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200" windowHeight="10710" firstSheet="42" activeTab="46"/>
  </bookViews>
  <sheets>
    <sheet name="Resumen General" sheetId="1" r:id="rId1"/>
    <sheet name="001-002" sheetId="227" r:id="rId2"/>
    <sheet name="001-003" sheetId="228" r:id="rId3"/>
    <sheet name="001-004" sheetId="235" r:id="rId4"/>
    <sheet name="001-005" sheetId="229" r:id="rId5"/>
    <sheet name="001-006" sheetId="230" r:id="rId6"/>
    <sheet name="001-007" sheetId="236" r:id="rId7"/>
    <sheet name="001-008" sheetId="237" r:id="rId8"/>
    <sheet name="001-009" sheetId="238" r:id="rId9"/>
    <sheet name="001-010" sheetId="239" r:id="rId10"/>
    <sheet name="001-011" sheetId="240" r:id="rId11"/>
    <sheet name="001-012" sheetId="241" r:id="rId12"/>
    <sheet name="001-013" sheetId="243" r:id="rId13"/>
    <sheet name="001-014" sheetId="244" r:id="rId14"/>
    <sheet name="001-015" sheetId="245" r:id="rId15"/>
    <sheet name="001-016" sheetId="246" r:id="rId16"/>
    <sheet name="001-017" sheetId="248" r:id="rId17"/>
    <sheet name="001-018" sheetId="250" r:id="rId18"/>
    <sheet name="001-019" sheetId="251" r:id="rId19"/>
    <sheet name="001-020" sheetId="252" r:id="rId20"/>
    <sheet name="001-021" sheetId="253" r:id="rId21"/>
    <sheet name="001-022" sheetId="254" r:id="rId22"/>
    <sheet name="001-023" sheetId="255" r:id="rId23"/>
    <sheet name="001-024" sheetId="256" r:id="rId24"/>
    <sheet name="001-025" sheetId="257" r:id="rId25"/>
    <sheet name="001-026" sheetId="258" r:id="rId26"/>
    <sheet name="001-027" sheetId="259" r:id="rId27"/>
    <sheet name="001-028" sheetId="260" r:id="rId28"/>
    <sheet name="001-029" sheetId="261" r:id="rId29"/>
    <sheet name="001-030" sheetId="262" r:id="rId30"/>
    <sheet name="001-031" sheetId="263" r:id="rId31"/>
    <sheet name="001-032" sheetId="264" r:id="rId32"/>
    <sheet name="001-033" sheetId="265" r:id="rId33"/>
    <sheet name="001-034" sheetId="266" r:id="rId34"/>
    <sheet name="001-035" sheetId="267" r:id="rId35"/>
    <sheet name="001-036" sheetId="268" r:id="rId36"/>
    <sheet name="001-037" sheetId="269" r:id="rId37"/>
    <sheet name="001-038" sheetId="270" r:id="rId38"/>
    <sheet name="001-039" sheetId="271" r:id="rId39"/>
    <sheet name="001-040" sheetId="234" r:id="rId40"/>
    <sheet name="001-041" sheetId="272" r:id="rId41"/>
    <sheet name="001-042" sheetId="273" r:id="rId42"/>
    <sheet name="001-043" sheetId="274" r:id="rId43"/>
    <sheet name="001-044" sheetId="275" r:id="rId44"/>
    <sheet name="001-045" sheetId="276" r:id="rId45"/>
    <sheet name="001-046" sheetId="277" r:id="rId46"/>
    <sheet name="001-047" sheetId="278" r:id="rId47"/>
    <sheet name="001-048" sheetId="279" r:id="rId48"/>
    <sheet name="001-049" sheetId="280" r:id="rId49"/>
    <sheet name="001-050" sheetId="281" r:id="rId50"/>
    <sheet name="001-051" sheetId="282" r:id="rId51"/>
    <sheet name="001-052" sheetId="283" r:id="rId52"/>
    <sheet name="001-053" sheetId="284" r:id="rId53"/>
    <sheet name="001-054" sheetId="285" r:id="rId54"/>
    <sheet name="001-055" sheetId="286" r:id="rId55"/>
    <sheet name="001-056" sheetId="287" r:id="rId56"/>
    <sheet name="001-057" sheetId="288" r:id="rId57"/>
    <sheet name="001-058" sheetId="289" r:id="rId58"/>
    <sheet name="001-059" sheetId="290" r:id="rId59"/>
    <sheet name="001-060" sheetId="291" r:id="rId60"/>
    <sheet name="001-061" sheetId="292" r:id="rId61"/>
    <sheet name="001-062" sheetId="293" r:id="rId62"/>
    <sheet name="001-063" sheetId="294" r:id="rId63"/>
    <sheet name="001-064" sheetId="295" r:id="rId64"/>
    <sheet name="001-065" sheetId="296" r:id="rId65"/>
    <sheet name="001-066" sheetId="297" r:id="rId66"/>
    <sheet name="001-067" sheetId="298" r:id="rId67"/>
    <sheet name="001-068" sheetId="299" r:id="rId68"/>
    <sheet name="001-069" sheetId="300" r:id="rId69"/>
    <sheet name="001-070" sheetId="301" r:id="rId70"/>
    <sheet name="001-071" sheetId="302" r:id="rId71"/>
    <sheet name="001-072" sheetId="303" r:id="rId72"/>
    <sheet name="001-073" sheetId="304" r:id="rId73"/>
    <sheet name="001-074" sheetId="305" r:id="rId74"/>
    <sheet name="001-075" sheetId="306" r:id="rId75"/>
    <sheet name="001-076" sheetId="307" r:id="rId76"/>
    <sheet name="001-077" sheetId="308" r:id="rId77"/>
    <sheet name="001-078" sheetId="309" r:id="rId78"/>
    <sheet name="001-079" sheetId="310" r:id="rId79"/>
    <sheet name="001-080" sheetId="311" r:id="rId80"/>
    <sheet name="001-081" sheetId="312" r:id="rId81"/>
    <sheet name="001-082" sheetId="441" r:id="rId82"/>
    <sheet name="001-083" sheetId="439" r:id="rId83"/>
    <sheet name="001-084" sheetId="316" r:id="rId84"/>
    <sheet name="001-085" sheetId="317" r:id="rId85"/>
    <sheet name="001-086" sheetId="318" r:id="rId86"/>
    <sheet name="001-087" sheetId="319" r:id="rId87"/>
    <sheet name="001-088" sheetId="320" r:id="rId88"/>
    <sheet name="001-089" sheetId="321" r:id="rId89"/>
    <sheet name="001-090" sheetId="322" r:id="rId90"/>
    <sheet name="001-091" sheetId="323" r:id="rId91"/>
    <sheet name="001-092" sheetId="324" r:id="rId92"/>
    <sheet name="001-093" sheetId="325" r:id="rId93"/>
    <sheet name="001-094" sheetId="327" r:id="rId94"/>
    <sheet name="001-095" sheetId="328" r:id="rId95"/>
    <sheet name="001-096" sheetId="329" r:id="rId96"/>
    <sheet name="001-097" sheetId="330" r:id="rId97"/>
    <sheet name="001-098" sheetId="331" r:id="rId98"/>
    <sheet name="001-099" sheetId="332" r:id="rId99"/>
    <sheet name="001-100" sheetId="333" r:id="rId100"/>
    <sheet name="001-101" sheetId="334" r:id="rId101"/>
    <sheet name="001-102" sheetId="335" r:id="rId102"/>
    <sheet name="001-103" sheetId="336" r:id="rId103"/>
    <sheet name="001-104" sheetId="337" r:id="rId104"/>
    <sheet name="001-105" sheetId="338" r:id="rId105"/>
    <sheet name="001-106" sheetId="339" r:id="rId106"/>
    <sheet name="001-107" sheetId="340" r:id="rId107"/>
    <sheet name="001-108" sheetId="341" r:id="rId108"/>
    <sheet name="001-109" sheetId="342" r:id="rId109"/>
    <sheet name="001-110" sheetId="343" r:id="rId110"/>
    <sheet name="001-111" sheetId="344" r:id="rId111"/>
    <sheet name="001-112" sheetId="345" r:id="rId112"/>
    <sheet name="001-113" sheetId="346" r:id="rId113"/>
    <sheet name="001-114" sheetId="347" r:id="rId114"/>
    <sheet name="001-115" sheetId="348" r:id="rId115"/>
    <sheet name="001-116" sheetId="349" r:id="rId116"/>
    <sheet name="001-117" sheetId="350" r:id="rId117"/>
    <sheet name="001-118" sheetId="351" r:id="rId118"/>
    <sheet name="001-119" sheetId="352" r:id="rId119"/>
    <sheet name="001-120" sheetId="353" r:id="rId120"/>
    <sheet name="001-121" sheetId="355" r:id="rId121"/>
    <sheet name="001-122" sheetId="356" r:id="rId122"/>
    <sheet name="001-123" sheetId="357" r:id="rId123"/>
    <sheet name="001-124" sheetId="358" r:id="rId124"/>
    <sheet name="001-125" sheetId="359" r:id="rId125"/>
    <sheet name="001-126" sheetId="360" r:id="rId126"/>
    <sheet name="001-127" sheetId="361" r:id="rId127"/>
    <sheet name="001-128" sheetId="442" r:id="rId128"/>
    <sheet name="002-001" sheetId="362" r:id="rId129"/>
    <sheet name="003-001" sheetId="363" r:id="rId130"/>
    <sheet name="003-002" sheetId="364" r:id="rId131"/>
    <sheet name="004-001" sheetId="365" r:id="rId132"/>
    <sheet name="004-002" sheetId="366" r:id="rId133"/>
    <sheet name="004-003" sheetId="367" r:id="rId134"/>
    <sheet name="005-001" sheetId="368" r:id="rId135"/>
    <sheet name="006-001" sheetId="369" r:id="rId136"/>
    <sheet name="006-002" sheetId="370" r:id="rId137"/>
    <sheet name="006-003" sheetId="371" r:id="rId138"/>
    <sheet name="006-004" sheetId="372" r:id="rId139"/>
    <sheet name="006-005" sheetId="373" r:id="rId140"/>
    <sheet name="006-006" sheetId="374" r:id="rId141"/>
    <sheet name="006-007" sheetId="375" r:id="rId142"/>
    <sheet name="006-008" sheetId="376" r:id="rId143"/>
    <sheet name="006-009" sheetId="377" r:id="rId144"/>
    <sheet name="006-010" sheetId="378" r:id="rId145"/>
    <sheet name="006-011" sheetId="379" r:id="rId146"/>
    <sheet name="007-001" sheetId="380" r:id="rId147"/>
    <sheet name="008-001" sheetId="381" r:id="rId148"/>
    <sheet name="008-002" sheetId="382" r:id="rId149"/>
    <sheet name="009-001" sheetId="383" r:id="rId150"/>
    <sheet name="009-002" sheetId="384" r:id="rId151"/>
    <sheet name="009-003" sheetId="385" r:id="rId152"/>
    <sheet name="009-004" sheetId="386" r:id="rId153"/>
    <sheet name="009-005" sheetId="387" r:id="rId154"/>
    <sheet name="010-001" sheetId="388" r:id="rId155"/>
    <sheet name="010-002" sheetId="389" r:id="rId156"/>
    <sheet name="010-003" sheetId="390" r:id="rId157"/>
    <sheet name="010-004" sheetId="391" r:id="rId158"/>
    <sheet name="011-001" sheetId="392" r:id="rId159"/>
    <sheet name="011-002" sheetId="393" r:id="rId160"/>
    <sheet name="011-003" sheetId="394" r:id="rId161"/>
    <sheet name="011-004" sheetId="395" r:id="rId162"/>
    <sheet name="011-005" sheetId="396" r:id="rId163"/>
    <sheet name="011-006" sheetId="397" r:id="rId164"/>
    <sheet name="012-001" sheetId="398" r:id="rId165"/>
    <sheet name="012-002" sheetId="399" r:id="rId166"/>
    <sheet name="012-003" sheetId="400" r:id="rId167"/>
    <sheet name="013-001" sheetId="401" r:id="rId168"/>
    <sheet name="013-002" sheetId="402" r:id="rId169"/>
    <sheet name="013-003" sheetId="403" r:id="rId170"/>
    <sheet name="013-004" sheetId="404" r:id="rId171"/>
    <sheet name="013-005" sheetId="405" r:id="rId172"/>
    <sheet name="013-006" sheetId="451" r:id="rId173"/>
    <sheet name="013-007" sheetId="407" r:id="rId174"/>
    <sheet name="013-008" sheetId="408" r:id="rId175"/>
    <sheet name="013-009" sheetId="444" r:id="rId176"/>
    <sheet name="014-001" sheetId="409" r:id="rId177"/>
    <sheet name="014-002" sheetId="410" r:id="rId178"/>
    <sheet name="014-003" sheetId="411" r:id="rId179"/>
    <sheet name="014-004" sheetId="412" r:id="rId180"/>
    <sheet name="014-005" sheetId="413" r:id="rId181"/>
    <sheet name="014-006" sheetId="414" r:id="rId182"/>
    <sheet name="014-007" sheetId="415" r:id="rId183"/>
    <sheet name="014-008" sheetId="416" r:id="rId184"/>
    <sheet name="014-009" sheetId="417" r:id="rId185"/>
    <sheet name="014-010" sheetId="418" r:id="rId186"/>
    <sheet name="014-011" sheetId="419" r:id="rId187"/>
    <sheet name="015-001" sheetId="420" r:id="rId188"/>
    <sheet name="015-002" sheetId="421" r:id="rId189"/>
    <sheet name="015-003" sheetId="422" r:id="rId190"/>
    <sheet name="015-004" sheetId="423" r:id="rId191"/>
    <sheet name="015-005" sheetId="424" r:id="rId192"/>
    <sheet name="015-006" sheetId="425" r:id="rId193"/>
    <sheet name="015-007" sheetId="426" r:id="rId194"/>
    <sheet name="016-001" sheetId="427" r:id="rId195"/>
    <sheet name="016-002" sheetId="428" r:id="rId196"/>
    <sheet name="016-003" sheetId="429" r:id="rId197"/>
    <sheet name="016-004" sheetId="430" r:id="rId198"/>
    <sheet name="016-005" sheetId="431" r:id="rId199"/>
    <sheet name="016-006" sheetId="432" r:id="rId200"/>
    <sheet name="016-007" sheetId="433" r:id="rId201"/>
    <sheet name="016-008" sheetId="434" r:id="rId202"/>
    <sheet name="016-009" sheetId="435" r:id="rId203"/>
    <sheet name="016-010" sheetId="436" r:id="rId204"/>
    <sheet name="016-011" sheetId="449" r:id="rId205"/>
    <sheet name="Codigo" sheetId="452" r:id="rId206"/>
    <sheet name="Sheet1" sheetId="453" r:id="rId207"/>
    <sheet name="Hoja208" sheetId="454" r:id="rId208"/>
    <sheet name="Hoja209" sheetId="455" r:id="rId209"/>
    <sheet name="Hoja210" sheetId="456" r:id="rId210"/>
    <sheet name="Hoja211" sheetId="457" r:id="rId211"/>
  </sheets>
  <calcPr calcId="144525"/>
</workbook>
</file>

<file path=xl/sharedStrings.xml><?xml version="1.0" encoding="utf-8"?>
<sst xmlns="http://schemas.openxmlformats.org/spreadsheetml/2006/main" count="5552" uniqueCount="233">
  <si>
    <t>RESUMEN DEL MES</t>
  </si>
  <si>
    <t>Cuentas a</t>
  </si>
  <si>
    <t>Prestado este Mes</t>
  </si>
  <si>
    <t>Capital Abonado</t>
  </si>
  <si>
    <t>Capital Pendiente</t>
  </si>
  <si>
    <t>Interés del Mes</t>
  </si>
  <si>
    <t>Interés Pendiente</t>
  </si>
  <si>
    <t>Interés Abonado</t>
  </si>
  <si>
    <t xml:space="preserve">  </t>
  </si>
  <si>
    <t>Nombre</t>
  </si>
  <si>
    <t>ALFREDO/COLOMBIA</t>
  </si>
  <si>
    <t xml:space="preserve">% Interés </t>
  </si>
  <si>
    <t>Mes Inicio</t>
  </si>
  <si>
    <t>Prest. Inicial</t>
  </si>
  <si>
    <t>Fecha</t>
  </si>
  <si>
    <t>Interés</t>
  </si>
  <si>
    <t>Interés acumulado</t>
  </si>
  <si>
    <t>Int Abonado</t>
  </si>
  <si>
    <t>Int Pend</t>
  </si>
  <si>
    <t>Cap Abonado</t>
  </si>
  <si>
    <t>Aumento de Deuda</t>
  </si>
  <si>
    <t>Abono Del Mes</t>
  </si>
  <si>
    <t>Abonos Parciales</t>
  </si>
  <si>
    <t>Importe</t>
  </si>
  <si>
    <t>Intereses Pendientes</t>
  </si>
  <si>
    <t>MARTIN/BUSQUEDA</t>
  </si>
  <si>
    <t>CLARYS PRIMA</t>
  </si>
  <si>
    <t>mes inicio</t>
  </si>
  <si>
    <t>JONAS</t>
  </si>
  <si>
    <t>NURYS/YARITZA</t>
  </si>
  <si>
    <t>SANDRA/DAYSI</t>
  </si>
  <si>
    <t>ZAIDA/NAIROBI</t>
  </si>
  <si>
    <t>MARIBEL PLD</t>
  </si>
  <si>
    <t>ROSANNA/TANIA</t>
  </si>
  <si>
    <t>MARIA/PERLITA</t>
  </si>
  <si>
    <t>WILKIN/LOCUTORIO</t>
  </si>
  <si>
    <t>AUGUSTO/RONI</t>
  </si>
  <si>
    <t>PRIMAVERA</t>
  </si>
  <si>
    <t>SAMBA</t>
  </si>
  <si>
    <t>AGRIPINO</t>
  </si>
  <si>
    <t>MANOLO</t>
  </si>
  <si>
    <t>CARMEN/MOTA</t>
  </si>
  <si>
    <t>RAMONA/CLEMENTE</t>
  </si>
  <si>
    <t>JOEL/ONEREIDY</t>
  </si>
  <si>
    <t>RAFAELITO/GUILLERMINA</t>
  </si>
  <si>
    <t>LEO/PETRA</t>
  </si>
  <si>
    <t>HENRY/PLD</t>
  </si>
  <si>
    <t xml:space="preserve"> </t>
  </si>
  <si>
    <t>ANA/PATAKY</t>
  </si>
  <si>
    <t>TEODORO/REYES</t>
  </si>
  <si>
    <t>ANTOLINA</t>
  </si>
  <si>
    <t>TITAN/CUCHITA</t>
  </si>
  <si>
    <t>PETER</t>
  </si>
  <si>
    <t>-</t>
  </si>
  <si>
    <t>FELITO/VIULA</t>
  </si>
  <si>
    <t>HERMANO LANDER</t>
  </si>
  <si>
    <t>MIGUELINA/MANOLO</t>
  </si>
  <si>
    <t>FABIOLA</t>
  </si>
  <si>
    <t>DAVID/TOMAS</t>
  </si>
  <si>
    <t>ENYEL</t>
  </si>
  <si>
    <t>IRIS ROSARIO/MARCOS</t>
  </si>
  <si>
    <t>TANIA</t>
  </si>
  <si>
    <t>DEYSI/CESAR</t>
  </si>
  <si>
    <t>MANUEL/MANOLO</t>
  </si>
  <si>
    <t>Capital inicial</t>
  </si>
  <si>
    <t>JORGELIN/AVISPA</t>
  </si>
  <si>
    <t>MALBIN/CESAR</t>
  </si>
  <si>
    <t>BLANCO/GABRIELIN</t>
  </si>
  <si>
    <t>MELINA/ROBELIN</t>
  </si>
  <si>
    <t>JOSEFA</t>
  </si>
  <si>
    <t>MARTINEZ/CLARY</t>
  </si>
  <si>
    <t>YUBA</t>
  </si>
  <si>
    <t>ELBA/EVELYN</t>
  </si>
  <si>
    <t>HILARIO</t>
  </si>
  <si>
    <t>STWARD</t>
  </si>
  <si>
    <t>JORGE FELIZ/PLD</t>
  </si>
  <si>
    <t>BENCOSME</t>
  </si>
  <si>
    <t>LEANDRA/LEANDRA</t>
  </si>
  <si>
    <t>LANDER</t>
  </si>
  <si>
    <t>PAULINA</t>
  </si>
  <si>
    <t>PADRE/YINA MANOLO</t>
  </si>
  <si>
    <t>RICHARD/ROSMERY</t>
  </si>
  <si>
    <t>EVELYN/EVELYN</t>
  </si>
  <si>
    <t>MORENA/ÑOÑO</t>
  </si>
  <si>
    <t>PERLITA</t>
  </si>
  <si>
    <t>JAÑICO</t>
  </si>
  <si>
    <t>YAHAIRA/AMAURIS</t>
  </si>
  <si>
    <t>NANA/LUISA</t>
  </si>
  <si>
    <t>HILDA/FORTUNA</t>
  </si>
  <si>
    <t>ARELIS/SILDA</t>
  </si>
  <si>
    <t>SARATY</t>
  </si>
  <si>
    <t>ANNY/ZAFIRO</t>
  </si>
  <si>
    <t>MARGARITA/FEBRILLET</t>
  </si>
  <si>
    <t>HERMANA/ANTOLINA</t>
  </si>
  <si>
    <t>EDGAR/MANOLO</t>
  </si>
  <si>
    <t>ANGEL/PAQUETERIA</t>
  </si>
  <si>
    <t>CHULO/CLEMENTE</t>
  </si>
  <si>
    <t>MIRIAM MIGUEL</t>
  </si>
  <si>
    <t>ILEANA</t>
  </si>
  <si>
    <t>CARLUIS</t>
  </si>
  <si>
    <t>XIOMARA ST VIL</t>
  </si>
  <si>
    <t>LEANDRA/MADRE</t>
  </si>
  <si>
    <t>MANUEL/MEJÍA</t>
  </si>
  <si>
    <t>YOMAIRA/EZEQUIEL</t>
  </si>
  <si>
    <t>MARY/PELUQUERA</t>
  </si>
  <si>
    <t>CHELANNY/PRIMAVERA</t>
  </si>
  <si>
    <t>CHOWI/CHOWI</t>
  </si>
  <si>
    <t>RONNI/MADRE</t>
  </si>
  <si>
    <t>LUCY/UVILLA</t>
  </si>
  <si>
    <t>YINTHIA</t>
  </si>
  <si>
    <t>LINDAMER</t>
  </si>
  <si>
    <t>YENNI/FAÑA</t>
  </si>
  <si>
    <t>WILMAN/YENNI</t>
  </si>
  <si>
    <t>ANTONIO/EVELYN</t>
  </si>
  <si>
    <t>FREDDY/DAYSI</t>
  </si>
  <si>
    <t>NUERA/YENNI</t>
  </si>
  <si>
    <t>VICKY/YINA</t>
  </si>
  <si>
    <t>VERONICA/VERONICA</t>
  </si>
  <si>
    <t>YOVANNI/FAÑA</t>
  </si>
  <si>
    <t>RONNI VALDEZ</t>
  </si>
  <si>
    <t>VIRGEN</t>
  </si>
  <si>
    <t>DOMINGO CUEVAS</t>
  </si>
  <si>
    <t>CLEMENTE SANTOS</t>
  </si>
  <si>
    <t>GRISSEL/YERRI</t>
  </si>
  <si>
    <t>CUCHITA/CUCHITA</t>
  </si>
  <si>
    <t>EMERSON/NANCI</t>
  </si>
  <si>
    <t>XIOMARA/HERMANO</t>
  </si>
  <si>
    <t>JAVI/ESPAÑOL</t>
  </si>
  <si>
    <t>MADRE/DAYPI</t>
  </si>
  <si>
    <t>SORIBEL/PAULINA</t>
  </si>
  <si>
    <t>LISBETH/AURIS</t>
  </si>
  <si>
    <t>LINA/YOVANNY</t>
  </si>
  <si>
    <t>MASIEL/ANGEL VIRITA</t>
  </si>
  <si>
    <t>JAVIER/PETER</t>
  </si>
  <si>
    <t>OSCAR JIMENEZ</t>
  </si>
  <si>
    <t>,</t>
  </si>
  <si>
    <t>MARIA ESTELA/XIOMARA</t>
  </si>
  <si>
    <t>SANTOS/VIDAL</t>
  </si>
  <si>
    <t>LIZA/LIZA</t>
  </si>
  <si>
    <t>ESTEBAN/PETER</t>
  </si>
  <si>
    <t>JOSÉ/GUILLERMINA</t>
  </si>
  <si>
    <t>YERRI/CHINITO</t>
  </si>
  <si>
    <t>HERMANA/PAULINA</t>
  </si>
  <si>
    <t>RAUL/MILQUEYA</t>
  </si>
  <si>
    <t>RAMON/PAULINA</t>
  </si>
  <si>
    <t>HERMANA/SOLANGIE</t>
  </si>
  <si>
    <t>LUNIN/SOLANGIE</t>
  </si>
  <si>
    <t>PETRA/PETRA 2</t>
  </si>
  <si>
    <t>RAUL/STWARD</t>
  </si>
  <si>
    <t>CAROLINA/ÑOÑO</t>
  </si>
  <si>
    <t>MERCEDES/V.G.</t>
  </si>
  <si>
    <t>COSITA/PETRA</t>
  </si>
  <si>
    <t>YANI/ANGICAR</t>
  </si>
  <si>
    <t>CARLOS/AURIS</t>
  </si>
  <si>
    <t>CELESTE/CELESTE</t>
  </si>
  <si>
    <t>CRISTINITA/CRISTINITA</t>
  </si>
  <si>
    <t>TERESA/CRISTINITA</t>
  </si>
  <si>
    <t>AURIS/AURIS</t>
  </si>
  <si>
    <t>ALEX/AURIS</t>
  </si>
  <si>
    <t>NICOLAS/NICOLAS</t>
  </si>
  <si>
    <t>CARLOS/CARLOS</t>
  </si>
  <si>
    <t>AGUSTINA/CARLOS</t>
  </si>
  <si>
    <t>CUBANO/CARLOS</t>
  </si>
  <si>
    <t>VIRTUDES/CARLOS</t>
  </si>
  <si>
    <t>AMIGA/CARLOS</t>
  </si>
  <si>
    <t>BLADIMIR/CARLOS</t>
  </si>
  <si>
    <t>ALIDA/CARLOS</t>
  </si>
  <si>
    <t>LUCIA/CARLOS</t>
  </si>
  <si>
    <t>FERMIN/CARLOS</t>
  </si>
  <si>
    <t>JESEFINA/CARLOS</t>
  </si>
  <si>
    <t>ELSA/ELSA</t>
  </si>
  <si>
    <t>PETRA Y ASOCIADOS</t>
  </si>
  <si>
    <t>ALBA IRIS</t>
  </si>
  <si>
    <t>MARITZA/MARITZA</t>
  </si>
  <si>
    <t>LA PAVA/ MARITZA</t>
  </si>
  <si>
    <t>ESTHER/MARITZA</t>
  </si>
  <si>
    <t>GLENNY/MARITZA</t>
  </si>
  <si>
    <t>EL ABUELO/MARITZA</t>
  </si>
  <si>
    <t>VERENICE/VERENICE</t>
  </si>
  <si>
    <t>ALEJANDRA/ERIKA</t>
  </si>
  <si>
    <t>BETTY/VERENICE</t>
  </si>
  <si>
    <t>MARIA/LIZA</t>
  </si>
  <si>
    <t>ANGELA/ANGELA</t>
  </si>
  <si>
    <t>RAMONA/ANGELA</t>
  </si>
  <si>
    <t>AMIGA/ANGELA</t>
  </si>
  <si>
    <t>JULIO/ANGELA</t>
  </si>
  <si>
    <t>ANGELICA/ANGELA</t>
  </si>
  <si>
    <t>COMPAÑERA/ANGELICA</t>
  </si>
  <si>
    <t>EDITA/EDITA</t>
  </si>
  <si>
    <t>YUNIOR/EDITA</t>
  </si>
  <si>
    <t>WENDY/EDITA</t>
  </si>
  <si>
    <t>AMIGA/MELLA TRONCA</t>
  </si>
  <si>
    <t>SOLANGIE/SOLANGIE</t>
  </si>
  <si>
    <t>CLARY/NANA</t>
  </si>
  <si>
    <t>ANA/MELLA</t>
  </si>
  <si>
    <t>MELBIN/DELIO</t>
  </si>
  <si>
    <t>cap inicial</t>
  </si>
  <si>
    <t>NANCY/MELLA</t>
  </si>
  <si>
    <t>ADA/MELLA</t>
  </si>
  <si>
    <t>NANA/CLARY</t>
  </si>
  <si>
    <t>MELLA/TRONCA</t>
  </si>
  <si>
    <t>COMADRE INÉS</t>
  </si>
  <si>
    <t>NATY</t>
  </si>
  <si>
    <t>NANI/IRIS INÉS</t>
  </si>
  <si>
    <t>HILDA/NANI</t>
  </si>
  <si>
    <t>NANDO INÉS</t>
  </si>
  <si>
    <t>IRIS/INÉS</t>
  </si>
  <si>
    <t>CRIS/NANI IRIS</t>
  </si>
  <si>
    <t>YOCELIN/IRIS</t>
  </si>
  <si>
    <t>09/0812019</t>
  </si>
  <si>
    <t>LICELOTE/MARCIA</t>
  </si>
  <si>
    <t>GRISOL/MARCIA</t>
  </si>
  <si>
    <t>RICARDO/INÉS</t>
  </si>
  <si>
    <t>NOEMÍ/NOEMÍ</t>
  </si>
  <si>
    <t>SOLANNY/NOEMI</t>
  </si>
  <si>
    <t>YAJANIS</t>
  </si>
  <si>
    <t>CRISTINA/NOEMÍ</t>
  </si>
  <si>
    <t>RAMONA/NOEMÍ</t>
  </si>
  <si>
    <t>ZOILA/NOEMÍ</t>
  </si>
  <si>
    <t>SUHEY/NOEMÍ</t>
  </si>
  <si>
    <t>VIRITA/VIRITA</t>
  </si>
  <si>
    <t>FEDERICA</t>
  </si>
  <si>
    <t>ISIS/VIRITA</t>
  </si>
  <si>
    <t>YOCELIN/FEDERICA</t>
  </si>
  <si>
    <t>p</t>
  </si>
  <si>
    <t>ELIDO/VIRITA</t>
  </si>
  <si>
    <t>YURI/VIRITA</t>
  </si>
  <si>
    <t>LETICIA/VIRITA</t>
  </si>
  <si>
    <t>FORTUNA/VIRITA</t>
  </si>
  <si>
    <t>ANGEL/ANGEL</t>
  </si>
  <si>
    <t xml:space="preserve">               </t>
  </si>
  <si>
    <t>JOSE/VIRITA</t>
  </si>
  <si>
    <t>MARY/VIRITA</t>
  </si>
</sst>
</file>

<file path=xl/styles.xml><?xml version="1.0" encoding="utf-8"?>
<styleSheet xmlns="http://schemas.openxmlformats.org/spreadsheetml/2006/main">
  <numFmts count="6">
    <numFmt numFmtId="176" formatCode="_-* #,##0.00\ [$€-C0A]_-;\-* #,##0.00\ [$€-C0A]_-;_-* &quot;-&quot;??\ [$€-C0A]_-;_-@_-"/>
    <numFmt numFmtId="41" formatCode="_-* #,##0_-;\-* #,##0_-;_-* &quot;-&quot;_-;_-@_-"/>
    <numFmt numFmtId="177" formatCode="_-* #,##0.00\ &quot;€&quot;_-;\-* #,##0.00\ &quot;€&quot;_-;_-* &quot;-&quot;??\ &quot;€&quot;_-;_-@_-"/>
    <numFmt numFmtId="43" formatCode="_-* #,##0.00_-;\-* #,##0.00_-;_-* &quot;-&quot;??_-;_-@_-"/>
    <numFmt numFmtId="178" formatCode="#,##0.00\ &quot;€&quot;"/>
    <numFmt numFmtId="179" formatCode="_-* #,##0\ &quot;€&quot;_-;\-* #,##0\ &quot;€&quot;_-;_-* &quot;-&quot;\ &quot;€&quot;_-;_-@_-"/>
  </numFmts>
  <fonts count="28">
    <font>
      <sz val="11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Agency FB"/>
      <charset val="134"/>
    </font>
    <font>
      <sz val="11"/>
      <color theme="1"/>
      <name val="Agency FB"/>
      <charset val="134"/>
    </font>
    <font>
      <sz val="11"/>
      <color rgb="FF3F3F76"/>
      <name val="Agency FB"/>
      <charset val="134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0"/>
      <name val="Arial"/>
      <charset val="134"/>
    </font>
    <font>
      <sz val="10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3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theme="6" tint="0.79998168889431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theme="0"/>
      </left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4">
    <xf numFmtId="0" fontId="0" fillId="0" borderId="0"/>
    <xf numFmtId="0" fontId="17" fillId="29" borderId="30" applyNumberFormat="0" applyAlignment="0" applyProtection="0"/>
    <xf numFmtId="0" fontId="13" fillId="0" borderId="28" applyNumberFormat="0" applyFill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0" fillId="29" borderId="31" applyNumberFormat="0" applyAlignment="0" applyProtection="0">
      <alignment vertical="center"/>
    </xf>
    <xf numFmtId="0" fontId="0" fillId="22" borderId="26" applyNumberFormat="0" applyFont="0" applyAlignment="0" applyProtection="0">
      <alignment vertical="center"/>
    </xf>
    <xf numFmtId="0" fontId="9" fillId="0" borderId="25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" fillId="0" borderId="25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1" fillId="31" borderId="30" applyNumberFormat="0" applyAlignment="0" applyProtection="0">
      <alignment vertical="center"/>
    </xf>
    <xf numFmtId="0" fontId="24" fillId="29" borderId="30" applyNumberFormat="0" applyAlignment="0" applyProtection="0">
      <alignment vertical="center"/>
    </xf>
    <xf numFmtId="0" fontId="26" fillId="37" borderId="32" applyNumberFormat="0" applyAlignment="0" applyProtection="0">
      <alignment vertical="center"/>
    </xf>
    <xf numFmtId="0" fontId="14" fillId="0" borderId="27" applyNumberFormat="0" applyFill="0" applyAlignment="0" applyProtection="0">
      <alignment vertical="center"/>
    </xf>
    <xf numFmtId="0" fontId="16" fillId="0" borderId="29" applyNumberFormat="0" applyFill="0" applyAlignment="0" applyProtection="0">
      <alignment vertical="center"/>
    </xf>
    <xf numFmtId="0" fontId="27" fillId="40" borderId="0" applyNumberFormat="0" applyBorder="0" applyAlignment="0" applyProtection="0">
      <alignment vertical="center"/>
    </xf>
    <xf numFmtId="0" fontId="7" fillId="39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9" fillId="31" borderId="30" applyNumberFormat="0" applyAlignment="0" applyProtection="0"/>
    <xf numFmtId="0" fontId="25" fillId="36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8" fillId="30" borderId="0" applyNumberFormat="0" applyBorder="0" applyAlignment="0" applyProtection="0"/>
    <xf numFmtId="0" fontId="4" fillId="18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7" fillId="42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4" fillId="44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7" fillId="45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7" fillId="41" borderId="0" applyNumberFormat="0" applyBorder="0" applyAlignment="0" applyProtection="0">
      <alignment vertical="center"/>
    </xf>
    <xf numFmtId="0" fontId="7" fillId="43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23" fillId="0" borderId="0"/>
    <xf numFmtId="0" fontId="4" fillId="23" borderId="0" applyNumberFormat="0" applyBorder="0" applyAlignment="0" applyProtection="0">
      <alignment vertical="center"/>
    </xf>
    <xf numFmtId="177" fontId="22" fillId="0" borderId="0" applyFont="0" applyFill="0" applyBorder="0" applyAlignment="0" applyProtection="0"/>
  </cellStyleXfs>
  <cellXfs count="71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2" fontId="0" fillId="0" borderId="0" xfId="0" applyNumberFormat="1"/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1" fillId="4" borderId="5" xfId="0" applyFont="1" applyFill="1" applyBorder="1" applyAlignment="1">
      <alignment horizontal="center" vertical="center" wrapText="1"/>
    </xf>
    <xf numFmtId="0" fontId="1" fillId="4" borderId="5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/>
    </xf>
    <xf numFmtId="17" fontId="0" fillId="0" borderId="1" xfId="0" applyNumberFormat="1" applyBorder="1"/>
    <xf numFmtId="176" fontId="0" fillId="0" borderId="1" xfId="0" applyNumberFormat="1" applyBorder="1"/>
    <xf numFmtId="176" fontId="0" fillId="0" borderId="2" xfId="0" applyNumberFormat="1" applyBorder="1"/>
    <xf numFmtId="0" fontId="0" fillId="5" borderId="1" xfId="0" applyFill="1" applyBorder="1" applyAlignment="1">
      <alignment horizontal="center" vertical="center"/>
    </xf>
    <xf numFmtId="9" fontId="0" fillId="6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17" fontId="0" fillId="8" borderId="1" xfId="0" applyNumberFormat="1" applyFill="1" applyBorder="1" applyAlignment="1">
      <alignment horizontal="center" vertical="center"/>
    </xf>
    <xf numFmtId="17" fontId="0" fillId="9" borderId="0" xfId="0" applyNumberFormat="1" applyFill="1" applyAlignment="1">
      <alignment horizontal="center" vertical="center"/>
    </xf>
    <xf numFmtId="177" fontId="0" fillId="10" borderId="0" xfId="6" applyFont="1" applyFill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 wrapText="1"/>
    </xf>
    <xf numFmtId="0" fontId="0" fillId="11" borderId="5" xfId="0" applyFill="1" applyBorder="1" applyAlignment="1">
      <alignment vertical="center"/>
    </xf>
    <xf numFmtId="176" fontId="0" fillId="0" borderId="8" xfId="0" applyNumberFormat="1" applyBorder="1"/>
    <xf numFmtId="58" fontId="0" fillId="0" borderId="9" xfId="0" applyNumberFormat="1" applyBorder="1"/>
    <xf numFmtId="176" fontId="0" fillId="0" borderId="10" xfId="0" applyNumberFormat="1" applyBorder="1"/>
    <xf numFmtId="58" fontId="0" fillId="0" borderId="11" xfId="0" applyNumberFormat="1" applyBorder="1"/>
    <xf numFmtId="176" fontId="0" fillId="0" borderId="12" xfId="0" applyNumberFormat="1" applyBorder="1"/>
    <xf numFmtId="58" fontId="0" fillId="0" borderId="13" xfId="0" applyNumberFormat="1" applyBorder="1"/>
    <xf numFmtId="176" fontId="0" fillId="0" borderId="14" xfId="0" applyNumberFormat="1" applyBorder="1"/>
    <xf numFmtId="58" fontId="0" fillId="0" borderId="0" xfId="0" applyNumberFormat="1"/>
    <xf numFmtId="0" fontId="0" fillId="3" borderId="0" xfId="0" applyFill="1"/>
    <xf numFmtId="178" fontId="0" fillId="12" borderId="0" xfId="0" applyNumberFormat="1" applyFill="1"/>
    <xf numFmtId="2" fontId="0" fillId="3" borderId="0" xfId="0" applyNumberFormat="1" applyFill="1"/>
    <xf numFmtId="0" fontId="0" fillId="3" borderId="0" xfId="0" applyFill="1" applyBorder="1" applyAlignment="1">
      <alignment vertical="center"/>
    </xf>
    <xf numFmtId="0" fontId="1" fillId="4" borderId="5" xfId="0" applyFont="1" applyFill="1" applyBorder="1" applyAlignment="1">
      <alignment horizontal="left" vertical="center"/>
    </xf>
    <xf numFmtId="0" fontId="1" fillId="4" borderId="6" xfId="0" applyFont="1" applyFill="1" applyBorder="1" applyAlignment="1">
      <alignment horizontal="left" vertical="center"/>
    </xf>
    <xf numFmtId="0" fontId="1" fillId="4" borderId="4" xfId="0" applyFont="1" applyFill="1" applyBorder="1" applyAlignment="1">
      <alignment horizontal="left" vertical="center"/>
    </xf>
    <xf numFmtId="0" fontId="0" fillId="13" borderId="0" xfId="0" applyFill="1"/>
    <xf numFmtId="58" fontId="0" fillId="0" borderId="9" xfId="0" applyNumberFormat="1" applyFill="1" applyBorder="1"/>
    <xf numFmtId="58" fontId="2" fillId="14" borderId="11" xfId="0" applyNumberFormat="1" applyFont="1" applyFill="1" applyBorder="1"/>
    <xf numFmtId="58" fontId="3" fillId="15" borderId="9" xfId="0" applyNumberFormat="1" applyFont="1" applyFill="1" applyBorder="1"/>
    <xf numFmtId="2" fontId="0" fillId="13" borderId="0" xfId="0" applyNumberFormat="1" applyFill="1"/>
    <xf numFmtId="17" fontId="0" fillId="13" borderId="1" xfId="0" applyNumberFormat="1" applyFill="1" applyBorder="1"/>
    <xf numFmtId="176" fontId="0" fillId="13" borderId="1" xfId="0" applyNumberFormat="1" applyFill="1" applyBorder="1"/>
    <xf numFmtId="176" fontId="0" fillId="13" borderId="2" xfId="0" applyNumberFormat="1" applyFill="1" applyBorder="1"/>
    <xf numFmtId="176" fontId="0" fillId="13" borderId="8" xfId="0" applyNumberFormat="1" applyFill="1" applyBorder="1"/>
    <xf numFmtId="58" fontId="0" fillId="13" borderId="9" xfId="0" applyNumberFormat="1" applyFill="1" applyBorder="1"/>
    <xf numFmtId="176" fontId="0" fillId="13" borderId="10" xfId="0" applyNumberFormat="1" applyFill="1" applyBorder="1"/>
    <xf numFmtId="17" fontId="0" fillId="7" borderId="1" xfId="0" applyNumberFormat="1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58" fontId="0" fillId="16" borderId="6" xfId="0" applyNumberForma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177" fontId="0" fillId="16" borderId="1" xfId="6" applyFont="1" applyFill="1" applyBorder="1" applyAlignment="1">
      <alignment horizontal="center" vertical="center"/>
    </xf>
    <xf numFmtId="177" fontId="0" fillId="16" borderId="12" xfId="6" applyFont="1" applyFill="1" applyBorder="1" applyAlignment="1">
      <alignment horizontal="center" vertical="center"/>
    </xf>
    <xf numFmtId="2" fontId="0" fillId="11" borderId="11" xfId="0" applyNumberFormat="1" applyFill="1" applyBorder="1" applyAlignment="1">
      <alignment horizontal="center" vertical="center"/>
    </xf>
    <xf numFmtId="2" fontId="0" fillId="11" borderId="1" xfId="0" applyNumberFormat="1" applyFill="1" applyBorder="1" applyAlignment="1">
      <alignment horizontal="center" vertical="center"/>
    </xf>
    <xf numFmtId="2" fontId="0" fillId="11" borderId="13" xfId="0" applyNumberFormat="1" applyFill="1" applyBorder="1" applyAlignment="1">
      <alignment horizontal="center" vertical="center"/>
    </xf>
    <xf numFmtId="2" fontId="0" fillId="11" borderId="23" xfId="0" applyNumberFormat="1" applyFill="1" applyBorder="1" applyAlignment="1">
      <alignment horizontal="center" vertical="center"/>
    </xf>
    <xf numFmtId="0" fontId="0" fillId="0" borderId="24" xfId="0" applyBorder="1"/>
  </cellXfs>
  <cellStyles count="54">
    <cellStyle name="Normal" xfId="0" builtinId="0"/>
    <cellStyle name="Cálculo 2" xfId="1"/>
    <cellStyle name="Título 3" xfId="2" builtinId="18"/>
    <cellStyle name="Moneda [0]" xfId="3" builtinId="7"/>
    <cellStyle name="40% - Énfasis1" xfId="4" builtinId="31"/>
    <cellStyle name="Coma [0]" xfId="5" builtinId="6"/>
    <cellStyle name="Moneda" xfId="6" builtinId="4"/>
    <cellStyle name="Coma" xfId="7" builtinId="3"/>
    <cellStyle name="Porcentaje" xfId="8" builtinId="5"/>
    <cellStyle name="Hipervínculo" xfId="9" builtinId="8"/>
    <cellStyle name="Hipervínculo visitado" xfId="10" builtinId="9"/>
    <cellStyle name="Salida" xfId="11" builtinId="21"/>
    <cellStyle name="Nota" xfId="12" builtinId="10"/>
    <cellStyle name="Título 2" xfId="13" builtinId="17"/>
    <cellStyle name="Texto de advertencia" xfId="14" builtinId="11"/>
    <cellStyle name="Título" xfId="15" builtinId="15"/>
    <cellStyle name="Texto explicativo" xfId="16" builtinId="53"/>
    <cellStyle name="Título 1" xfId="17" builtinId="16"/>
    <cellStyle name="Título 4" xfId="18" builtinId="19"/>
    <cellStyle name="Entrada" xfId="19" builtinId="20"/>
    <cellStyle name="Cálculo" xfId="20" builtinId="22"/>
    <cellStyle name="Celda de comprobación" xfId="21" builtinId="23"/>
    <cellStyle name="Celda vinculada" xfId="22" builtinId="24"/>
    <cellStyle name="Total" xfId="23" builtinId="25"/>
    <cellStyle name="Correcto" xfId="24" builtinId="26"/>
    <cellStyle name="40% - Énfasis5" xfId="25" builtinId="47"/>
    <cellStyle name="Incorrecto" xfId="26" builtinId="27"/>
    <cellStyle name="Entrada 2" xfId="27"/>
    <cellStyle name="Neutro" xfId="28" builtinId="28"/>
    <cellStyle name="20% - Énfasis5" xfId="29" builtinId="46"/>
    <cellStyle name="Énfasis1" xfId="30" builtinId="29"/>
    <cellStyle name="20% - Énfasis1" xfId="31" builtinId="30"/>
    <cellStyle name="20% - Énfasis3 2" xfId="32"/>
    <cellStyle name="60% - Énfasis1" xfId="33" builtinId="32"/>
    <cellStyle name="20% - Énfasis6" xfId="34" builtinId="50"/>
    <cellStyle name="Énfasis2" xfId="35" builtinId="33"/>
    <cellStyle name="20% - Énfasis2" xfId="36" builtinId="34"/>
    <cellStyle name="40% - Énfasis2" xfId="37" builtinId="35"/>
    <cellStyle name="60% - Énfasis2" xfId="38" builtinId="36"/>
    <cellStyle name="Énfasis3" xfId="39" builtinId="37"/>
    <cellStyle name="20% - Énfasis3" xfId="40" builtinId="38"/>
    <cellStyle name="40% - Énfasis3" xfId="41" builtinId="39"/>
    <cellStyle name="60% - Énfasis3" xfId="42" builtinId="40"/>
    <cellStyle name="Énfasis4" xfId="43" builtinId="41"/>
    <cellStyle name="20% - Énfasis4" xfId="44" builtinId="42"/>
    <cellStyle name="40% - Énfasis4" xfId="45" builtinId="43"/>
    <cellStyle name="60% - Énfasis4" xfId="46" builtinId="44"/>
    <cellStyle name="Énfasis5" xfId="47" builtinId="45"/>
    <cellStyle name="60% - Énfasis5" xfId="48" builtinId="48"/>
    <cellStyle name="Énfasis6" xfId="49" builtinId="49"/>
    <cellStyle name="40% - Énfasis6" xfId="50" builtinId="51"/>
    <cellStyle name="Normal 2" xfId="51"/>
    <cellStyle name="60% - Énfasis6" xfId="52" builtinId="52"/>
    <cellStyle name="Moneda 2" xfId="53"/>
  </cellStyles>
  <dxfs count="1">
    <dxf>
      <fill>
        <patternFill patternType="solid"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4" Type="http://schemas.openxmlformats.org/officeDocument/2006/relationships/sharedStrings" Target="sharedStrings.xml"/><Relationship Id="rId213" Type="http://schemas.openxmlformats.org/officeDocument/2006/relationships/styles" Target="styles.xml"/><Relationship Id="rId212" Type="http://schemas.openxmlformats.org/officeDocument/2006/relationships/theme" Target="theme/theme1.xml"/><Relationship Id="rId211" Type="http://schemas.openxmlformats.org/officeDocument/2006/relationships/worksheet" Target="worksheets/sheet211.xml"/><Relationship Id="rId210" Type="http://schemas.openxmlformats.org/officeDocument/2006/relationships/worksheet" Target="worksheets/sheet210.xml"/><Relationship Id="rId21" Type="http://schemas.openxmlformats.org/officeDocument/2006/relationships/worksheet" Target="worksheets/sheet21.xml"/><Relationship Id="rId209" Type="http://schemas.openxmlformats.org/officeDocument/2006/relationships/worksheet" Target="worksheets/sheet209.xml"/><Relationship Id="rId208" Type="http://schemas.openxmlformats.org/officeDocument/2006/relationships/worksheet" Target="worksheets/sheet208.xml"/><Relationship Id="rId207" Type="http://schemas.openxmlformats.org/officeDocument/2006/relationships/worksheet" Target="worksheets/sheet207.xml"/><Relationship Id="rId206" Type="http://schemas.openxmlformats.org/officeDocument/2006/relationships/worksheet" Target="worksheets/sheet206.xml"/><Relationship Id="rId205" Type="http://schemas.openxmlformats.org/officeDocument/2006/relationships/worksheet" Target="worksheets/sheet205.xml"/><Relationship Id="rId204" Type="http://schemas.openxmlformats.org/officeDocument/2006/relationships/worksheet" Target="worksheets/sheet204.xml"/><Relationship Id="rId203" Type="http://schemas.openxmlformats.org/officeDocument/2006/relationships/worksheet" Target="worksheets/sheet203.xml"/><Relationship Id="rId202" Type="http://schemas.openxmlformats.org/officeDocument/2006/relationships/worksheet" Target="worksheets/sheet202.xml"/><Relationship Id="rId201" Type="http://schemas.openxmlformats.org/officeDocument/2006/relationships/worksheet" Target="worksheets/sheet201.xml"/><Relationship Id="rId200" Type="http://schemas.openxmlformats.org/officeDocument/2006/relationships/worksheet" Target="worksheets/sheet200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worksheet" Target="worksheets/sheet199.xml"/><Relationship Id="rId198" Type="http://schemas.openxmlformats.org/officeDocument/2006/relationships/worksheet" Target="worksheets/sheet198.xml"/><Relationship Id="rId197" Type="http://schemas.openxmlformats.org/officeDocument/2006/relationships/worksheet" Target="worksheets/sheet197.xml"/><Relationship Id="rId196" Type="http://schemas.openxmlformats.org/officeDocument/2006/relationships/worksheet" Target="worksheets/sheet196.xml"/><Relationship Id="rId195" Type="http://schemas.openxmlformats.org/officeDocument/2006/relationships/worksheet" Target="worksheets/sheet195.xml"/><Relationship Id="rId194" Type="http://schemas.openxmlformats.org/officeDocument/2006/relationships/worksheet" Target="worksheets/sheet194.xml"/><Relationship Id="rId193" Type="http://schemas.openxmlformats.org/officeDocument/2006/relationships/worksheet" Target="worksheets/sheet193.xml"/><Relationship Id="rId192" Type="http://schemas.openxmlformats.org/officeDocument/2006/relationships/worksheet" Target="worksheets/sheet192.xml"/><Relationship Id="rId191" Type="http://schemas.openxmlformats.org/officeDocument/2006/relationships/worksheet" Target="worksheets/sheet191.xml"/><Relationship Id="rId190" Type="http://schemas.openxmlformats.org/officeDocument/2006/relationships/worksheet" Target="worksheets/sheet190.xml"/><Relationship Id="rId19" Type="http://schemas.openxmlformats.org/officeDocument/2006/relationships/worksheet" Target="worksheets/sheet19.xml"/><Relationship Id="rId189" Type="http://schemas.openxmlformats.org/officeDocument/2006/relationships/worksheet" Target="worksheets/sheet189.xml"/><Relationship Id="rId188" Type="http://schemas.openxmlformats.org/officeDocument/2006/relationships/worksheet" Target="worksheets/sheet188.xml"/><Relationship Id="rId187" Type="http://schemas.openxmlformats.org/officeDocument/2006/relationships/worksheet" Target="worksheets/sheet187.xml"/><Relationship Id="rId186" Type="http://schemas.openxmlformats.org/officeDocument/2006/relationships/worksheet" Target="worksheets/sheet186.xml"/><Relationship Id="rId185" Type="http://schemas.openxmlformats.org/officeDocument/2006/relationships/worksheet" Target="worksheets/sheet185.xml"/><Relationship Id="rId184" Type="http://schemas.openxmlformats.org/officeDocument/2006/relationships/worksheet" Target="worksheets/sheet184.xml"/><Relationship Id="rId183" Type="http://schemas.openxmlformats.org/officeDocument/2006/relationships/worksheet" Target="worksheets/sheet183.xml"/><Relationship Id="rId182" Type="http://schemas.openxmlformats.org/officeDocument/2006/relationships/worksheet" Target="worksheets/sheet182.xml"/><Relationship Id="rId181" Type="http://schemas.openxmlformats.org/officeDocument/2006/relationships/worksheet" Target="worksheets/sheet181.xml"/><Relationship Id="rId180" Type="http://schemas.openxmlformats.org/officeDocument/2006/relationships/worksheet" Target="worksheets/sheet180.xml"/><Relationship Id="rId18" Type="http://schemas.openxmlformats.org/officeDocument/2006/relationships/worksheet" Target="worksheets/sheet18.xml"/><Relationship Id="rId179" Type="http://schemas.openxmlformats.org/officeDocument/2006/relationships/worksheet" Target="worksheets/sheet179.xml"/><Relationship Id="rId178" Type="http://schemas.openxmlformats.org/officeDocument/2006/relationships/worksheet" Target="worksheets/sheet178.xml"/><Relationship Id="rId177" Type="http://schemas.openxmlformats.org/officeDocument/2006/relationships/worksheet" Target="worksheets/sheet177.xml"/><Relationship Id="rId176" Type="http://schemas.openxmlformats.org/officeDocument/2006/relationships/worksheet" Target="worksheets/sheet176.xml"/><Relationship Id="rId175" Type="http://schemas.openxmlformats.org/officeDocument/2006/relationships/worksheet" Target="worksheets/sheet175.xml"/><Relationship Id="rId174" Type="http://schemas.openxmlformats.org/officeDocument/2006/relationships/worksheet" Target="worksheets/sheet174.xml"/><Relationship Id="rId173" Type="http://schemas.openxmlformats.org/officeDocument/2006/relationships/worksheet" Target="worksheets/sheet173.xml"/><Relationship Id="rId172" Type="http://schemas.openxmlformats.org/officeDocument/2006/relationships/worksheet" Target="worksheets/sheet172.xml"/><Relationship Id="rId171" Type="http://schemas.openxmlformats.org/officeDocument/2006/relationships/worksheet" Target="worksheets/sheet171.xml"/><Relationship Id="rId170" Type="http://schemas.openxmlformats.org/officeDocument/2006/relationships/worksheet" Target="worksheets/sheet170.xml"/><Relationship Id="rId17" Type="http://schemas.openxmlformats.org/officeDocument/2006/relationships/worksheet" Target="worksheets/sheet17.xml"/><Relationship Id="rId169" Type="http://schemas.openxmlformats.org/officeDocument/2006/relationships/worksheet" Target="worksheets/sheet169.xml"/><Relationship Id="rId168" Type="http://schemas.openxmlformats.org/officeDocument/2006/relationships/worksheet" Target="worksheets/sheet168.xml"/><Relationship Id="rId167" Type="http://schemas.openxmlformats.org/officeDocument/2006/relationships/worksheet" Target="worksheets/sheet167.xml"/><Relationship Id="rId166" Type="http://schemas.openxmlformats.org/officeDocument/2006/relationships/worksheet" Target="worksheets/sheet166.xml"/><Relationship Id="rId165" Type="http://schemas.openxmlformats.org/officeDocument/2006/relationships/worksheet" Target="worksheets/sheet165.xml"/><Relationship Id="rId164" Type="http://schemas.openxmlformats.org/officeDocument/2006/relationships/worksheet" Target="worksheets/sheet164.xml"/><Relationship Id="rId163" Type="http://schemas.openxmlformats.org/officeDocument/2006/relationships/worksheet" Target="worksheets/sheet163.xml"/><Relationship Id="rId162" Type="http://schemas.openxmlformats.org/officeDocument/2006/relationships/worksheet" Target="worksheets/sheet162.xml"/><Relationship Id="rId161" Type="http://schemas.openxmlformats.org/officeDocument/2006/relationships/worksheet" Target="worksheets/sheet161.xml"/><Relationship Id="rId160" Type="http://schemas.openxmlformats.org/officeDocument/2006/relationships/worksheet" Target="worksheets/sheet160.xml"/><Relationship Id="rId16" Type="http://schemas.openxmlformats.org/officeDocument/2006/relationships/worksheet" Target="worksheets/sheet16.xml"/><Relationship Id="rId159" Type="http://schemas.openxmlformats.org/officeDocument/2006/relationships/worksheet" Target="worksheets/sheet159.xml"/><Relationship Id="rId158" Type="http://schemas.openxmlformats.org/officeDocument/2006/relationships/worksheet" Target="worksheets/sheet158.xml"/><Relationship Id="rId157" Type="http://schemas.openxmlformats.org/officeDocument/2006/relationships/worksheet" Target="worksheets/sheet157.xml"/><Relationship Id="rId156" Type="http://schemas.openxmlformats.org/officeDocument/2006/relationships/worksheet" Target="worksheets/sheet156.xml"/><Relationship Id="rId155" Type="http://schemas.openxmlformats.org/officeDocument/2006/relationships/worksheet" Target="worksheets/sheet155.xml"/><Relationship Id="rId154" Type="http://schemas.openxmlformats.org/officeDocument/2006/relationships/worksheet" Target="worksheets/sheet154.xml"/><Relationship Id="rId153" Type="http://schemas.openxmlformats.org/officeDocument/2006/relationships/worksheet" Target="worksheets/sheet153.xml"/><Relationship Id="rId152" Type="http://schemas.openxmlformats.org/officeDocument/2006/relationships/worksheet" Target="worksheets/sheet152.xml"/><Relationship Id="rId151" Type="http://schemas.openxmlformats.org/officeDocument/2006/relationships/worksheet" Target="worksheets/sheet151.xml"/><Relationship Id="rId150" Type="http://schemas.openxmlformats.org/officeDocument/2006/relationships/worksheet" Target="worksheets/sheet150.xml"/><Relationship Id="rId15" Type="http://schemas.openxmlformats.org/officeDocument/2006/relationships/worksheet" Target="worksheets/sheet15.xml"/><Relationship Id="rId149" Type="http://schemas.openxmlformats.org/officeDocument/2006/relationships/worksheet" Target="worksheets/sheet149.xml"/><Relationship Id="rId148" Type="http://schemas.openxmlformats.org/officeDocument/2006/relationships/worksheet" Target="worksheets/sheet148.xml"/><Relationship Id="rId147" Type="http://schemas.openxmlformats.org/officeDocument/2006/relationships/worksheet" Target="worksheets/sheet147.xml"/><Relationship Id="rId146" Type="http://schemas.openxmlformats.org/officeDocument/2006/relationships/worksheet" Target="worksheets/sheet146.xml"/><Relationship Id="rId145" Type="http://schemas.openxmlformats.org/officeDocument/2006/relationships/worksheet" Target="worksheets/sheet145.xml"/><Relationship Id="rId144" Type="http://schemas.openxmlformats.org/officeDocument/2006/relationships/worksheet" Target="worksheets/sheet144.xml"/><Relationship Id="rId143" Type="http://schemas.openxmlformats.org/officeDocument/2006/relationships/worksheet" Target="worksheets/sheet143.xml"/><Relationship Id="rId142" Type="http://schemas.openxmlformats.org/officeDocument/2006/relationships/worksheet" Target="worksheets/sheet142.xml"/><Relationship Id="rId141" Type="http://schemas.openxmlformats.org/officeDocument/2006/relationships/worksheet" Target="worksheets/sheet141.xml"/><Relationship Id="rId140" Type="http://schemas.openxmlformats.org/officeDocument/2006/relationships/worksheet" Target="worksheets/sheet140.xml"/><Relationship Id="rId14" Type="http://schemas.openxmlformats.org/officeDocument/2006/relationships/worksheet" Target="worksheets/sheet14.xml"/><Relationship Id="rId139" Type="http://schemas.openxmlformats.org/officeDocument/2006/relationships/worksheet" Target="worksheets/sheet139.xml"/><Relationship Id="rId138" Type="http://schemas.openxmlformats.org/officeDocument/2006/relationships/worksheet" Target="worksheets/sheet138.xml"/><Relationship Id="rId137" Type="http://schemas.openxmlformats.org/officeDocument/2006/relationships/worksheet" Target="worksheets/sheet137.xml"/><Relationship Id="rId136" Type="http://schemas.openxmlformats.org/officeDocument/2006/relationships/worksheet" Target="worksheets/sheet136.xml"/><Relationship Id="rId135" Type="http://schemas.openxmlformats.org/officeDocument/2006/relationships/worksheet" Target="worksheets/sheet135.xml"/><Relationship Id="rId134" Type="http://schemas.openxmlformats.org/officeDocument/2006/relationships/worksheet" Target="worksheets/sheet134.xml"/><Relationship Id="rId133" Type="http://schemas.openxmlformats.org/officeDocument/2006/relationships/worksheet" Target="worksheets/sheet133.xml"/><Relationship Id="rId132" Type="http://schemas.openxmlformats.org/officeDocument/2006/relationships/worksheet" Target="worksheets/sheet132.xml"/><Relationship Id="rId131" Type="http://schemas.openxmlformats.org/officeDocument/2006/relationships/worksheet" Target="worksheets/sheet131.xml"/><Relationship Id="rId130" Type="http://schemas.openxmlformats.org/officeDocument/2006/relationships/worksheet" Target="worksheets/sheet130.xml"/><Relationship Id="rId13" Type="http://schemas.openxmlformats.org/officeDocument/2006/relationships/worksheet" Target="worksheets/sheet13.xml"/><Relationship Id="rId129" Type="http://schemas.openxmlformats.org/officeDocument/2006/relationships/worksheet" Target="worksheets/sheet129.xml"/><Relationship Id="rId128" Type="http://schemas.openxmlformats.org/officeDocument/2006/relationships/worksheet" Target="worksheets/sheet128.xml"/><Relationship Id="rId127" Type="http://schemas.openxmlformats.org/officeDocument/2006/relationships/worksheet" Target="worksheets/sheet127.xml"/><Relationship Id="rId126" Type="http://schemas.openxmlformats.org/officeDocument/2006/relationships/worksheet" Target="worksheets/sheet126.xml"/><Relationship Id="rId125" Type="http://schemas.openxmlformats.org/officeDocument/2006/relationships/worksheet" Target="worksheets/sheet125.xml"/><Relationship Id="rId124" Type="http://schemas.openxmlformats.org/officeDocument/2006/relationships/worksheet" Target="worksheets/sheet124.xml"/><Relationship Id="rId123" Type="http://schemas.openxmlformats.org/officeDocument/2006/relationships/worksheet" Target="worksheets/sheet123.xml"/><Relationship Id="rId122" Type="http://schemas.openxmlformats.org/officeDocument/2006/relationships/worksheet" Target="worksheets/sheet122.xml"/><Relationship Id="rId121" Type="http://schemas.openxmlformats.org/officeDocument/2006/relationships/worksheet" Target="worksheets/sheet121.xml"/><Relationship Id="rId120" Type="http://schemas.openxmlformats.org/officeDocument/2006/relationships/worksheet" Target="worksheets/sheet120.xml"/><Relationship Id="rId12" Type="http://schemas.openxmlformats.org/officeDocument/2006/relationships/worksheet" Target="worksheets/sheet12.xml"/><Relationship Id="rId119" Type="http://schemas.openxmlformats.org/officeDocument/2006/relationships/worksheet" Target="worksheets/sheet119.xml"/><Relationship Id="rId118" Type="http://schemas.openxmlformats.org/officeDocument/2006/relationships/worksheet" Target="worksheets/sheet118.xml"/><Relationship Id="rId117" Type="http://schemas.openxmlformats.org/officeDocument/2006/relationships/worksheet" Target="worksheets/sheet117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G22"/>
  <sheetViews>
    <sheetView workbookViewId="0">
      <selection activeCell="B10" sqref="B10:D10"/>
    </sheetView>
  </sheetViews>
  <sheetFormatPr defaultColWidth="11" defaultRowHeight="15" outlineLevelCol="6"/>
  <cols>
    <col min="2" max="2" width="9.28571428571429" customWidth="1"/>
  </cols>
  <sheetData>
    <row r="1" ht="15.75"/>
    <row r="2" spans="2:7">
      <c r="B2" s="51" t="s">
        <v>0</v>
      </c>
      <c r="C2" s="52"/>
      <c r="D2" s="52"/>
      <c r="E2" s="52"/>
      <c r="F2" s="52"/>
      <c r="G2" s="53"/>
    </row>
    <row r="3" ht="15.75" spans="2:7">
      <c r="B3" s="54"/>
      <c r="C3" s="55"/>
      <c r="D3" s="55"/>
      <c r="E3" s="55"/>
      <c r="F3" s="55"/>
      <c r="G3" s="56"/>
    </row>
    <row r="4" spans="2:7">
      <c r="B4" s="57"/>
      <c r="C4" s="58" t="s">
        <v>1</v>
      </c>
      <c r="D4" s="58"/>
      <c r="E4" s="59">
        <f ca="1">TODAY()</f>
        <v>44095</v>
      </c>
      <c r="F4" s="59"/>
      <c r="G4" s="60"/>
    </row>
    <row r="5" spans="2:7">
      <c r="B5" s="57"/>
      <c r="C5" s="61"/>
      <c r="D5" s="61"/>
      <c r="E5" s="61"/>
      <c r="F5" s="61"/>
      <c r="G5" s="60"/>
    </row>
    <row r="6" spans="2:7">
      <c r="B6" s="62" t="s">
        <v>2</v>
      </c>
      <c r="C6" s="63"/>
      <c r="D6" s="63"/>
      <c r="E6" s="64">
        <f ca="1">SUM('001-002:016-011'!S3)</f>
        <v>4720</v>
      </c>
      <c r="F6" s="64"/>
      <c r="G6" s="65"/>
    </row>
    <row r="7" spans="2:7">
      <c r="B7" s="62" t="s">
        <v>3</v>
      </c>
      <c r="C7" s="63"/>
      <c r="D7" s="63"/>
      <c r="E7" s="64">
        <f ca="1">SUM('001-002:016-011'!S4)</f>
        <v>8770.00087846</v>
      </c>
      <c r="F7" s="64"/>
      <c r="G7" s="65"/>
    </row>
    <row r="8" spans="2:7">
      <c r="B8" s="62" t="s">
        <v>4</v>
      </c>
      <c r="C8" s="63"/>
      <c r="D8" s="63"/>
      <c r="E8" s="64">
        <f ca="1">SUM('001-002:016-011'!S5)</f>
        <v>217904.986059206</v>
      </c>
      <c r="F8" s="64"/>
      <c r="G8" s="65"/>
    </row>
    <row r="9" spans="2:7">
      <c r="B9" s="66" t="s">
        <v>5</v>
      </c>
      <c r="C9" s="67"/>
      <c r="D9" s="67"/>
      <c r="E9" s="64">
        <f ca="1">SUM('001-002:016-011'!S6)</f>
        <v>5560.37380070992</v>
      </c>
      <c r="F9" s="64"/>
      <c r="G9" s="65"/>
    </row>
    <row r="10" ht="15.75" spans="2:7">
      <c r="B10" s="68" t="s">
        <v>6</v>
      </c>
      <c r="C10" s="69"/>
      <c r="D10" s="69"/>
      <c r="E10" s="64">
        <f ca="1">SUM('001-002:016-011'!S7)</f>
        <v>5379.5</v>
      </c>
      <c r="F10" s="64"/>
      <c r="G10" s="65"/>
    </row>
    <row r="11" ht="15.75" spans="2:7">
      <c r="B11" s="68" t="s">
        <v>7</v>
      </c>
      <c r="C11" s="69"/>
      <c r="D11" s="69"/>
      <c r="E11" s="64">
        <f ca="1">SUM('001-002:016-011'!S8)</f>
        <v>3340.99912154</v>
      </c>
      <c r="F11" s="64"/>
      <c r="G11" s="65"/>
    </row>
    <row r="18" spans="4:4">
      <c r="D18" s="70"/>
    </row>
    <row r="22" spans="7:7">
      <c r="G22" t="s">
        <v>8</v>
      </c>
    </row>
  </sheetData>
  <mergeCells count="16">
    <mergeCell ref="C4:D4"/>
    <mergeCell ref="E4:F4"/>
    <mergeCell ref="B5:G5"/>
    <mergeCell ref="B6:D6"/>
    <mergeCell ref="E6:G6"/>
    <mergeCell ref="B7:D7"/>
    <mergeCell ref="E7:G7"/>
    <mergeCell ref="B8:D8"/>
    <mergeCell ref="E8:G8"/>
    <mergeCell ref="B9:D9"/>
    <mergeCell ref="E9:G9"/>
    <mergeCell ref="B10:D10"/>
    <mergeCell ref="E10:G10"/>
    <mergeCell ref="B11:D11"/>
    <mergeCell ref="E11:G11"/>
    <mergeCell ref="B2:G3"/>
  </mergeCells>
  <pageMargins left="0.7" right="0.7" top="0.75" bottom="0.75" header="0.3" footer="0.3"/>
  <pageSetup paperSize="9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K29" sqref="K29"/>
    </sheetView>
  </sheetViews>
  <sheetFormatPr defaultColWidth="11" defaultRowHeight="15"/>
  <cols>
    <col min="1" max="1" width="5.42857142857143" hidden="1" customWidth="1"/>
    <col min="2" max="2" width="9.71428571428571" customWidth="1"/>
    <col min="4" max="4" width="11.5714285714286" customWidth="1"/>
    <col min="5" max="5" width="11" customWidth="1"/>
    <col min="6" max="6" width="10.8571428571429" customWidth="1"/>
    <col min="7" max="7" width="11.1428571428571" customWidth="1"/>
    <col min="8" max="8" width="18.9238095238095" customWidth="1"/>
    <col min="9" max="9" width="12.8571428571429" customWidth="1"/>
    <col min="10" max="10" width="11.1428571428571" customWidth="1"/>
    <col min="11" max="11" width="13.5714285714286" customWidth="1"/>
    <col min="12" max="12" width="13" customWidth="1"/>
    <col min="13" max="13" width="13.4285714285714" customWidth="1"/>
    <col min="14" max="14" width="14.1428571428571" customWidth="1"/>
    <col min="15" max="15" width="14.4285714285714" customWidth="1"/>
    <col min="16" max="16" width="12.4285714285714" customWidth="1"/>
    <col min="17" max="17" width="4.42857142857143" customWidth="1"/>
    <col min="18" max="18" width="20" customWidth="1"/>
  </cols>
  <sheetData>
    <row r="1" spans="2:15">
      <c r="B1" s="1" t="s">
        <v>9</v>
      </c>
      <c r="C1" s="2" t="s">
        <v>10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43344</v>
      </c>
      <c r="N1" s="19" t="s">
        <v>13</v>
      </c>
      <c r="O1" s="20">
        <v>3250</v>
      </c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92018</v>
      </c>
      <c r="B5" s="12">
        <f>EDATE(M1,0)</f>
        <v>43344</v>
      </c>
      <c r="C5" s="13">
        <f>IF(H5&gt;0,O1-H5,IF(J5&lt;0,O1-J5,O1))</f>
        <v>3250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3250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2640</v>
      </c>
    </row>
    <row r="6" ht="15.75" spans="1:19">
      <c r="A6" s="5" t="str">
        <f t="shared" ref="A6:A37" si="1">MONTH(B6)&amp;YEAR(B6)</f>
        <v>102018</v>
      </c>
      <c r="B6" s="12">
        <f t="shared" ref="B6:B69" si="2">EDATE(B5,1)</f>
        <v>43374</v>
      </c>
      <c r="C6" s="13">
        <f t="shared" ref="C6:C37" si="3">C5-H6+I6</f>
        <v>3250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>
        <v>43383</v>
      </c>
      <c r="L6" s="26">
        <v>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112018</v>
      </c>
      <c r="B7" s="12">
        <f t="shared" si="2"/>
        <v>43405</v>
      </c>
      <c r="C7" s="13">
        <f t="shared" si="3"/>
        <v>3250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>
        <v>43414</v>
      </c>
      <c r="L7" s="26">
        <v>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122018</v>
      </c>
      <c r="B8" s="12">
        <f t="shared" si="2"/>
        <v>43435</v>
      </c>
      <c r="C8" s="13">
        <f t="shared" si="3"/>
        <v>3250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>
        <v>43444</v>
      </c>
      <c r="L8" s="26">
        <v>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12019</v>
      </c>
      <c r="B9" s="12">
        <f t="shared" si="2"/>
        <v>43466</v>
      </c>
      <c r="C9" s="13">
        <f t="shared" si="3"/>
        <v>3250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>
        <v>43475</v>
      </c>
      <c r="L9" s="26">
        <v>0</v>
      </c>
      <c r="M9" s="27"/>
      <c r="N9" s="28"/>
      <c r="O9" s="27"/>
      <c r="P9" s="28"/>
      <c r="S9" s="5"/>
    </row>
    <row r="10" ht="15.75" spans="1:19">
      <c r="A10" s="5" t="str">
        <f t="shared" si="1"/>
        <v>22019</v>
      </c>
      <c r="B10" s="12">
        <f t="shared" si="2"/>
        <v>43497</v>
      </c>
      <c r="C10" s="13">
        <f t="shared" si="3"/>
        <v>3250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>
        <v>43506</v>
      </c>
      <c r="L10" s="26">
        <v>0</v>
      </c>
      <c r="M10" s="27"/>
      <c r="N10" s="28"/>
      <c r="O10" s="27"/>
      <c r="P10" s="28"/>
      <c r="S10" s="5"/>
    </row>
    <row r="11" ht="15.75" spans="1:19">
      <c r="A11" s="5" t="str">
        <f t="shared" si="1"/>
        <v>32019</v>
      </c>
      <c r="B11" s="12">
        <f t="shared" si="2"/>
        <v>43525</v>
      </c>
      <c r="C11" s="13">
        <f t="shared" si="3"/>
        <v>3250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>
        <v>43534</v>
      </c>
      <c r="L11" s="26">
        <v>0</v>
      </c>
      <c r="M11" s="27"/>
      <c r="N11" s="28"/>
      <c r="O11" s="27"/>
      <c r="P11" s="28"/>
      <c r="S11" s="5"/>
    </row>
    <row r="12" ht="15.75" spans="1:19">
      <c r="A12" s="5" t="str">
        <f t="shared" si="1"/>
        <v>42019</v>
      </c>
      <c r="B12" s="12">
        <f t="shared" si="2"/>
        <v>43556</v>
      </c>
      <c r="C12" s="13">
        <f t="shared" si="3"/>
        <v>3250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>
        <v>43565</v>
      </c>
      <c r="L12" s="26">
        <v>0</v>
      </c>
      <c r="M12" s="27"/>
      <c r="N12" s="28"/>
      <c r="O12" s="27"/>
      <c r="P12" s="28"/>
      <c r="S12" s="5"/>
    </row>
    <row r="13" ht="15.75" spans="1:16">
      <c r="A13" s="5" t="str">
        <f t="shared" si="1"/>
        <v>52019</v>
      </c>
      <c r="B13" s="12">
        <f t="shared" si="2"/>
        <v>43586</v>
      </c>
      <c r="C13" s="13">
        <f t="shared" si="3"/>
        <v>3250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>
        <v>43595</v>
      </c>
      <c r="L13" s="26">
        <v>0</v>
      </c>
      <c r="M13" s="27"/>
      <c r="N13" s="28"/>
      <c r="O13" s="27"/>
      <c r="P13" s="28"/>
    </row>
    <row r="14" ht="15.75" spans="1:16">
      <c r="A14" s="5" t="str">
        <f t="shared" si="1"/>
        <v>62019</v>
      </c>
      <c r="B14" s="12">
        <f t="shared" si="2"/>
        <v>43617</v>
      </c>
      <c r="C14" s="13">
        <f t="shared" si="3"/>
        <v>3250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>
        <v>43626</v>
      </c>
      <c r="L14" s="26">
        <v>0</v>
      </c>
      <c r="M14" s="27"/>
      <c r="N14" s="28"/>
      <c r="O14" s="27"/>
      <c r="P14" s="28"/>
    </row>
    <row r="15" ht="15.75" spans="1:16">
      <c r="A15" s="5" t="str">
        <f t="shared" si="1"/>
        <v>72019</v>
      </c>
      <c r="B15" s="12">
        <f t="shared" si="2"/>
        <v>43647</v>
      </c>
      <c r="C15" s="13">
        <f t="shared" si="3"/>
        <v>3050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200</v>
      </c>
      <c r="I15" s="24">
        <f t="shared" si="8"/>
        <v>0</v>
      </c>
      <c r="J15" s="24">
        <f t="shared" si="9"/>
        <v>200</v>
      </c>
      <c r="K15" s="29">
        <v>43670</v>
      </c>
      <c r="L15" s="26">
        <v>200</v>
      </c>
      <c r="M15" s="29"/>
      <c r="N15" s="30"/>
      <c r="O15" s="29"/>
      <c r="P15" s="30"/>
    </row>
    <row r="16" ht="15.75" spans="1:16">
      <c r="A16" s="5" t="str">
        <f t="shared" si="1"/>
        <v>82019</v>
      </c>
      <c r="B16" s="12">
        <f t="shared" si="2"/>
        <v>43678</v>
      </c>
      <c r="C16" s="13">
        <f t="shared" si="3"/>
        <v>3050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>
        <v>43687</v>
      </c>
      <c r="L16" s="26">
        <v>0</v>
      </c>
      <c r="M16" s="25"/>
      <c r="N16" s="26"/>
      <c r="O16" s="25"/>
      <c r="P16" s="26"/>
    </row>
    <row r="17" ht="15.75" spans="1:16">
      <c r="A17" s="5" t="str">
        <f t="shared" si="1"/>
        <v>92019</v>
      </c>
      <c r="B17" s="12">
        <f t="shared" si="2"/>
        <v>43709</v>
      </c>
      <c r="C17" s="13">
        <f t="shared" si="3"/>
        <v>3050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>
        <v>43718</v>
      </c>
      <c r="L17" s="26">
        <v>0</v>
      </c>
      <c r="M17" s="25"/>
      <c r="N17" s="26"/>
      <c r="O17" s="25"/>
      <c r="P17" s="26"/>
    </row>
    <row r="18" ht="15.75" spans="1:16">
      <c r="A18" s="5" t="str">
        <f t="shared" si="1"/>
        <v>102019</v>
      </c>
      <c r="B18" s="12">
        <f t="shared" si="2"/>
        <v>43739</v>
      </c>
      <c r="C18" s="13">
        <f t="shared" si="3"/>
        <v>3050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>
        <v>43748</v>
      </c>
      <c r="L18" s="26">
        <v>0</v>
      </c>
      <c r="M18" s="25"/>
      <c r="N18" s="26"/>
      <c r="O18" s="25"/>
      <c r="P18" s="26"/>
    </row>
    <row r="19" ht="15.75" spans="1:16">
      <c r="A19" s="5" t="str">
        <f t="shared" si="1"/>
        <v>112019</v>
      </c>
      <c r="B19" s="12">
        <f t="shared" si="2"/>
        <v>43770</v>
      </c>
      <c r="C19" s="13">
        <f t="shared" si="3"/>
        <v>3050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>
        <v>43779</v>
      </c>
      <c r="L19" s="26">
        <v>0</v>
      </c>
      <c r="M19" s="25"/>
      <c r="N19" s="26"/>
      <c r="O19" s="25"/>
      <c r="P19" s="26"/>
    </row>
    <row r="20" ht="15.75" spans="1:16">
      <c r="A20" s="5" t="str">
        <f t="shared" si="1"/>
        <v>122019</v>
      </c>
      <c r="B20" s="12">
        <f t="shared" si="2"/>
        <v>43800</v>
      </c>
      <c r="C20" s="13">
        <f t="shared" si="3"/>
        <v>3050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>
        <v>43809</v>
      </c>
      <c r="L20" s="26">
        <v>0</v>
      </c>
      <c r="M20" s="25"/>
      <c r="N20" s="26"/>
      <c r="O20" s="25"/>
      <c r="P20" s="26"/>
    </row>
    <row r="21" ht="15.75" spans="1:16">
      <c r="A21" s="5" t="str">
        <f t="shared" si="1"/>
        <v>12020</v>
      </c>
      <c r="B21" s="12">
        <f t="shared" si="2"/>
        <v>43831</v>
      </c>
      <c r="C21" s="13">
        <f t="shared" si="3"/>
        <v>3050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>
        <v>43840</v>
      </c>
      <c r="L21" s="26">
        <v>0</v>
      </c>
      <c r="M21" s="25"/>
      <c r="N21" s="26"/>
      <c r="O21" s="25"/>
      <c r="P21" s="26"/>
    </row>
    <row r="22" ht="15.75" spans="1:16">
      <c r="A22" s="5" t="str">
        <f t="shared" si="1"/>
        <v>22020</v>
      </c>
      <c r="B22" s="12">
        <f t="shared" si="2"/>
        <v>43862</v>
      </c>
      <c r="C22" s="13">
        <f t="shared" si="3"/>
        <v>3050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>
        <v>43871</v>
      </c>
      <c r="L22" s="26">
        <v>0</v>
      </c>
      <c r="M22" s="25"/>
      <c r="N22" s="26"/>
      <c r="O22" s="25"/>
      <c r="P22" s="26"/>
    </row>
    <row r="23" ht="15.75" spans="1:16">
      <c r="A23" s="5" t="str">
        <f t="shared" si="1"/>
        <v>32020</v>
      </c>
      <c r="B23" s="12">
        <f t="shared" si="2"/>
        <v>43891</v>
      </c>
      <c r="C23" s="13">
        <f t="shared" si="3"/>
        <v>3050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>
        <v>43900</v>
      </c>
      <c r="L23" s="26">
        <v>0</v>
      </c>
      <c r="M23" s="25"/>
      <c r="N23" s="26"/>
      <c r="O23" s="25"/>
      <c r="P23" s="26"/>
    </row>
    <row r="24" ht="15.75" spans="1:16">
      <c r="A24" s="5" t="str">
        <f t="shared" si="1"/>
        <v>42020</v>
      </c>
      <c r="B24" s="12">
        <f t="shared" si="2"/>
        <v>43922</v>
      </c>
      <c r="C24" s="13">
        <f t="shared" si="3"/>
        <v>3050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>
        <v>43931</v>
      </c>
      <c r="L24" s="26">
        <v>0</v>
      </c>
      <c r="M24" s="25"/>
      <c r="N24" s="26"/>
      <c r="O24" s="25"/>
      <c r="P24" s="26"/>
    </row>
    <row r="25" ht="15.75" spans="1:16">
      <c r="A25" s="5" t="str">
        <f t="shared" si="1"/>
        <v>52020</v>
      </c>
      <c r="B25" s="12">
        <f t="shared" si="2"/>
        <v>43952</v>
      </c>
      <c r="C25" s="13">
        <f t="shared" si="3"/>
        <v>3000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50</v>
      </c>
      <c r="I25" s="24">
        <f t="shared" si="8"/>
        <v>0</v>
      </c>
      <c r="J25" s="24">
        <f t="shared" si="9"/>
        <v>50</v>
      </c>
      <c r="K25" s="25">
        <v>43978</v>
      </c>
      <c r="L25" s="26">
        <v>50</v>
      </c>
      <c r="M25" s="25"/>
      <c r="N25" s="26"/>
      <c r="O25" s="25"/>
      <c r="P25" s="26"/>
    </row>
    <row r="26" ht="15.75" spans="1:19">
      <c r="A26" s="5" t="str">
        <f t="shared" si="1"/>
        <v>62020</v>
      </c>
      <c r="B26" s="12">
        <f t="shared" si="2"/>
        <v>43983</v>
      </c>
      <c r="C26" s="13">
        <f t="shared" si="3"/>
        <v>2850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150</v>
      </c>
      <c r="I26" s="24">
        <f t="shared" si="8"/>
        <v>0</v>
      </c>
      <c r="J26" s="24">
        <f t="shared" si="9"/>
        <v>150</v>
      </c>
      <c r="K26" s="25">
        <v>43985</v>
      </c>
      <c r="L26" s="26">
        <v>50</v>
      </c>
      <c r="M26" s="25">
        <v>43999</v>
      </c>
      <c r="N26" s="26">
        <v>25</v>
      </c>
      <c r="O26" s="25">
        <v>44001</v>
      </c>
      <c r="P26" s="26">
        <v>75</v>
      </c>
      <c r="S26" s="5"/>
    </row>
    <row r="27" ht="15.75" spans="1:19">
      <c r="A27" s="5" t="str">
        <f t="shared" si="1"/>
        <v>72020</v>
      </c>
      <c r="B27" s="12">
        <f t="shared" si="2"/>
        <v>44013</v>
      </c>
      <c r="C27" s="13">
        <f t="shared" si="3"/>
        <v>2730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120</v>
      </c>
      <c r="I27" s="24">
        <f t="shared" si="8"/>
        <v>0</v>
      </c>
      <c r="J27" s="24">
        <f t="shared" si="9"/>
        <v>120</v>
      </c>
      <c r="K27" s="25">
        <v>44014</v>
      </c>
      <c r="L27" s="26">
        <v>30</v>
      </c>
      <c r="M27" s="25">
        <v>44022</v>
      </c>
      <c r="N27" s="26">
        <v>30</v>
      </c>
      <c r="O27" s="25">
        <v>44031</v>
      </c>
      <c r="P27" s="26">
        <v>60</v>
      </c>
      <c r="S27" s="5"/>
    </row>
    <row r="28" ht="15.75" spans="1:19">
      <c r="A28" s="5" t="str">
        <f t="shared" si="1"/>
        <v>82020</v>
      </c>
      <c r="B28" s="12">
        <f t="shared" si="2"/>
        <v>44044</v>
      </c>
      <c r="C28" s="13">
        <f t="shared" si="3"/>
        <v>2640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90</v>
      </c>
      <c r="I28" s="24">
        <f t="shared" si="8"/>
        <v>0</v>
      </c>
      <c r="J28" s="24">
        <f t="shared" si="9"/>
        <v>90</v>
      </c>
      <c r="K28" s="25">
        <v>44064</v>
      </c>
      <c r="L28" s="26">
        <v>30</v>
      </c>
      <c r="M28" s="25">
        <v>44073</v>
      </c>
      <c r="N28" s="26">
        <v>30</v>
      </c>
      <c r="O28" s="25">
        <v>44079</v>
      </c>
      <c r="P28" s="26">
        <v>30</v>
      </c>
      <c r="S28" s="5"/>
    </row>
    <row r="29" ht="15.75" spans="1:19">
      <c r="A29" s="5" t="str">
        <f t="shared" si="1"/>
        <v>92020</v>
      </c>
      <c r="B29" s="12">
        <f t="shared" si="2"/>
        <v>44075</v>
      </c>
      <c r="C29" s="13">
        <f t="shared" si="3"/>
        <v>2640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102020</v>
      </c>
      <c r="B30" s="12">
        <f t="shared" si="2"/>
        <v>44105</v>
      </c>
      <c r="C30" s="13">
        <f t="shared" si="3"/>
        <v>2640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112020</v>
      </c>
      <c r="B31" s="12">
        <f t="shared" si="2"/>
        <v>44136</v>
      </c>
      <c r="C31" s="13">
        <f t="shared" si="3"/>
        <v>2640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122020</v>
      </c>
      <c r="B32" s="12">
        <f t="shared" si="2"/>
        <v>44166</v>
      </c>
      <c r="C32" s="13">
        <f t="shared" si="3"/>
        <v>2640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12021</v>
      </c>
      <c r="B33" s="12">
        <f t="shared" si="2"/>
        <v>44197</v>
      </c>
      <c r="C33" s="13">
        <f t="shared" si="3"/>
        <v>2640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22021</v>
      </c>
      <c r="B34" s="12">
        <f t="shared" si="2"/>
        <v>44228</v>
      </c>
      <c r="C34" s="13">
        <f t="shared" si="3"/>
        <v>2640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32021</v>
      </c>
      <c r="B35" s="12">
        <f t="shared" si="2"/>
        <v>44256</v>
      </c>
      <c r="C35" s="13">
        <f t="shared" si="3"/>
        <v>2640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42021</v>
      </c>
      <c r="B36" s="12">
        <f t="shared" si="2"/>
        <v>44287</v>
      </c>
      <c r="C36" s="13">
        <f t="shared" si="3"/>
        <v>2640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52021</v>
      </c>
      <c r="B37" s="12">
        <f t="shared" si="2"/>
        <v>44317</v>
      </c>
      <c r="C37" s="13">
        <f t="shared" si="3"/>
        <v>2640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62021</v>
      </c>
      <c r="B38" s="12">
        <f t="shared" si="2"/>
        <v>44348</v>
      </c>
      <c r="C38" s="13">
        <f t="shared" ref="C38:C69" si="12">C37-H38+I38</f>
        <v>2640</v>
      </c>
      <c r="D38" s="13">
        <f t="shared" ref="D38:D69" si="13">C37*$K$1</f>
        <v>0</v>
      </c>
      <c r="E38" s="13">
        <f t="shared" ref="E38:E69" si="14">C37*$K$1+G37</f>
        <v>0</v>
      </c>
      <c r="F38" s="14">
        <f t="shared" ref="F38:F69" si="15">IF(J38&gt;E38,E38,J38)</f>
        <v>0</v>
      </c>
      <c r="G38" s="14">
        <f t="shared" si="10"/>
        <v>0</v>
      </c>
      <c r="H38" s="14">
        <f t="shared" ref="H38:H69" si="16">IF(J38&gt;F38,J38-F38,0)</f>
        <v>0</v>
      </c>
      <c r="I38" s="24"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72021</v>
      </c>
      <c r="B39" s="12">
        <f t="shared" si="2"/>
        <v>44378</v>
      </c>
      <c r="C39" s="13">
        <f t="shared" si="12"/>
        <v>2640</v>
      </c>
      <c r="D39" s="13">
        <f t="shared" si="13"/>
        <v>0</v>
      </c>
      <c r="E39" s="13">
        <f t="shared" si="14"/>
        <v>0</v>
      </c>
      <c r="F39" s="14">
        <f t="shared" si="15"/>
        <v>0</v>
      </c>
      <c r="G39" s="14">
        <f t="shared" si="10"/>
        <v>0</v>
      </c>
      <c r="H39" s="14">
        <f t="shared" si="16"/>
        <v>0</v>
      </c>
      <c r="I39"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82021</v>
      </c>
      <c r="B40" s="12">
        <f t="shared" si="2"/>
        <v>44409</v>
      </c>
      <c r="C40" s="13">
        <f t="shared" si="12"/>
        <v>2640</v>
      </c>
      <c r="D40" s="13">
        <f t="shared" si="13"/>
        <v>0</v>
      </c>
      <c r="E40" s="13">
        <f t="shared" si="14"/>
        <v>0</v>
      </c>
      <c r="F40" s="14">
        <f t="shared" si="15"/>
        <v>0</v>
      </c>
      <c r="G40" s="14">
        <f t="shared" si="10"/>
        <v>0</v>
      </c>
      <c r="H40" s="14">
        <f t="shared" si="16"/>
        <v>0</v>
      </c>
      <c r="I40"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92021</v>
      </c>
      <c r="B41" s="12">
        <f t="shared" si="2"/>
        <v>44440</v>
      </c>
      <c r="C41" s="13">
        <f t="shared" si="12"/>
        <v>2640</v>
      </c>
      <c r="D41" s="13">
        <f t="shared" si="13"/>
        <v>0</v>
      </c>
      <c r="E41" s="13">
        <f t="shared" si="14"/>
        <v>0</v>
      </c>
      <c r="F41" s="14">
        <f t="shared" si="15"/>
        <v>0</v>
      </c>
      <c r="G41" s="14">
        <f t="shared" si="10"/>
        <v>0</v>
      </c>
      <c r="H41" s="14">
        <f t="shared" si="16"/>
        <v>0</v>
      </c>
      <c r="I41"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102021</v>
      </c>
      <c r="B42" s="12">
        <f t="shared" si="2"/>
        <v>44470</v>
      </c>
      <c r="C42" s="13">
        <f t="shared" si="12"/>
        <v>2640</v>
      </c>
      <c r="D42" s="13">
        <f t="shared" si="13"/>
        <v>0</v>
      </c>
      <c r="E42" s="13">
        <f t="shared" si="14"/>
        <v>0</v>
      </c>
      <c r="F42" s="14">
        <f t="shared" si="15"/>
        <v>0</v>
      </c>
      <c r="G42" s="14">
        <f t="shared" si="10"/>
        <v>0</v>
      </c>
      <c r="H42" s="14">
        <f t="shared" si="16"/>
        <v>0</v>
      </c>
      <c r="I42"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112021</v>
      </c>
      <c r="B43" s="12">
        <f t="shared" si="2"/>
        <v>44501</v>
      </c>
      <c r="C43" s="13">
        <f t="shared" si="12"/>
        <v>2640</v>
      </c>
      <c r="D43" s="13">
        <f t="shared" si="13"/>
        <v>0</v>
      </c>
      <c r="E43" s="13">
        <f t="shared" si="14"/>
        <v>0</v>
      </c>
      <c r="F43" s="14">
        <f t="shared" si="15"/>
        <v>0</v>
      </c>
      <c r="G43" s="14">
        <f t="shared" si="10"/>
        <v>0</v>
      </c>
      <c r="H43" s="14">
        <f t="shared" si="16"/>
        <v>0</v>
      </c>
      <c r="I43"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122021</v>
      </c>
      <c r="B44" s="12">
        <f t="shared" si="2"/>
        <v>44531</v>
      </c>
      <c r="C44" s="13">
        <f t="shared" si="12"/>
        <v>2640</v>
      </c>
      <c r="D44" s="13">
        <f t="shared" si="13"/>
        <v>0</v>
      </c>
      <c r="E44" s="13">
        <f t="shared" si="14"/>
        <v>0</v>
      </c>
      <c r="F44" s="14">
        <f t="shared" si="15"/>
        <v>0</v>
      </c>
      <c r="G44" s="14">
        <f t="shared" si="10"/>
        <v>0</v>
      </c>
      <c r="H44" s="14">
        <f t="shared" si="16"/>
        <v>0</v>
      </c>
      <c r="I44"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12022</v>
      </c>
      <c r="B45" s="12">
        <f t="shared" si="2"/>
        <v>44562</v>
      </c>
      <c r="C45" s="13">
        <f t="shared" si="12"/>
        <v>2640</v>
      </c>
      <c r="D45" s="13">
        <f t="shared" si="13"/>
        <v>0</v>
      </c>
      <c r="E45" s="13">
        <f t="shared" si="14"/>
        <v>0</v>
      </c>
      <c r="F45" s="14">
        <f t="shared" si="15"/>
        <v>0</v>
      </c>
      <c r="G45" s="14">
        <f t="shared" si="10"/>
        <v>0</v>
      </c>
      <c r="H45" s="14">
        <f t="shared" si="16"/>
        <v>0</v>
      </c>
      <c r="I45"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22022</v>
      </c>
      <c r="B46" s="12">
        <f t="shared" si="2"/>
        <v>44593</v>
      </c>
      <c r="C46" s="13">
        <f t="shared" si="12"/>
        <v>2640</v>
      </c>
      <c r="D46" s="13">
        <f t="shared" si="13"/>
        <v>0</v>
      </c>
      <c r="E46" s="13">
        <f t="shared" si="14"/>
        <v>0</v>
      </c>
      <c r="F46" s="14">
        <f t="shared" si="15"/>
        <v>0</v>
      </c>
      <c r="G46" s="14">
        <f t="shared" si="10"/>
        <v>0</v>
      </c>
      <c r="H46" s="14">
        <f t="shared" si="16"/>
        <v>0</v>
      </c>
      <c r="I46"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32022</v>
      </c>
      <c r="B47" s="12">
        <f t="shared" si="2"/>
        <v>44621</v>
      </c>
      <c r="C47" s="13">
        <f t="shared" si="12"/>
        <v>2640</v>
      </c>
      <c r="D47" s="13">
        <f t="shared" si="13"/>
        <v>0</v>
      </c>
      <c r="E47" s="13">
        <f t="shared" si="14"/>
        <v>0</v>
      </c>
      <c r="F47" s="14">
        <f t="shared" si="15"/>
        <v>0</v>
      </c>
      <c r="G47" s="14">
        <f t="shared" si="10"/>
        <v>0</v>
      </c>
      <c r="H47" s="14">
        <f t="shared" si="16"/>
        <v>0</v>
      </c>
      <c r="I47"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42022</v>
      </c>
      <c r="B48" s="12">
        <f t="shared" si="2"/>
        <v>44652</v>
      </c>
      <c r="C48" s="13">
        <f t="shared" si="12"/>
        <v>2640</v>
      </c>
      <c r="D48" s="13">
        <f t="shared" si="13"/>
        <v>0</v>
      </c>
      <c r="E48" s="13">
        <f t="shared" si="14"/>
        <v>0</v>
      </c>
      <c r="F48" s="14">
        <f t="shared" si="15"/>
        <v>0</v>
      </c>
      <c r="G48" s="14">
        <f t="shared" si="10"/>
        <v>0</v>
      </c>
      <c r="H48" s="14">
        <f t="shared" si="16"/>
        <v>0</v>
      </c>
      <c r="I48"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52022</v>
      </c>
      <c r="B49" s="12">
        <f t="shared" si="2"/>
        <v>44682</v>
      </c>
      <c r="C49" s="13">
        <f t="shared" si="12"/>
        <v>2640</v>
      </c>
      <c r="D49" s="13">
        <f t="shared" si="13"/>
        <v>0</v>
      </c>
      <c r="E49" s="13">
        <f t="shared" si="14"/>
        <v>0</v>
      </c>
      <c r="F49" s="14">
        <f t="shared" si="15"/>
        <v>0</v>
      </c>
      <c r="G49" s="14">
        <f t="shared" si="10"/>
        <v>0</v>
      </c>
      <c r="H49" s="14">
        <f t="shared" si="16"/>
        <v>0</v>
      </c>
      <c r="I49"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62022</v>
      </c>
      <c r="B50" s="12">
        <f t="shared" si="2"/>
        <v>44713</v>
      </c>
      <c r="C50" s="13">
        <f t="shared" si="12"/>
        <v>2640</v>
      </c>
      <c r="D50" s="13">
        <f t="shared" si="13"/>
        <v>0</v>
      </c>
      <c r="E50" s="13">
        <f t="shared" si="14"/>
        <v>0</v>
      </c>
      <c r="F50" s="14">
        <f t="shared" si="15"/>
        <v>0</v>
      </c>
      <c r="G50" s="14">
        <f t="shared" si="10"/>
        <v>0</v>
      </c>
      <c r="H50" s="14">
        <f t="shared" si="16"/>
        <v>0</v>
      </c>
      <c r="I50"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72022</v>
      </c>
      <c r="B51" s="12">
        <f t="shared" si="2"/>
        <v>44743</v>
      </c>
      <c r="C51" s="13">
        <f t="shared" si="12"/>
        <v>2640</v>
      </c>
      <c r="D51" s="13">
        <f t="shared" si="13"/>
        <v>0</v>
      </c>
      <c r="E51" s="13">
        <f t="shared" si="14"/>
        <v>0</v>
      </c>
      <c r="F51" s="14">
        <f t="shared" si="15"/>
        <v>0</v>
      </c>
      <c r="G51" s="14">
        <f t="shared" si="10"/>
        <v>0</v>
      </c>
      <c r="H51" s="14">
        <f t="shared" si="16"/>
        <v>0</v>
      </c>
      <c r="I51"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82022</v>
      </c>
      <c r="B52" s="12">
        <f t="shared" si="2"/>
        <v>44774</v>
      </c>
      <c r="C52" s="13">
        <f t="shared" si="12"/>
        <v>2640</v>
      </c>
      <c r="D52" s="13">
        <f t="shared" si="13"/>
        <v>0</v>
      </c>
      <c r="E52" s="13">
        <f t="shared" si="14"/>
        <v>0</v>
      </c>
      <c r="F52" s="14">
        <f t="shared" si="15"/>
        <v>0</v>
      </c>
      <c r="G52" s="14">
        <f t="shared" si="10"/>
        <v>0</v>
      </c>
      <c r="H52" s="14">
        <f t="shared" si="16"/>
        <v>0</v>
      </c>
      <c r="I52"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92022</v>
      </c>
      <c r="B53" s="12">
        <f t="shared" si="2"/>
        <v>44805</v>
      </c>
      <c r="C53" s="13">
        <f t="shared" si="12"/>
        <v>2640</v>
      </c>
      <c r="D53" s="13">
        <f t="shared" si="13"/>
        <v>0</v>
      </c>
      <c r="E53" s="13">
        <f t="shared" si="14"/>
        <v>0</v>
      </c>
      <c r="F53" s="14">
        <f t="shared" si="15"/>
        <v>0</v>
      </c>
      <c r="G53" s="14">
        <f t="shared" si="10"/>
        <v>0</v>
      </c>
      <c r="H53" s="14">
        <f t="shared" si="16"/>
        <v>0</v>
      </c>
      <c r="I53"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102022</v>
      </c>
      <c r="B54" s="12">
        <f t="shared" si="2"/>
        <v>44835</v>
      </c>
      <c r="C54" s="13">
        <f t="shared" si="12"/>
        <v>2640</v>
      </c>
      <c r="D54" s="13">
        <f t="shared" si="13"/>
        <v>0</v>
      </c>
      <c r="E54" s="13">
        <f t="shared" si="14"/>
        <v>0</v>
      </c>
      <c r="F54" s="14">
        <f t="shared" si="15"/>
        <v>0</v>
      </c>
      <c r="G54" s="14">
        <f t="shared" si="10"/>
        <v>0</v>
      </c>
      <c r="H54" s="14">
        <f t="shared" si="16"/>
        <v>0</v>
      </c>
      <c r="I54"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112022</v>
      </c>
      <c r="B55" s="12">
        <f t="shared" si="2"/>
        <v>44866</v>
      </c>
      <c r="C55" s="13">
        <f t="shared" si="12"/>
        <v>2640</v>
      </c>
      <c r="D55" s="13">
        <f t="shared" si="13"/>
        <v>0</v>
      </c>
      <c r="E55" s="13">
        <f t="shared" si="14"/>
        <v>0</v>
      </c>
      <c r="F55" s="14">
        <f t="shared" si="15"/>
        <v>0</v>
      </c>
      <c r="G55" s="14">
        <f t="shared" si="10"/>
        <v>0</v>
      </c>
      <c r="H55" s="14">
        <f t="shared" si="16"/>
        <v>0</v>
      </c>
      <c r="I55"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122022</v>
      </c>
      <c r="B56" s="12">
        <f t="shared" si="2"/>
        <v>44896</v>
      </c>
      <c r="C56" s="13">
        <f t="shared" si="12"/>
        <v>2640</v>
      </c>
      <c r="D56" s="13">
        <f t="shared" si="13"/>
        <v>0</v>
      </c>
      <c r="E56" s="13">
        <f t="shared" si="14"/>
        <v>0</v>
      </c>
      <c r="F56" s="14">
        <f t="shared" si="15"/>
        <v>0</v>
      </c>
      <c r="G56" s="14">
        <f t="shared" si="10"/>
        <v>0</v>
      </c>
      <c r="H56" s="14">
        <f t="shared" si="16"/>
        <v>0</v>
      </c>
      <c r="I56"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12023</v>
      </c>
      <c r="B57" s="12">
        <f t="shared" si="2"/>
        <v>44927</v>
      </c>
      <c r="C57" s="13">
        <f t="shared" si="12"/>
        <v>2640</v>
      </c>
      <c r="D57" s="13">
        <f t="shared" si="13"/>
        <v>0</v>
      </c>
      <c r="E57" s="13">
        <f t="shared" si="14"/>
        <v>0</v>
      </c>
      <c r="F57" s="14">
        <f t="shared" si="15"/>
        <v>0</v>
      </c>
      <c r="G57" s="14">
        <f t="shared" si="10"/>
        <v>0</v>
      </c>
      <c r="H57" s="14">
        <f t="shared" si="16"/>
        <v>0</v>
      </c>
      <c r="I57"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22023</v>
      </c>
      <c r="B58" s="12">
        <f t="shared" si="2"/>
        <v>44958</v>
      </c>
      <c r="C58" s="13">
        <f t="shared" si="12"/>
        <v>2640</v>
      </c>
      <c r="D58" s="13">
        <f t="shared" si="13"/>
        <v>0</v>
      </c>
      <c r="E58" s="13">
        <f t="shared" si="14"/>
        <v>0</v>
      </c>
      <c r="F58" s="14">
        <f t="shared" si="15"/>
        <v>0</v>
      </c>
      <c r="G58" s="14">
        <f t="shared" si="10"/>
        <v>0</v>
      </c>
      <c r="H58" s="14">
        <f t="shared" si="16"/>
        <v>0</v>
      </c>
      <c r="I58"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32023</v>
      </c>
      <c r="B59" s="12">
        <f t="shared" si="2"/>
        <v>44986</v>
      </c>
      <c r="C59" s="13">
        <f t="shared" si="12"/>
        <v>2640</v>
      </c>
      <c r="D59" s="13">
        <f t="shared" si="13"/>
        <v>0</v>
      </c>
      <c r="E59" s="13">
        <f t="shared" si="14"/>
        <v>0</v>
      </c>
      <c r="F59" s="14">
        <f t="shared" si="15"/>
        <v>0</v>
      </c>
      <c r="G59" s="14">
        <f t="shared" si="10"/>
        <v>0</v>
      </c>
      <c r="H59" s="14">
        <f t="shared" si="16"/>
        <v>0</v>
      </c>
      <c r="I59"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42023</v>
      </c>
      <c r="B60" s="12">
        <f t="shared" si="2"/>
        <v>45017</v>
      </c>
      <c r="C60" s="13">
        <f t="shared" si="12"/>
        <v>2640</v>
      </c>
      <c r="D60" s="13">
        <f t="shared" si="13"/>
        <v>0</v>
      </c>
      <c r="E60" s="13">
        <f t="shared" si="14"/>
        <v>0</v>
      </c>
      <c r="F60" s="14">
        <f t="shared" si="15"/>
        <v>0</v>
      </c>
      <c r="G60" s="14">
        <f t="shared" si="10"/>
        <v>0</v>
      </c>
      <c r="H60" s="14">
        <f t="shared" si="16"/>
        <v>0</v>
      </c>
      <c r="I60"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52023</v>
      </c>
      <c r="B61" s="12">
        <f t="shared" si="2"/>
        <v>45047</v>
      </c>
      <c r="C61" s="13">
        <f t="shared" si="12"/>
        <v>2640</v>
      </c>
      <c r="D61" s="13">
        <f t="shared" si="13"/>
        <v>0</v>
      </c>
      <c r="E61" s="13">
        <f t="shared" si="14"/>
        <v>0</v>
      </c>
      <c r="F61" s="14">
        <f t="shared" si="15"/>
        <v>0</v>
      </c>
      <c r="G61" s="14">
        <f t="shared" si="10"/>
        <v>0</v>
      </c>
      <c r="H61" s="14">
        <f t="shared" si="16"/>
        <v>0</v>
      </c>
      <c r="I61"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62023</v>
      </c>
      <c r="B62" s="12">
        <f t="shared" si="2"/>
        <v>45078</v>
      </c>
      <c r="C62" s="13">
        <f t="shared" si="12"/>
        <v>2640</v>
      </c>
      <c r="D62" s="13">
        <f t="shared" si="13"/>
        <v>0</v>
      </c>
      <c r="E62" s="13">
        <f t="shared" si="14"/>
        <v>0</v>
      </c>
      <c r="F62" s="14">
        <f t="shared" si="15"/>
        <v>0</v>
      </c>
      <c r="G62" s="14">
        <f t="shared" si="10"/>
        <v>0</v>
      </c>
      <c r="H62" s="14">
        <f t="shared" si="16"/>
        <v>0</v>
      </c>
      <c r="I62"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72023</v>
      </c>
      <c r="B63" s="12">
        <f t="shared" si="2"/>
        <v>45108</v>
      </c>
      <c r="C63" s="13">
        <f t="shared" si="12"/>
        <v>2640</v>
      </c>
      <c r="D63" s="13">
        <f t="shared" si="13"/>
        <v>0</v>
      </c>
      <c r="E63" s="13">
        <f t="shared" si="14"/>
        <v>0</v>
      </c>
      <c r="F63" s="14">
        <f t="shared" si="15"/>
        <v>0</v>
      </c>
      <c r="G63" s="14">
        <f t="shared" si="10"/>
        <v>0</v>
      </c>
      <c r="H63" s="14">
        <f t="shared" si="16"/>
        <v>0</v>
      </c>
      <c r="I63"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82023</v>
      </c>
      <c r="B64" s="12">
        <f t="shared" si="2"/>
        <v>45139</v>
      </c>
      <c r="C64" s="13">
        <f t="shared" si="12"/>
        <v>2640</v>
      </c>
      <c r="D64" s="13">
        <f t="shared" si="13"/>
        <v>0</v>
      </c>
      <c r="E64" s="13">
        <f t="shared" si="14"/>
        <v>0</v>
      </c>
      <c r="F64" s="14">
        <f t="shared" si="15"/>
        <v>0</v>
      </c>
      <c r="G64" s="14">
        <f t="shared" si="10"/>
        <v>0</v>
      </c>
      <c r="H64" s="14">
        <f t="shared" si="16"/>
        <v>0</v>
      </c>
      <c r="I64"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92023</v>
      </c>
      <c r="B65" s="12">
        <f t="shared" si="2"/>
        <v>45170</v>
      </c>
      <c r="C65" s="13">
        <f t="shared" si="12"/>
        <v>2640</v>
      </c>
      <c r="D65" s="13">
        <f t="shared" si="13"/>
        <v>0</v>
      </c>
      <c r="E65" s="13">
        <f t="shared" si="14"/>
        <v>0</v>
      </c>
      <c r="F65" s="14">
        <f t="shared" si="15"/>
        <v>0</v>
      </c>
      <c r="G65" s="14">
        <f t="shared" si="10"/>
        <v>0</v>
      </c>
      <c r="H65" s="14">
        <f t="shared" si="16"/>
        <v>0</v>
      </c>
      <c r="I65"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102023</v>
      </c>
      <c r="B66" s="12">
        <f t="shared" si="2"/>
        <v>45200</v>
      </c>
      <c r="C66" s="13">
        <f t="shared" si="12"/>
        <v>2640</v>
      </c>
      <c r="D66" s="13">
        <f t="shared" si="13"/>
        <v>0</v>
      </c>
      <c r="E66" s="13">
        <f t="shared" si="14"/>
        <v>0</v>
      </c>
      <c r="F66" s="14">
        <f t="shared" si="15"/>
        <v>0</v>
      </c>
      <c r="G66" s="14">
        <f t="shared" si="10"/>
        <v>0</v>
      </c>
      <c r="H66" s="14">
        <f t="shared" si="16"/>
        <v>0</v>
      </c>
      <c r="I66"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112023</v>
      </c>
      <c r="B67" s="12">
        <f t="shared" si="2"/>
        <v>45231</v>
      </c>
      <c r="C67" s="13">
        <f t="shared" si="12"/>
        <v>2640</v>
      </c>
      <c r="D67" s="13">
        <f t="shared" si="13"/>
        <v>0</v>
      </c>
      <c r="E67" s="13">
        <f t="shared" si="14"/>
        <v>0</v>
      </c>
      <c r="F67" s="14">
        <f t="shared" si="15"/>
        <v>0</v>
      </c>
      <c r="G67" s="14">
        <f t="shared" si="10"/>
        <v>0</v>
      </c>
      <c r="H67" s="14">
        <f t="shared" si="16"/>
        <v>0</v>
      </c>
      <c r="I67"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122023</v>
      </c>
      <c r="B68" s="12">
        <f t="shared" si="2"/>
        <v>45261</v>
      </c>
      <c r="C68" s="13">
        <f t="shared" si="12"/>
        <v>2640</v>
      </c>
      <c r="D68" s="13">
        <f t="shared" si="13"/>
        <v>0</v>
      </c>
      <c r="E68" s="13">
        <f t="shared" si="14"/>
        <v>0</v>
      </c>
      <c r="F68" s="14">
        <f t="shared" si="15"/>
        <v>0</v>
      </c>
      <c r="G68" s="14">
        <f t="shared" si="10"/>
        <v>0</v>
      </c>
      <c r="H68" s="14">
        <f t="shared" si="16"/>
        <v>0</v>
      </c>
      <c r="I68"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12024</v>
      </c>
      <c r="B69" s="12">
        <f t="shared" si="2"/>
        <v>45292</v>
      </c>
      <c r="C69" s="13">
        <f t="shared" si="12"/>
        <v>2640</v>
      </c>
      <c r="D69" s="13">
        <f t="shared" si="13"/>
        <v>0</v>
      </c>
      <c r="E69" s="13">
        <f t="shared" si="14"/>
        <v>0</v>
      </c>
      <c r="F69" s="14">
        <f t="shared" si="15"/>
        <v>0</v>
      </c>
      <c r="G69" s="14">
        <f t="shared" ref="G69:G100" si="17">E69-F69</f>
        <v>0</v>
      </c>
      <c r="H69" s="14">
        <f t="shared" si="16"/>
        <v>0</v>
      </c>
      <c r="I69"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8">MONTH(B70)&amp;YEAR(B70)</f>
        <v>22024</v>
      </c>
      <c r="B70" s="12">
        <f t="shared" ref="B70:B124" si="19">EDATE(B69,1)</f>
        <v>45323</v>
      </c>
      <c r="C70" s="13">
        <f t="shared" ref="C70:C101" si="20">C69-H70+I70</f>
        <v>2640</v>
      </c>
      <c r="D70" s="13">
        <f t="shared" ref="D70:D101" si="21">C69*$K$1</f>
        <v>0</v>
      </c>
      <c r="E70" s="13">
        <f t="shared" ref="E70:E101" si="22">C69*$K$1+G69</f>
        <v>0</v>
      </c>
      <c r="F70" s="14">
        <f t="shared" ref="F70:F101" si="23">IF(J70&gt;E70,E70,J70)</f>
        <v>0</v>
      </c>
      <c r="G70" s="14">
        <f t="shared" si="17"/>
        <v>0</v>
      </c>
      <c r="H70" s="14">
        <f t="shared" ref="H70:H101" si="24">IF(J70&gt;F70,J70-F70,0)</f>
        <v>0</v>
      </c>
      <c r="I70" s="24">
        <f t="shared" ref="I70:I101" si="25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8"/>
        <v>32024</v>
      </c>
      <c r="B71" s="12">
        <f t="shared" si="19"/>
        <v>45352</v>
      </c>
      <c r="C71" s="13">
        <f t="shared" si="20"/>
        <v>2640</v>
      </c>
      <c r="D71" s="13">
        <f t="shared" si="21"/>
        <v>0</v>
      </c>
      <c r="E71" s="13">
        <f t="shared" si="22"/>
        <v>0</v>
      </c>
      <c r="F71" s="14">
        <f t="shared" si="23"/>
        <v>0</v>
      </c>
      <c r="G71" s="14">
        <f t="shared" si="17"/>
        <v>0</v>
      </c>
      <c r="H71" s="14">
        <f t="shared" si="24"/>
        <v>0</v>
      </c>
      <c r="I71" s="24">
        <f t="shared" si="25"/>
        <v>0</v>
      </c>
      <c r="J71" s="24">
        <f t="shared" ref="J71:J124" si="26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8"/>
        <v>42024</v>
      </c>
      <c r="B72" s="12">
        <f t="shared" si="19"/>
        <v>45383</v>
      </c>
      <c r="C72" s="13">
        <f t="shared" si="20"/>
        <v>2640</v>
      </c>
      <c r="D72" s="13">
        <f t="shared" si="21"/>
        <v>0</v>
      </c>
      <c r="E72" s="13">
        <f t="shared" si="22"/>
        <v>0</v>
      </c>
      <c r="F72" s="14">
        <f t="shared" si="23"/>
        <v>0</v>
      </c>
      <c r="G72" s="14">
        <f t="shared" si="17"/>
        <v>0</v>
      </c>
      <c r="H72" s="14">
        <f t="shared" si="24"/>
        <v>0</v>
      </c>
      <c r="I72" s="24">
        <f t="shared" si="25"/>
        <v>0</v>
      </c>
      <c r="J72" s="24">
        <f t="shared" si="26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8"/>
        <v>52024</v>
      </c>
      <c r="B73" s="12">
        <f t="shared" si="19"/>
        <v>45413</v>
      </c>
      <c r="C73" s="13">
        <f t="shared" si="20"/>
        <v>2640</v>
      </c>
      <c r="D73" s="13">
        <f t="shared" si="21"/>
        <v>0</v>
      </c>
      <c r="E73" s="13">
        <f t="shared" si="22"/>
        <v>0</v>
      </c>
      <c r="F73" s="14">
        <f t="shared" si="23"/>
        <v>0</v>
      </c>
      <c r="G73" s="14">
        <f t="shared" si="17"/>
        <v>0</v>
      </c>
      <c r="H73" s="14">
        <f t="shared" si="24"/>
        <v>0</v>
      </c>
      <c r="I73" s="24">
        <f t="shared" si="25"/>
        <v>0</v>
      </c>
      <c r="J73" s="24">
        <f t="shared" si="26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8"/>
        <v>62024</v>
      </c>
      <c r="B74" s="12">
        <f t="shared" si="19"/>
        <v>45444</v>
      </c>
      <c r="C74" s="13">
        <f t="shared" si="20"/>
        <v>2640</v>
      </c>
      <c r="D74" s="13">
        <f t="shared" si="21"/>
        <v>0</v>
      </c>
      <c r="E74" s="13">
        <f t="shared" si="22"/>
        <v>0</v>
      </c>
      <c r="F74" s="14">
        <f t="shared" si="23"/>
        <v>0</v>
      </c>
      <c r="G74" s="14">
        <f t="shared" si="17"/>
        <v>0</v>
      </c>
      <c r="H74" s="14">
        <f t="shared" si="24"/>
        <v>0</v>
      </c>
      <c r="I74" s="24">
        <f t="shared" si="25"/>
        <v>0</v>
      </c>
      <c r="J74" s="24">
        <f t="shared" si="26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8"/>
        <v>72024</v>
      </c>
      <c r="B75" s="12">
        <f t="shared" si="19"/>
        <v>45474</v>
      </c>
      <c r="C75" s="13">
        <f t="shared" si="20"/>
        <v>2640</v>
      </c>
      <c r="D75" s="13">
        <f t="shared" si="21"/>
        <v>0</v>
      </c>
      <c r="E75" s="13">
        <f t="shared" si="22"/>
        <v>0</v>
      </c>
      <c r="F75" s="14">
        <f t="shared" si="23"/>
        <v>0</v>
      </c>
      <c r="G75" s="14">
        <f t="shared" si="17"/>
        <v>0</v>
      </c>
      <c r="H75" s="14">
        <f t="shared" si="24"/>
        <v>0</v>
      </c>
      <c r="I75" s="24">
        <f t="shared" si="25"/>
        <v>0</v>
      </c>
      <c r="J75" s="24">
        <f t="shared" si="26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8"/>
        <v>82024</v>
      </c>
      <c r="B76" s="12">
        <f t="shared" si="19"/>
        <v>45505</v>
      </c>
      <c r="C76" s="13">
        <f t="shared" si="20"/>
        <v>2640</v>
      </c>
      <c r="D76" s="13">
        <f t="shared" si="21"/>
        <v>0</v>
      </c>
      <c r="E76" s="13">
        <f t="shared" si="22"/>
        <v>0</v>
      </c>
      <c r="F76" s="14">
        <f t="shared" si="23"/>
        <v>0</v>
      </c>
      <c r="G76" s="14">
        <f t="shared" si="17"/>
        <v>0</v>
      </c>
      <c r="H76" s="14">
        <f t="shared" si="24"/>
        <v>0</v>
      </c>
      <c r="I76" s="24">
        <f t="shared" si="25"/>
        <v>0</v>
      </c>
      <c r="J76" s="24">
        <f t="shared" si="26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8"/>
        <v>92024</v>
      </c>
      <c r="B77" s="12">
        <f t="shared" si="19"/>
        <v>45536</v>
      </c>
      <c r="C77" s="13">
        <f t="shared" si="20"/>
        <v>2640</v>
      </c>
      <c r="D77" s="13">
        <f t="shared" si="21"/>
        <v>0</v>
      </c>
      <c r="E77" s="13">
        <f t="shared" si="22"/>
        <v>0</v>
      </c>
      <c r="F77" s="14">
        <f t="shared" si="23"/>
        <v>0</v>
      </c>
      <c r="G77" s="14">
        <f t="shared" si="17"/>
        <v>0</v>
      </c>
      <c r="H77" s="14">
        <f t="shared" si="24"/>
        <v>0</v>
      </c>
      <c r="I77" s="24">
        <f t="shared" si="25"/>
        <v>0</v>
      </c>
      <c r="J77" s="24">
        <f t="shared" si="26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8"/>
        <v>102024</v>
      </c>
      <c r="B78" s="12">
        <f t="shared" si="19"/>
        <v>45566</v>
      </c>
      <c r="C78" s="13">
        <f t="shared" si="20"/>
        <v>2640</v>
      </c>
      <c r="D78" s="13">
        <f t="shared" si="21"/>
        <v>0</v>
      </c>
      <c r="E78" s="13">
        <f t="shared" si="22"/>
        <v>0</v>
      </c>
      <c r="F78" s="14">
        <f t="shared" si="23"/>
        <v>0</v>
      </c>
      <c r="G78" s="14">
        <f t="shared" si="17"/>
        <v>0</v>
      </c>
      <c r="H78" s="14">
        <f t="shared" si="24"/>
        <v>0</v>
      </c>
      <c r="I78" s="24">
        <f t="shared" si="25"/>
        <v>0</v>
      </c>
      <c r="J78" s="24">
        <f t="shared" si="26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8"/>
        <v>112024</v>
      </c>
      <c r="B79" s="12">
        <f t="shared" si="19"/>
        <v>45597</v>
      </c>
      <c r="C79" s="13">
        <f t="shared" si="20"/>
        <v>2640</v>
      </c>
      <c r="D79" s="13">
        <f t="shared" si="21"/>
        <v>0</v>
      </c>
      <c r="E79" s="13">
        <f t="shared" si="22"/>
        <v>0</v>
      </c>
      <c r="F79" s="14">
        <f t="shared" si="23"/>
        <v>0</v>
      </c>
      <c r="G79" s="14">
        <f t="shared" si="17"/>
        <v>0</v>
      </c>
      <c r="H79" s="14">
        <f t="shared" si="24"/>
        <v>0</v>
      </c>
      <c r="I79" s="24">
        <f t="shared" si="25"/>
        <v>0</v>
      </c>
      <c r="J79" s="24">
        <f t="shared" si="26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8"/>
        <v>122024</v>
      </c>
      <c r="B80" s="12">
        <f t="shared" si="19"/>
        <v>45627</v>
      </c>
      <c r="C80" s="13">
        <f t="shared" si="20"/>
        <v>2640</v>
      </c>
      <c r="D80" s="13">
        <f t="shared" si="21"/>
        <v>0</v>
      </c>
      <c r="E80" s="13">
        <f t="shared" si="22"/>
        <v>0</v>
      </c>
      <c r="F80" s="14">
        <f t="shared" si="23"/>
        <v>0</v>
      </c>
      <c r="G80" s="14">
        <f t="shared" si="17"/>
        <v>0</v>
      </c>
      <c r="H80" s="14">
        <f t="shared" si="24"/>
        <v>0</v>
      </c>
      <c r="I80" s="24">
        <f t="shared" si="25"/>
        <v>0</v>
      </c>
      <c r="J80" s="24">
        <f t="shared" si="26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8"/>
        <v>12025</v>
      </c>
      <c r="B81" s="12">
        <f t="shared" si="19"/>
        <v>45658</v>
      </c>
      <c r="C81" s="13">
        <f t="shared" si="20"/>
        <v>2640</v>
      </c>
      <c r="D81" s="13">
        <f t="shared" si="21"/>
        <v>0</v>
      </c>
      <c r="E81" s="13">
        <f t="shared" si="22"/>
        <v>0</v>
      </c>
      <c r="F81" s="14">
        <f t="shared" si="23"/>
        <v>0</v>
      </c>
      <c r="G81" s="14">
        <f t="shared" si="17"/>
        <v>0</v>
      </c>
      <c r="H81" s="14">
        <f t="shared" si="24"/>
        <v>0</v>
      </c>
      <c r="I81" s="24">
        <f t="shared" si="25"/>
        <v>0</v>
      </c>
      <c r="J81" s="24">
        <f t="shared" si="26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8"/>
        <v>22025</v>
      </c>
      <c r="B82" s="12">
        <f t="shared" si="19"/>
        <v>45689</v>
      </c>
      <c r="C82" s="13">
        <f t="shared" si="20"/>
        <v>2640</v>
      </c>
      <c r="D82" s="13">
        <f t="shared" si="21"/>
        <v>0</v>
      </c>
      <c r="E82" s="13">
        <f t="shared" si="22"/>
        <v>0</v>
      </c>
      <c r="F82" s="14">
        <f t="shared" si="23"/>
        <v>0</v>
      </c>
      <c r="G82" s="14">
        <f t="shared" si="17"/>
        <v>0</v>
      </c>
      <c r="H82" s="14">
        <f t="shared" si="24"/>
        <v>0</v>
      </c>
      <c r="I82" s="24">
        <f t="shared" si="25"/>
        <v>0</v>
      </c>
      <c r="J82" s="24">
        <f t="shared" si="26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8"/>
        <v>32025</v>
      </c>
      <c r="B83" s="12">
        <f t="shared" si="19"/>
        <v>45717</v>
      </c>
      <c r="C83" s="13">
        <f t="shared" si="20"/>
        <v>2640</v>
      </c>
      <c r="D83" s="13">
        <f t="shared" si="21"/>
        <v>0</v>
      </c>
      <c r="E83" s="13">
        <f t="shared" si="22"/>
        <v>0</v>
      </c>
      <c r="F83" s="14">
        <f t="shared" si="23"/>
        <v>0</v>
      </c>
      <c r="G83" s="14">
        <f t="shared" si="17"/>
        <v>0</v>
      </c>
      <c r="H83" s="14">
        <f t="shared" si="24"/>
        <v>0</v>
      </c>
      <c r="I83" s="24">
        <f t="shared" si="25"/>
        <v>0</v>
      </c>
      <c r="J83" s="24">
        <f t="shared" si="26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8"/>
        <v>42025</v>
      </c>
      <c r="B84" s="12">
        <f t="shared" si="19"/>
        <v>45748</v>
      </c>
      <c r="C84" s="13">
        <f t="shared" si="20"/>
        <v>2640</v>
      </c>
      <c r="D84" s="13">
        <f t="shared" si="21"/>
        <v>0</v>
      </c>
      <c r="E84" s="13">
        <f t="shared" si="22"/>
        <v>0</v>
      </c>
      <c r="F84" s="14">
        <f t="shared" si="23"/>
        <v>0</v>
      </c>
      <c r="G84" s="14">
        <f t="shared" si="17"/>
        <v>0</v>
      </c>
      <c r="H84" s="14">
        <f t="shared" si="24"/>
        <v>0</v>
      </c>
      <c r="I84" s="24">
        <f t="shared" si="25"/>
        <v>0</v>
      </c>
      <c r="J84" s="24">
        <f t="shared" si="26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8"/>
        <v>52025</v>
      </c>
      <c r="B85" s="12">
        <f t="shared" si="19"/>
        <v>45778</v>
      </c>
      <c r="C85" s="13">
        <f t="shared" si="20"/>
        <v>2640</v>
      </c>
      <c r="D85" s="13">
        <f t="shared" si="21"/>
        <v>0</v>
      </c>
      <c r="E85" s="13">
        <f t="shared" si="22"/>
        <v>0</v>
      </c>
      <c r="F85" s="14">
        <f t="shared" si="23"/>
        <v>0</v>
      </c>
      <c r="G85" s="14">
        <f t="shared" si="17"/>
        <v>0</v>
      </c>
      <c r="H85" s="14">
        <f t="shared" si="24"/>
        <v>0</v>
      </c>
      <c r="I85" s="24">
        <f t="shared" si="25"/>
        <v>0</v>
      </c>
      <c r="J85" s="24">
        <f t="shared" si="26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8"/>
        <v>62025</v>
      </c>
      <c r="B86" s="12">
        <f t="shared" si="19"/>
        <v>45809</v>
      </c>
      <c r="C86" s="13">
        <f t="shared" si="20"/>
        <v>2640</v>
      </c>
      <c r="D86" s="13">
        <f t="shared" si="21"/>
        <v>0</v>
      </c>
      <c r="E86" s="13">
        <f t="shared" si="22"/>
        <v>0</v>
      </c>
      <c r="F86" s="14">
        <f t="shared" si="23"/>
        <v>0</v>
      </c>
      <c r="G86" s="14">
        <f t="shared" si="17"/>
        <v>0</v>
      </c>
      <c r="H86" s="14">
        <f t="shared" si="24"/>
        <v>0</v>
      </c>
      <c r="I86" s="24">
        <f t="shared" si="25"/>
        <v>0</v>
      </c>
      <c r="J86" s="24">
        <f t="shared" si="26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8"/>
        <v>72025</v>
      </c>
      <c r="B87" s="12">
        <f t="shared" si="19"/>
        <v>45839</v>
      </c>
      <c r="C87" s="13">
        <f t="shared" si="20"/>
        <v>2640</v>
      </c>
      <c r="D87" s="13">
        <f t="shared" si="21"/>
        <v>0</v>
      </c>
      <c r="E87" s="13">
        <f t="shared" si="22"/>
        <v>0</v>
      </c>
      <c r="F87" s="14">
        <f t="shared" si="23"/>
        <v>0</v>
      </c>
      <c r="G87" s="14">
        <f t="shared" si="17"/>
        <v>0</v>
      </c>
      <c r="H87" s="14">
        <f t="shared" si="24"/>
        <v>0</v>
      </c>
      <c r="I87" s="24">
        <f t="shared" si="25"/>
        <v>0</v>
      </c>
      <c r="J87" s="24">
        <f t="shared" si="26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8"/>
        <v>82025</v>
      </c>
      <c r="B88" s="12">
        <f t="shared" si="19"/>
        <v>45870</v>
      </c>
      <c r="C88" s="13">
        <f t="shared" si="20"/>
        <v>2640</v>
      </c>
      <c r="D88" s="13">
        <f t="shared" si="21"/>
        <v>0</v>
      </c>
      <c r="E88" s="13">
        <f t="shared" si="22"/>
        <v>0</v>
      </c>
      <c r="F88" s="14">
        <f t="shared" si="23"/>
        <v>0</v>
      </c>
      <c r="G88" s="14">
        <f t="shared" si="17"/>
        <v>0</v>
      </c>
      <c r="H88" s="14">
        <f t="shared" si="24"/>
        <v>0</v>
      </c>
      <c r="I88" s="24">
        <f t="shared" si="25"/>
        <v>0</v>
      </c>
      <c r="J88" s="24">
        <f t="shared" si="26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8"/>
        <v>92025</v>
      </c>
      <c r="B89" s="12">
        <f t="shared" si="19"/>
        <v>45901</v>
      </c>
      <c r="C89" s="13">
        <f t="shared" si="20"/>
        <v>2640</v>
      </c>
      <c r="D89" s="13">
        <f t="shared" si="21"/>
        <v>0</v>
      </c>
      <c r="E89" s="13">
        <f t="shared" si="22"/>
        <v>0</v>
      </c>
      <c r="F89" s="14">
        <f t="shared" si="23"/>
        <v>0</v>
      </c>
      <c r="G89" s="14">
        <f t="shared" si="17"/>
        <v>0</v>
      </c>
      <c r="H89" s="14">
        <f t="shared" si="24"/>
        <v>0</v>
      </c>
      <c r="I89" s="24">
        <f t="shared" si="25"/>
        <v>0</v>
      </c>
      <c r="J89" s="24">
        <f t="shared" si="26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8"/>
        <v>102025</v>
      </c>
      <c r="B90" s="12">
        <f t="shared" si="19"/>
        <v>45931</v>
      </c>
      <c r="C90" s="13">
        <f t="shared" si="20"/>
        <v>2640</v>
      </c>
      <c r="D90" s="13">
        <f t="shared" si="21"/>
        <v>0</v>
      </c>
      <c r="E90" s="13">
        <f t="shared" si="22"/>
        <v>0</v>
      </c>
      <c r="F90" s="14">
        <f t="shared" si="23"/>
        <v>0</v>
      </c>
      <c r="G90" s="14">
        <f t="shared" si="17"/>
        <v>0</v>
      </c>
      <c r="H90" s="14">
        <f t="shared" si="24"/>
        <v>0</v>
      </c>
      <c r="I90" s="24">
        <f t="shared" si="25"/>
        <v>0</v>
      </c>
      <c r="J90" s="24">
        <f t="shared" si="26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8"/>
        <v>112025</v>
      </c>
      <c r="B91" s="12">
        <f t="shared" si="19"/>
        <v>45962</v>
      </c>
      <c r="C91" s="13">
        <f t="shared" si="20"/>
        <v>2640</v>
      </c>
      <c r="D91" s="13">
        <f t="shared" si="21"/>
        <v>0</v>
      </c>
      <c r="E91" s="13">
        <f t="shared" si="22"/>
        <v>0</v>
      </c>
      <c r="F91" s="14">
        <f t="shared" si="23"/>
        <v>0</v>
      </c>
      <c r="G91" s="14">
        <f t="shared" si="17"/>
        <v>0</v>
      </c>
      <c r="H91" s="14">
        <f t="shared" si="24"/>
        <v>0</v>
      </c>
      <c r="I91" s="24">
        <f t="shared" si="25"/>
        <v>0</v>
      </c>
      <c r="J91" s="24">
        <f t="shared" si="26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8"/>
        <v>122025</v>
      </c>
      <c r="B92" s="12">
        <f t="shared" si="19"/>
        <v>45992</v>
      </c>
      <c r="C92" s="13">
        <f t="shared" si="20"/>
        <v>2640</v>
      </c>
      <c r="D92" s="13">
        <f t="shared" si="21"/>
        <v>0</v>
      </c>
      <c r="E92" s="13">
        <f t="shared" si="22"/>
        <v>0</v>
      </c>
      <c r="F92" s="14">
        <f t="shared" si="23"/>
        <v>0</v>
      </c>
      <c r="G92" s="14">
        <f t="shared" si="17"/>
        <v>0</v>
      </c>
      <c r="H92" s="14">
        <f t="shared" si="24"/>
        <v>0</v>
      </c>
      <c r="I92" s="24">
        <f t="shared" si="25"/>
        <v>0</v>
      </c>
      <c r="J92" s="24">
        <f t="shared" si="26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8"/>
        <v>12026</v>
      </c>
      <c r="B93" s="12">
        <f t="shared" si="19"/>
        <v>46023</v>
      </c>
      <c r="C93" s="13">
        <f t="shared" si="20"/>
        <v>2640</v>
      </c>
      <c r="D93" s="13">
        <f t="shared" si="21"/>
        <v>0</v>
      </c>
      <c r="E93" s="13">
        <f t="shared" si="22"/>
        <v>0</v>
      </c>
      <c r="F93" s="14">
        <f t="shared" si="23"/>
        <v>0</v>
      </c>
      <c r="G93" s="14">
        <f t="shared" si="17"/>
        <v>0</v>
      </c>
      <c r="H93" s="14">
        <f t="shared" si="24"/>
        <v>0</v>
      </c>
      <c r="I93" s="24">
        <f t="shared" si="25"/>
        <v>0</v>
      </c>
      <c r="J93" s="24">
        <f t="shared" si="26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8"/>
        <v>22026</v>
      </c>
      <c r="B94" s="12">
        <f t="shared" si="19"/>
        <v>46054</v>
      </c>
      <c r="C94" s="13">
        <f t="shared" si="20"/>
        <v>2640</v>
      </c>
      <c r="D94" s="13">
        <f t="shared" si="21"/>
        <v>0</v>
      </c>
      <c r="E94" s="13">
        <f t="shared" si="22"/>
        <v>0</v>
      </c>
      <c r="F94" s="14">
        <f t="shared" si="23"/>
        <v>0</v>
      </c>
      <c r="G94" s="14">
        <f t="shared" si="17"/>
        <v>0</v>
      </c>
      <c r="H94" s="14">
        <f t="shared" si="24"/>
        <v>0</v>
      </c>
      <c r="I94" s="24">
        <f t="shared" si="25"/>
        <v>0</v>
      </c>
      <c r="J94" s="24">
        <f t="shared" si="26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8"/>
        <v>32026</v>
      </c>
      <c r="B95" s="12">
        <f t="shared" si="19"/>
        <v>46082</v>
      </c>
      <c r="C95" s="13">
        <f t="shared" si="20"/>
        <v>2640</v>
      </c>
      <c r="D95" s="13">
        <f t="shared" si="21"/>
        <v>0</v>
      </c>
      <c r="E95" s="13">
        <f t="shared" si="22"/>
        <v>0</v>
      </c>
      <c r="F95" s="14">
        <f t="shared" si="23"/>
        <v>0</v>
      </c>
      <c r="G95" s="14">
        <f t="shared" si="17"/>
        <v>0</v>
      </c>
      <c r="H95" s="14">
        <f t="shared" si="24"/>
        <v>0</v>
      </c>
      <c r="I95" s="24">
        <f t="shared" si="25"/>
        <v>0</v>
      </c>
      <c r="J95" s="24">
        <f t="shared" si="26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8"/>
        <v>42026</v>
      </c>
      <c r="B96" s="12">
        <f t="shared" si="19"/>
        <v>46113</v>
      </c>
      <c r="C96" s="13">
        <f t="shared" si="20"/>
        <v>2640</v>
      </c>
      <c r="D96" s="13">
        <f t="shared" si="21"/>
        <v>0</v>
      </c>
      <c r="E96" s="13">
        <f t="shared" si="22"/>
        <v>0</v>
      </c>
      <c r="F96" s="14">
        <f t="shared" si="23"/>
        <v>0</v>
      </c>
      <c r="G96" s="14">
        <f t="shared" si="17"/>
        <v>0</v>
      </c>
      <c r="H96" s="14">
        <f t="shared" si="24"/>
        <v>0</v>
      </c>
      <c r="I96" s="24">
        <f t="shared" si="25"/>
        <v>0</v>
      </c>
      <c r="J96" s="24">
        <f t="shared" si="26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8"/>
        <v>52026</v>
      </c>
      <c r="B97" s="12">
        <f t="shared" si="19"/>
        <v>46143</v>
      </c>
      <c r="C97" s="13">
        <f t="shared" si="20"/>
        <v>2640</v>
      </c>
      <c r="D97" s="13">
        <f t="shared" si="21"/>
        <v>0</v>
      </c>
      <c r="E97" s="13">
        <f t="shared" si="22"/>
        <v>0</v>
      </c>
      <c r="F97" s="14">
        <f t="shared" si="23"/>
        <v>0</v>
      </c>
      <c r="G97" s="14">
        <f t="shared" si="17"/>
        <v>0</v>
      </c>
      <c r="H97" s="14">
        <f t="shared" si="24"/>
        <v>0</v>
      </c>
      <c r="I97" s="24">
        <f t="shared" si="25"/>
        <v>0</v>
      </c>
      <c r="J97" s="24">
        <f t="shared" si="26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8"/>
        <v>62026</v>
      </c>
      <c r="B98" s="12">
        <f t="shared" si="19"/>
        <v>46174</v>
      </c>
      <c r="C98" s="13">
        <f t="shared" si="20"/>
        <v>2640</v>
      </c>
      <c r="D98" s="13">
        <f t="shared" si="21"/>
        <v>0</v>
      </c>
      <c r="E98" s="13">
        <f t="shared" si="22"/>
        <v>0</v>
      </c>
      <c r="F98" s="14">
        <f t="shared" si="23"/>
        <v>0</v>
      </c>
      <c r="G98" s="14">
        <f t="shared" si="17"/>
        <v>0</v>
      </c>
      <c r="H98" s="14">
        <f t="shared" si="24"/>
        <v>0</v>
      </c>
      <c r="I98" s="24">
        <f t="shared" si="25"/>
        <v>0</v>
      </c>
      <c r="J98" s="24">
        <f t="shared" si="26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8"/>
        <v>72026</v>
      </c>
      <c r="B99" s="12">
        <f t="shared" si="19"/>
        <v>46204</v>
      </c>
      <c r="C99" s="13">
        <f t="shared" si="20"/>
        <v>2640</v>
      </c>
      <c r="D99" s="13">
        <f t="shared" si="21"/>
        <v>0</v>
      </c>
      <c r="E99" s="13">
        <f t="shared" si="22"/>
        <v>0</v>
      </c>
      <c r="F99" s="14">
        <f t="shared" si="23"/>
        <v>0</v>
      </c>
      <c r="G99" s="14">
        <f t="shared" si="17"/>
        <v>0</v>
      </c>
      <c r="H99" s="14">
        <f t="shared" si="24"/>
        <v>0</v>
      </c>
      <c r="I99" s="24">
        <f t="shared" si="25"/>
        <v>0</v>
      </c>
      <c r="J99" s="24">
        <f t="shared" si="26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8"/>
        <v>82026</v>
      </c>
      <c r="B100" s="12">
        <f t="shared" si="19"/>
        <v>46235</v>
      </c>
      <c r="C100" s="13">
        <f t="shared" si="20"/>
        <v>2640</v>
      </c>
      <c r="D100" s="13">
        <f t="shared" si="21"/>
        <v>0</v>
      </c>
      <c r="E100" s="13">
        <f t="shared" si="22"/>
        <v>0</v>
      </c>
      <c r="F100" s="14">
        <f t="shared" si="23"/>
        <v>0</v>
      </c>
      <c r="G100" s="14">
        <f t="shared" si="17"/>
        <v>0</v>
      </c>
      <c r="H100" s="14">
        <f t="shared" si="24"/>
        <v>0</v>
      </c>
      <c r="I100" s="24">
        <f t="shared" si="25"/>
        <v>0</v>
      </c>
      <c r="J100" s="24">
        <f t="shared" si="26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8"/>
        <v>92026</v>
      </c>
      <c r="B101" s="12">
        <f t="shared" si="19"/>
        <v>46266</v>
      </c>
      <c r="C101" s="13">
        <f t="shared" si="20"/>
        <v>2640</v>
      </c>
      <c r="D101" s="13">
        <f t="shared" si="21"/>
        <v>0</v>
      </c>
      <c r="E101" s="13">
        <f t="shared" si="22"/>
        <v>0</v>
      </c>
      <c r="F101" s="14">
        <f t="shared" si="23"/>
        <v>0</v>
      </c>
      <c r="G101" s="14">
        <f t="shared" ref="G101:G124" si="27">E101-F101</f>
        <v>0</v>
      </c>
      <c r="H101" s="14">
        <f t="shared" si="24"/>
        <v>0</v>
      </c>
      <c r="I101" s="24">
        <f t="shared" si="25"/>
        <v>0</v>
      </c>
      <c r="J101" s="24">
        <f t="shared" si="26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8">MONTH(B102)&amp;YEAR(B102)</f>
        <v>102026</v>
      </c>
      <c r="B102" s="12">
        <f t="shared" si="19"/>
        <v>46296</v>
      </c>
      <c r="C102" s="13">
        <f t="shared" ref="C102:C124" si="29">C101-H102+I102</f>
        <v>2640</v>
      </c>
      <c r="D102" s="13">
        <f t="shared" ref="D102:D124" si="30">C101*$K$1</f>
        <v>0</v>
      </c>
      <c r="E102" s="13">
        <f t="shared" ref="E102:E124" si="31">C101*$K$1+G101</f>
        <v>0</v>
      </c>
      <c r="F102" s="14">
        <f t="shared" ref="F102:F124" si="32">IF(J102&gt;E102,E102,J102)</f>
        <v>0</v>
      </c>
      <c r="G102" s="14">
        <f t="shared" si="27"/>
        <v>0</v>
      </c>
      <c r="H102" s="14">
        <f t="shared" ref="H102:H124" si="33">IF(J102&gt;F102,J102-F102,0)</f>
        <v>0</v>
      </c>
      <c r="I102" s="24">
        <f t="shared" ref="I102:I124" si="34">-SUMIF(L102:P102,"&lt;0",L102:P102)</f>
        <v>0</v>
      </c>
      <c r="J102" s="24">
        <f t="shared" si="26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8"/>
        <v>112026</v>
      </c>
      <c r="B103" s="12">
        <f t="shared" si="19"/>
        <v>46327</v>
      </c>
      <c r="C103" s="13">
        <f t="shared" si="29"/>
        <v>2640</v>
      </c>
      <c r="D103" s="13">
        <f t="shared" si="30"/>
        <v>0</v>
      </c>
      <c r="E103" s="13">
        <f t="shared" si="31"/>
        <v>0</v>
      </c>
      <c r="F103" s="14">
        <f t="shared" si="32"/>
        <v>0</v>
      </c>
      <c r="G103" s="14">
        <f t="shared" si="27"/>
        <v>0</v>
      </c>
      <c r="H103" s="14">
        <f t="shared" si="33"/>
        <v>0</v>
      </c>
      <c r="I103" s="24">
        <f t="shared" si="34"/>
        <v>0</v>
      </c>
      <c r="J103" s="24">
        <f t="shared" si="26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8"/>
        <v>122026</v>
      </c>
      <c r="B104" s="12">
        <f t="shared" si="19"/>
        <v>46357</v>
      </c>
      <c r="C104" s="13">
        <f t="shared" si="29"/>
        <v>2640</v>
      </c>
      <c r="D104" s="13">
        <f t="shared" si="30"/>
        <v>0</v>
      </c>
      <c r="E104" s="13">
        <f t="shared" si="31"/>
        <v>0</v>
      </c>
      <c r="F104" s="14">
        <f t="shared" si="32"/>
        <v>0</v>
      </c>
      <c r="G104" s="14">
        <f t="shared" si="27"/>
        <v>0</v>
      </c>
      <c r="H104" s="14">
        <f t="shared" si="33"/>
        <v>0</v>
      </c>
      <c r="I104" s="24">
        <f t="shared" si="34"/>
        <v>0</v>
      </c>
      <c r="J104" s="24">
        <f t="shared" si="26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8"/>
        <v>12027</v>
      </c>
      <c r="B105" s="12">
        <f t="shared" si="19"/>
        <v>46388</v>
      </c>
      <c r="C105" s="13">
        <f t="shared" si="29"/>
        <v>2640</v>
      </c>
      <c r="D105" s="13">
        <f t="shared" si="30"/>
        <v>0</v>
      </c>
      <c r="E105" s="13">
        <f t="shared" si="31"/>
        <v>0</v>
      </c>
      <c r="F105" s="14">
        <f t="shared" si="32"/>
        <v>0</v>
      </c>
      <c r="G105" s="14">
        <f t="shared" si="27"/>
        <v>0</v>
      </c>
      <c r="H105" s="14">
        <f t="shared" si="33"/>
        <v>0</v>
      </c>
      <c r="I105" s="24">
        <f t="shared" si="34"/>
        <v>0</v>
      </c>
      <c r="J105" s="24">
        <f t="shared" si="26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8"/>
        <v>22027</v>
      </c>
      <c r="B106" s="12">
        <f t="shared" si="19"/>
        <v>46419</v>
      </c>
      <c r="C106" s="13">
        <f t="shared" si="29"/>
        <v>2640</v>
      </c>
      <c r="D106" s="13">
        <f t="shared" si="30"/>
        <v>0</v>
      </c>
      <c r="E106" s="13">
        <f t="shared" si="31"/>
        <v>0</v>
      </c>
      <c r="F106" s="14">
        <f t="shared" si="32"/>
        <v>0</v>
      </c>
      <c r="G106" s="14">
        <f t="shared" si="27"/>
        <v>0</v>
      </c>
      <c r="H106" s="14">
        <f t="shared" si="33"/>
        <v>0</v>
      </c>
      <c r="I106" s="24">
        <f t="shared" si="34"/>
        <v>0</v>
      </c>
      <c r="J106" s="24">
        <f t="shared" si="26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8"/>
        <v>32027</v>
      </c>
      <c r="B107" s="12">
        <f t="shared" si="19"/>
        <v>46447</v>
      </c>
      <c r="C107" s="13">
        <f t="shared" si="29"/>
        <v>2640</v>
      </c>
      <c r="D107" s="13">
        <f t="shared" si="30"/>
        <v>0</v>
      </c>
      <c r="E107" s="13">
        <f t="shared" si="31"/>
        <v>0</v>
      </c>
      <c r="F107" s="14">
        <f t="shared" si="32"/>
        <v>0</v>
      </c>
      <c r="G107" s="14">
        <f t="shared" si="27"/>
        <v>0</v>
      </c>
      <c r="H107" s="14">
        <f t="shared" si="33"/>
        <v>0</v>
      </c>
      <c r="I107" s="24">
        <f t="shared" si="34"/>
        <v>0</v>
      </c>
      <c r="J107" s="24">
        <f t="shared" si="26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8"/>
        <v>42027</v>
      </c>
      <c r="B108" s="12">
        <f t="shared" si="19"/>
        <v>46478</v>
      </c>
      <c r="C108" s="13">
        <f t="shared" si="29"/>
        <v>2640</v>
      </c>
      <c r="D108" s="13">
        <f t="shared" si="30"/>
        <v>0</v>
      </c>
      <c r="E108" s="13">
        <f t="shared" si="31"/>
        <v>0</v>
      </c>
      <c r="F108" s="14">
        <f t="shared" si="32"/>
        <v>0</v>
      </c>
      <c r="G108" s="14">
        <f t="shared" si="27"/>
        <v>0</v>
      </c>
      <c r="H108" s="14">
        <f t="shared" si="33"/>
        <v>0</v>
      </c>
      <c r="I108" s="24">
        <f t="shared" si="34"/>
        <v>0</v>
      </c>
      <c r="J108" s="24">
        <f t="shared" si="26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8"/>
        <v>52027</v>
      </c>
      <c r="B109" s="12">
        <f t="shared" si="19"/>
        <v>46508</v>
      </c>
      <c r="C109" s="13">
        <f t="shared" si="29"/>
        <v>2640</v>
      </c>
      <c r="D109" s="13">
        <f t="shared" si="30"/>
        <v>0</v>
      </c>
      <c r="E109" s="13">
        <f t="shared" si="31"/>
        <v>0</v>
      </c>
      <c r="F109" s="14">
        <f t="shared" si="32"/>
        <v>0</v>
      </c>
      <c r="G109" s="14">
        <f t="shared" si="27"/>
        <v>0</v>
      </c>
      <c r="H109" s="14">
        <f t="shared" si="33"/>
        <v>0</v>
      </c>
      <c r="I109" s="24">
        <f t="shared" si="34"/>
        <v>0</v>
      </c>
      <c r="J109" s="24">
        <f t="shared" si="26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8"/>
        <v>62027</v>
      </c>
      <c r="B110" s="12">
        <f t="shared" si="19"/>
        <v>46539</v>
      </c>
      <c r="C110" s="13">
        <f t="shared" si="29"/>
        <v>2640</v>
      </c>
      <c r="D110" s="13">
        <f t="shared" si="30"/>
        <v>0</v>
      </c>
      <c r="E110" s="13">
        <f t="shared" si="31"/>
        <v>0</v>
      </c>
      <c r="F110" s="14">
        <f t="shared" si="32"/>
        <v>0</v>
      </c>
      <c r="G110" s="14">
        <f t="shared" si="27"/>
        <v>0</v>
      </c>
      <c r="H110" s="14">
        <f t="shared" si="33"/>
        <v>0</v>
      </c>
      <c r="I110" s="24">
        <f t="shared" si="34"/>
        <v>0</v>
      </c>
      <c r="J110" s="24">
        <f t="shared" si="26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8"/>
        <v>72027</v>
      </c>
      <c r="B111" s="12">
        <f t="shared" si="19"/>
        <v>46569</v>
      </c>
      <c r="C111" s="13">
        <f t="shared" si="29"/>
        <v>2640</v>
      </c>
      <c r="D111" s="13">
        <f t="shared" si="30"/>
        <v>0</v>
      </c>
      <c r="E111" s="13">
        <f t="shared" si="31"/>
        <v>0</v>
      </c>
      <c r="F111" s="14">
        <f t="shared" si="32"/>
        <v>0</v>
      </c>
      <c r="G111" s="14">
        <f t="shared" si="27"/>
        <v>0</v>
      </c>
      <c r="H111" s="14">
        <f t="shared" si="33"/>
        <v>0</v>
      </c>
      <c r="I111" s="24">
        <f t="shared" si="34"/>
        <v>0</v>
      </c>
      <c r="J111" s="24">
        <f t="shared" si="26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8"/>
        <v>82027</v>
      </c>
      <c r="B112" s="12">
        <f t="shared" si="19"/>
        <v>46600</v>
      </c>
      <c r="C112" s="13">
        <f t="shared" si="29"/>
        <v>2640</v>
      </c>
      <c r="D112" s="13">
        <f t="shared" si="30"/>
        <v>0</v>
      </c>
      <c r="E112" s="13">
        <f t="shared" si="31"/>
        <v>0</v>
      </c>
      <c r="F112" s="14">
        <f t="shared" si="32"/>
        <v>0</v>
      </c>
      <c r="G112" s="14">
        <f t="shared" si="27"/>
        <v>0</v>
      </c>
      <c r="H112" s="14">
        <f t="shared" si="33"/>
        <v>0</v>
      </c>
      <c r="I112" s="24">
        <f t="shared" si="34"/>
        <v>0</v>
      </c>
      <c r="J112" s="24">
        <f t="shared" si="26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8"/>
        <v>92027</v>
      </c>
      <c r="B113" s="12">
        <f t="shared" si="19"/>
        <v>46631</v>
      </c>
      <c r="C113" s="13">
        <f t="shared" si="29"/>
        <v>2640</v>
      </c>
      <c r="D113" s="13">
        <f t="shared" si="30"/>
        <v>0</v>
      </c>
      <c r="E113" s="13">
        <f t="shared" si="31"/>
        <v>0</v>
      </c>
      <c r="F113" s="14">
        <f t="shared" si="32"/>
        <v>0</v>
      </c>
      <c r="G113" s="14">
        <f t="shared" si="27"/>
        <v>0</v>
      </c>
      <c r="H113" s="14">
        <f t="shared" si="33"/>
        <v>0</v>
      </c>
      <c r="I113" s="24">
        <f t="shared" si="34"/>
        <v>0</v>
      </c>
      <c r="J113" s="24">
        <f t="shared" si="26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8"/>
        <v>102027</v>
      </c>
      <c r="B114" s="12">
        <f t="shared" si="19"/>
        <v>46661</v>
      </c>
      <c r="C114" s="13">
        <f t="shared" si="29"/>
        <v>2640</v>
      </c>
      <c r="D114" s="13">
        <f t="shared" si="30"/>
        <v>0</v>
      </c>
      <c r="E114" s="13">
        <f t="shared" si="31"/>
        <v>0</v>
      </c>
      <c r="F114" s="14">
        <f t="shared" si="32"/>
        <v>0</v>
      </c>
      <c r="G114" s="14">
        <f t="shared" si="27"/>
        <v>0</v>
      </c>
      <c r="H114" s="14">
        <f t="shared" si="33"/>
        <v>0</v>
      </c>
      <c r="I114" s="24">
        <f t="shared" si="34"/>
        <v>0</v>
      </c>
      <c r="J114" s="24">
        <f t="shared" si="26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8"/>
        <v>112027</v>
      </c>
      <c r="B115" s="12">
        <f t="shared" si="19"/>
        <v>46692</v>
      </c>
      <c r="C115" s="13">
        <f t="shared" si="29"/>
        <v>2640</v>
      </c>
      <c r="D115" s="13">
        <f t="shared" si="30"/>
        <v>0</v>
      </c>
      <c r="E115" s="13">
        <f t="shared" si="31"/>
        <v>0</v>
      </c>
      <c r="F115" s="14">
        <f t="shared" si="32"/>
        <v>0</v>
      </c>
      <c r="G115" s="14">
        <f t="shared" si="27"/>
        <v>0</v>
      </c>
      <c r="H115" s="14">
        <f t="shared" si="33"/>
        <v>0</v>
      </c>
      <c r="I115" s="24">
        <f t="shared" si="34"/>
        <v>0</v>
      </c>
      <c r="J115" s="24">
        <f t="shared" si="26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8"/>
        <v>122027</v>
      </c>
      <c r="B116" s="12">
        <f t="shared" si="19"/>
        <v>46722</v>
      </c>
      <c r="C116" s="13">
        <f t="shared" si="29"/>
        <v>2640</v>
      </c>
      <c r="D116" s="13">
        <f t="shared" si="30"/>
        <v>0</v>
      </c>
      <c r="E116" s="13">
        <f t="shared" si="31"/>
        <v>0</v>
      </c>
      <c r="F116" s="14">
        <f t="shared" si="32"/>
        <v>0</v>
      </c>
      <c r="G116" s="14">
        <f t="shared" si="27"/>
        <v>0</v>
      </c>
      <c r="H116" s="14">
        <f t="shared" si="33"/>
        <v>0</v>
      </c>
      <c r="I116" s="24">
        <f t="shared" si="34"/>
        <v>0</v>
      </c>
      <c r="J116" s="24">
        <f t="shared" si="26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8"/>
        <v>12028</v>
      </c>
      <c r="B117" s="12">
        <f t="shared" si="19"/>
        <v>46753</v>
      </c>
      <c r="C117" s="13">
        <f t="shared" si="29"/>
        <v>2640</v>
      </c>
      <c r="D117" s="13">
        <f t="shared" si="30"/>
        <v>0</v>
      </c>
      <c r="E117" s="13">
        <f t="shared" si="31"/>
        <v>0</v>
      </c>
      <c r="F117" s="14">
        <f t="shared" si="32"/>
        <v>0</v>
      </c>
      <c r="G117" s="14">
        <f t="shared" si="27"/>
        <v>0</v>
      </c>
      <c r="H117" s="14">
        <f t="shared" si="33"/>
        <v>0</v>
      </c>
      <c r="I117" s="24">
        <f t="shared" si="34"/>
        <v>0</v>
      </c>
      <c r="J117" s="24">
        <f t="shared" si="26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8"/>
        <v>22028</v>
      </c>
      <c r="B118" s="12">
        <f t="shared" si="19"/>
        <v>46784</v>
      </c>
      <c r="C118" s="13">
        <f t="shared" si="29"/>
        <v>2640</v>
      </c>
      <c r="D118" s="13">
        <f t="shared" si="30"/>
        <v>0</v>
      </c>
      <c r="E118" s="13">
        <f t="shared" si="31"/>
        <v>0</v>
      </c>
      <c r="F118" s="14">
        <f t="shared" si="32"/>
        <v>0</v>
      </c>
      <c r="G118" s="14">
        <f t="shared" si="27"/>
        <v>0</v>
      </c>
      <c r="H118" s="14">
        <f t="shared" si="33"/>
        <v>0</v>
      </c>
      <c r="I118" s="24">
        <f t="shared" si="34"/>
        <v>0</v>
      </c>
      <c r="J118" s="24">
        <f t="shared" si="26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8"/>
        <v>32028</v>
      </c>
      <c r="B119" s="12">
        <f t="shared" si="19"/>
        <v>46813</v>
      </c>
      <c r="C119" s="13">
        <f t="shared" si="29"/>
        <v>2640</v>
      </c>
      <c r="D119" s="13">
        <f t="shared" si="30"/>
        <v>0</v>
      </c>
      <c r="E119" s="13">
        <f t="shared" si="31"/>
        <v>0</v>
      </c>
      <c r="F119" s="14">
        <f t="shared" si="32"/>
        <v>0</v>
      </c>
      <c r="G119" s="14">
        <f t="shared" si="27"/>
        <v>0</v>
      </c>
      <c r="H119" s="14">
        <f t="shared" si="33"/>
        <v>0</v>
      </c>
      <c r="I119" s="24">
        <f t="shared" si="34"/>
        <v>0</v>
      </c>
      <c r="J119" s="24">
        <f t="shared" si="26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8"/>
        <v>42028</v>
      </c>
      <c r="B120" s="12">
        <f t="shared" si="19"/>
        <v>46844</v>
      </c>
      <c r="C120" s="13">
        <f t="shared" si="29"/>
        <v>2640</v>
      </c>
      <c r="D120" s="13">
        <f t="shared" si="30"/>
        <v>0</v>
      </c>
      <c r="E120" s="13">
        <f t="shared" si="31"/>
        <v>0</v>
      </c>
      <c r="F120" s="14">
        <f t="shared" si="32"/>
        <v>0</v>
      </c>
      <c r="G120" s="14">
        <f t="shared" si="27"/>
        <v>0</v>
      </c>
      <c r="H120" s="14">
        <f t="shared" si="33"/>
        <v>0</v>
      </c>
      <c r="I120" s="24">
        <f t="shared" si="34"/>
        <v>0</v>
      </c>
      <c r="J120" s="24">
        <f t="shared" si="26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8"/>
        <v>52028</v>
      </c>
      <c r="B121" s="12">
        <f t="shared" si="19"/>
        <v>46874</v>
      </c>
      <c r="C121" s="13">
        <f t="shared" si="29"/>
        <v>2640</v>
      </c>
      <c r="D121" s="13">
        <f t="shared" si="30"/>
        <v>0</v>
      </c>
      <c r="E121" s="13">
        <f t="shared" si="31"/>
        <v>0</v>
      </c>
      <c r="F121" s="14">
        <f t="shared" si="32"/>
        <v>0</v>
      </c>
      <c r="G121" s="14">
        <f t="shared" si="27"/>
        <v>0</v>
      </c>
      <c r="H121" s="14">
        <f t="shared" si="33"/>
        <v>0</v>
      </c>
      <c r="I121" s="24">
        <f t="shared" si="34"/>
        <v>0</v>
      </c>
      <c r="J121" s="24">
        <f t="shared" si="26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8"/>
        <v>62028</v>
      </c>
      <c r="B122" s="12">
        <f t="shared" si="19"/>
        <v>46905</v>
      </c>
      <c r="C122" s="13">
        <f t="shared" si="29"/>
        <v>2640</v>
      </c>
      <c r="D122" s="13">
        <f t="shared" si="30"/>
        <v>0</v>
      </c>
      <c r="E122" s="13">
        <f t="shared" si="31"/>
        <v>0</v>
      </c>
      <c r="F122" s="14">
        <f t="shared" si="32"/>
        <v>0</v>
      </c>
      <c r="G122" s="14">
        <f t="shared" si="27"/>
        <v>0</v>
      </c>
      <c r="H122" s="14">
        <f t="shared" si="33"/>
        <v>0</v>
      </c>
      <c r="I122" s="24">
        <f t="shared" si="34"/>
        <v>0</v>
      </c>
      <c r="J122" s="24">
        <f t="shared" si="26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8"/>
        <v>72028</v>
      </c>
      <c r="B123" s="12">
        <f t="shared" si="19"/>
        <v>46935</v>
      </c>
      <c r="C123" s="13">
        <f t="shared" si="29"/>
        <v>2640</v>
      </c>
      <c r="D123" s="13">
        <f t="shared" si="30"/>
        <v>0</v>
      </c>
      <c r="E123" s="13">
        <f t="shared" si="31"/>
        <v>0</v>
      </c>
      <c r="F123" s="14">
        <f t="shared" si="32"/>
        <v>0</v>
      </c>
      <c r="G123" s="14">
        <f t="shared" si="27"/>
        <v>0</v>
      </c>
      <c r="H123" s="14">
        <f t="shared" si="33"/>
        <v>0</v>
      </c>
      <c r="I123" s="24">
        <f t="shared" si="34"/>
        <v>0</v>
      </c>
      <c r="J123" s="24">
        <f t="shared" si="26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8"/>
        <v>82028</v>
      </c>
      <c r="B124" s="12">
        <f t="shared" si="19"/>
        <v>46966</v>
      </c>
      <c r="C124" s="13">
        <f t="shared" si="29"/>
        <v>2640</v>
      </c>
      <c r="D124" s="13">
        <f t="shared" si="30"/>
        <v>0</v>
      </c>
      <c r="E124" s="13">
        <f t="shared" si="31"/>
        <v>0</v>
      </c>
      <c r="F124" s="14">
        <f t="shared" si="32"/>
        <v>0</v>
      </c>
      <c r="G124" s="14">
        <f t="shared" si="27"/>
        <v>0</v>
      </c>
      <c r="H124" s="14">
        <f t="shared" si="33"/>
        <v>0</v>
      </c>
      <c r="I124" s="24">
        <f t="shared" si="34"/>
        <v>0</v>
      </c>
      <c r="J124" s="24">
        <f t="shared" si="26"/>
        <v>0</v>
      </c>
      <c r="K124" s="25"/>
      <c r="L124" s="26"/>
      <c r="M124" s="25"/>
      <c r="N124" s="26"/>
      <c r="O124" s="25"/>
      <c r="P124" s="26"/>
      <c r="S124" s="5"/>
    </row>
    <row r="125" spans="16:16">
      <c r="P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1" operator="lessThan">
      <formula>0</formula>
    </cfRule>
  </conditionalFormatting>
  <conditionalFormatting sqref="M5:M15;O5:O15;K5:K2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H35" sqref="H35"/>
    </sheetView>
  </sheetViews>
  <sheetFormatPr defaultColWidth="11" defaultRowHeight="15"/>
  <cols>
    <col min="1" max="1" width="7" hidden="1" customWidth="1"/>
    <col min="2" max="2" width="8.57142857142857" customWidth="1"/>
    <col min="3" max="3" width="13.1428571428571" customWidth="1"/>
    <col min="4" max="4" width="9.57142857142857" customWidth="1"/>
    <col min="5" max="5" width="9.71428571428571" customWidth="1"/>
    <col min="6" max="6" width="10" customWidth="1"/>
    <col min="7" max="7" width="10.1428571428571" customWidth="1"/>
    <col min="8" max="8" width="11" customWidth="1"/>
    <col min="9" max="9" width="11.4285714285714" customWidth="1"/>
    <col min="10" max="10" width="10.2857142857143" customWidth="1"/>
    <col min="11" max="11" width="11.8571428571429" customWidth="1"/>
    <col min="12" max="12" width="10.2857142857143" customWidth="1"/>
    <col min="13" max="13" width="10.4285714285714" customWidth="1"/>
    <col min="14" max="14" width="9.71428571428571" customWidth="1"/>
    <col min="15" max="15" width="11.5714285714286" customWidth="1"/>
    <col min="16" max="16" width="10.4285714285714" customWidth="1"/>
    <col min="17" max="17" width="3.85714285714286" customWidth="1"/>
    <col min="18" max="18" width="19.7142857142857" customWidth="1"/>
    <col min="19" max="19" width="10.1428571428571" customWidth="1"/>
  </cols>
  <sheetData>
    <row r="1" spans="2:16">
      <c r="B1" s="1" t="s">
        <v>9</v>
      </c>
      <c r="C1" s="2" t="s">
        <v>25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43344</v>
      </c>
      <c r="N1" s="19" t="s">
        <v>13</v>
      </c>
      <c r="O1" s="20">
        <v>3000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92018</v>
      </c>
      <c r="B5" s="12">
        <f>EDATE(M1,0)</f>
        <v>43344</v>
      </c>
      <c r="C5" s="13">
        <f>IF(H5&gt;0,O1-H5,IF(J5&lt;0,O1-J5,O1))</f>
        <v>3000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3000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1650</v>
      </c>
    </row>
    <row r="6" ht="15.75" spans="1:19">
      <c r="A6" s="5" t="str">
        <f t="shared" ref="A6:A37" si="1">MONTH(B6)&amp;YEAR(B6)</f>
        <v>102018</v>
      </c>
      <c r="B6" s="12">
        <f t="shared" ref="B6:B37" si="2">EDATE(B5,1)</f>
        <v>43374</v>
      </c>
      <c r="C6" s="13">
        <f t="shared" ref="C6:C37" si="3">C5-H6+I6</f>
        <v>2850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150</v>
      </c>
      <c r="I6" s="24">
        <f t="shared" ref="I6:I37" si="8">-SUMIF(L6:P6,"&lt;0",L6:P6)</f>
        <v>0</v>
      </c>
      <c r="J6" s="24">
        <f>IF($L6&gt;0,$L6,0)+IF($N6&gt;0,$N6,0)+IF($P6&gt;0,$P6,0)</f>
        <v>150</v>
      </c>
      <c r="K6" s="27">
        <v>43375</v>
      </c>
      <c r="L6" s="26">
        <v>150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112018</v>
      </c>
      <c r="B7" s="12">
        <f t="shared" si="2"/>
        <v>43405</v>
      </c>
      <c r="C7" s="13">
        <f t="shared" si="3"/>
        <v>2700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150</v>
      </c>
      <c r="I7" s="24">
        <f t="shared" si="8"/>
        <v>0</v>
      </c>
      <c r="J7" s="24">
        <f t="shared" ref="J7:J70" si="9">IF($L7&gt;0,$L7,0)+IF($N7&gt;0,$N7,0)+IF($P7&gt;0,$P7,0)</f>
        <v>150</v>
      </c>
      <c r="K7" s="27">
        <v>43406</v>
      </c>
      <c r="L7" s="26">
        <v>150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122018</v>
      </c>
      <c r="B8" s="12">
        <f t="shared" si="2"/>
        <v>43435</v>
      </c>
      <c r="C8" s="13">
        <f t="shared" si="3"/>
        <v>2550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150</v>
      </c>
      <c r="I8" s="24">
        <f t="shared" si="8"/>
        <v>0</v>
      </c>
      <c r="J8" s="24">
        <f t="shared" si="9"/>
        <v>150</v>
      </c>
      <c r="K8" s="27">
        <v>43438</v>
      </c>
      <c r="L8" s="26">
        <v>150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12019</v>
      </c>
      <c r="B9" s="12">
        <f t="shared" si="2"/>
        <v>43466</v>
      </c>
      <c r="C9" s="13">
        <f t="shared" si="3"/>
        <v>2400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150</v>
      </c>
      <c r="I9" s="24">
        <f t="shared" si="8"/>
        <v>0</v>
      </c>
      <c r="J9" s="24">
        <f t="shared" si="9"/>
        <v>150</v>
      </c>
      <c r="K9" s="27">
        <v>43468</v>
      </c>
      <c r="L9" s="26">
        <v>150</v>
      </c>
      <c r="M9" s="27"/>
      <c r="N9" s="28"/>
      <c r="O9" s="27"/>
      <c r="P9" s="28"/>
      <c r="S9" s="5"/>
    </row>
    <row r="10" ht="15.75" spans="1:19">
      <c r="A10" s="5" t="str">
        <f t="shared" si="1"/>
        <v>22019</v>
      </c>
      <c r="B10" s="12">
        <f t="shared" si="2"/>
        <v>43497</v>
      </c>
      <c r="C10" s="13">
        <f t="shared" si="3"/>
        <v>2250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150</v>
      </c>
      <c r="I10" s="24">
        <f t="shared" si="8"/>
        <v>0</v>
      </c>
      <c r="J10" s="24">
        <f t="shared" si="9"/>
        <v>150</v>
      </c>
      <c r="K10" s="27">
        <v>43501</v>
      </c>
      <c r="L10" s="26">
        <v>150</v>
      </c>
      <c r="M10" s="27"/>
      <c r="N10" s="28"/>
      <c r="O10" s="27"/>
      <c r="P10" s="28"/>
      <c r="S10" s="5"/>
    </row>
    <row r="11" ht="15.75" spans="1:19">
      <c r="A11" s="5" t="str">
        <f t="shared" si="1"/>
        <v>32019</v>
      </c>
      <c r="B11" s="12">
        <f t="shared" si="2"/>
        <v>43525</v>
      </c>
      <c r="C11" s="13">
        <f t="shared" si="3"/>
        <v>2100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150</v>
      </c>
      <c r="I11" s="24">
        <f t="shared" si="8"/>
        <v>0</v>
      </c>
      <c r="J11" s="24">
        <f t="shared" si="9"/>
        <v>150</v>
      </c>
      <c r="K11" s="27">
        <v>43529</v>
      </c>
      <c r="L11" s="26">
        <v>150</v>
      </c>
      <c r="M11" s="27"/>
      <c r="N11" s="28"/>
      <c r="O11" s="27"/>
      <c r="P11" s="28"/>
      <c r="S11" s="5"/>
    </row>
    <row r="12" ht="15.75" spans="1:19">
      <c r="A12" s="5" t="str">
        <f t="shared" si="1"/>
        <v>42019</v>
      </c>
      <c r="B12" s="12">
        <f t="shared" si="2"/>
        <v>43556</v>
      </c>
      <c r="C12" s="13">
        <f t="shared" si="3"/>
        <v>1950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150</v>
      </c>
      <c r="I12" s="24">
        <f t="shared" si="8"/>
        <v>0</v>
      </c>
      <c r="J12" s="24">
        <f t="shared" si="9"/>
        <v>150</v>
      </c>
      <c r="K12" s="27">
        <v>43557</v>
      </c>
      <c r="L12" s="26">
        <v>150</v>
      </c>
      <c r="M12" s="27"/>
      <c r="N12" s="28"/>
      <c r="O12" s="27"/>
      <c r="P12" s="28"/>
      <c r="S12" s="5"/>
    </row>
    <row r="13" ht="15.75" spans="1:19">
      <c r="A13" s="5" t="str">
        <f t="shared" si="1"/>
        <v>52019</v>
      </c>
      <c r="B13" s="12">
        <f t="shared" si="2"/>
        <v>43586</v>
      </c>
      <c r="C13" s="13">
        <f t="shared" si="3"/>
        <v>1800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150</v>
      </c>
      <c r="I13" s="24">
        <f t="shared" si="8"/>
        <v>0</v>
      </c>
      <c r="J13" s="24">
        <f t="shared" si="9"/>
        <v>150</v>
      </c>
      <c r="K13" s="27">
        <v>43601</v>
      </c>
      <c r="L13" s="26">
        <v>150</v>
      </c>
      <c r="M13" s="27"/>
      <c r="N13" s="28"/>
      <c r="O13" s="27"/>
      <c r="P13" s="28"/>
      <c r="S13" s="5"/>
    </row>
    <row r="14" ht="15.75" spans="1:19">
      <c r="A14" s="5" t="str">
        <f t="shared" si="1"/>
        <v>62019</v>
      </c>
      <c r="B14" s="12">
        <f t="shared" si="2"/>
        <v>43617</v>
      </c>
      <c r="C14" s="13">
        <f t="shared" si="3"/>
        <v>1650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150</v>
      </c>
      <c r="I14" s="24">
        <f t="shared" si="8"/>
        <v>0</v>
      </c>
      <c r="J14" s="24">
        <f t="shared" si="9"/>
        <v>150</v>
      </c>
      <c r="K14" s="27">
        <v>43628</v>
      </c>
      <c r="L14" s="26">
        <v>150</v>
      </c>
      <c r="M14" s="27"/>
      <c r="N14" s="28"/>
      <c r="O14" s="27"/>
      <c r="P14" s="28"/>
      <c r="S14" s="5"/>
    </row>
    <row r="15" ht="15.75" spans="1:19">
      <c r="A15" s="5" t="str">
        <f t="shared" si="1"/>
        <v>72019</v>
      </c>
      <c r="B15" s="12">
        <f t="shared" si="2"/>
        <v>43647</v>
      </c>
      <c r="C15" s="13">
        <f t="shared" si="3"/>
        <v>1650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82019</v>
      </c>
      <c r="B16" s="12">
        <f t="shared" si="2"/>
        <v>43678</v>
      </c>
      <c r="C16" s="13">
        <f t="shared" si="3"/>
        <v>1650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92019</v>
      </c>
      <c r="B17" s="12">
        <f t="shared" si="2"/>
        <v>43709</v>
      </c>
      <c r="C17" s="13">
        <f t="shared" si="3"/>
        <v>1650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102019</v>
      </c>
      <c r="B18" s="12">
        <f t="shared" si="2"/>
        <v>43739</v>
      </c>
      <c r="C18" s="13">
        <f t="shared" si="3"/>
        <v>1650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112019</v>
      </c>
      <c r="B19" s="12">
        <f t="shared" si="2"/>
        <v>43770</v>
      </c>
      <c r="C19" s="13">
        <f t="shared" si="3"/>
        <v>1650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122019</v>
      </c>
      <c r="B20" s="12">
        <f t="shared" si="2"/>
        <v>43800</v>
      </c>
      <c r="C20" s="13">
        <f t="shared" si="3"/>
        <v>1650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12020</v>
      </c>
      <c r="B21" s="12">
        <f t="shared" si="2"/>
        <v>43831</v>
      </c>
      <c r="C21" s="13">
        <f t="shared" si="3"/>
        <v>1650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22020</v>
      </c>
      <c r="B22" s="12">
        <f t="shared" si="2"/>
        <v>43862</v>
      </c>
      <c r="C22" s="13">
        <f t="shared" si="3"/>
        <v>1650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32020</v>
      </c>
      <c r="B23" s="12">
        <f t="shared" si="2"/>
        <v>43891</v>
      </c>
      <c r="C23" s="13">
        <f t="shared" si="3"/>
        <v>1650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42020</v>
      </c>
      <c r="B24" s="12">
        <f t="shared" si="2"/>
        <v>43922</v>
      </c>
      <c r="C24" s="13">
        <f t="shared" si="3"/>
        <v>1650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52020</v>
      </c>
      <c r="B25" s="12">
        <f t="shared" si="2"/>
        <v>43952</v>
      </c>
      <c r="C25" s="13">
        <f t="shared" si="3"/>
        <v>1650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62020</v>
      </c>
      <c r="B26" s="12">
        <f t="shared" si="2"/>
        <v>43983</v>
      </c>
      <c r="C26" s="13">
        <f t="shared" si="3"/>
        <v>1650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72020</v>
      </c>
      <c r="B27" s="12">
        <f t="shared" si="2"/>
        <v>44013</v>
      </c>
      <c r="C27" s="13">
        <f t="shared" si="3"/>
        <v>1650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82020</v>
      </c>
      <c r="B28" s="12">
        <f t="shared" si="2"/>
        <v>44044</v>
      </c>
      <c r="C28" s="13">
        <f t="shared" si="3"/>
        <v>1650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92020</v>
      </c>
      <c r="B29" s="12">
        <f t="shared" si="2"/>
        <v>44075</v>
      </c>
      <c r="C29" s="13">
        <f t="shared" si="3"/>
        <v>1650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102020</v>
      </c>
      <c r="B30" s="12">
        <f t="shared" si="2"/>
        <v>44105</v>
      </c>
      <c r="C30" s="13">
        <f t="shared" si="3"/>
        <v>1650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112020</v>
      </c>
      <c r="B31" s="12">
        <f t="shared" si="2"/>
        <v>44136</v>
      </c>
      <c r="C31" s="13">
        <f t="shared" si="3"/>
        <v>1650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122020</v>
      </c>
      <c r="B32" s="12">
        <f t="shared" si="2"/>
        <v>44166</v>
      </c>
      <c r="C32" s="13">
        <f t="shared" si="3"/>
        <v>1650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12021</v>
      </c>
      <c r="B33" s="12">
        <f t="shared" si="2"/>
        <v>44197</v>
      </c>
      <c r="C33" s="13">
        <f t="shared" si="3"/>
        <v>1650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22021</v>
      </c>
      <c r="B34" s="12">
        <f t="shared" si="2"/>
        <v>44228</v>
      </c>
      <c r="C34" s="13">
        <f t="shared" si="3"/>
        <v>1650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32021</v>
      </c>
      <c r="B35" s="12">
        <f t="shared" si="2"/>
        <v>44256</v>
      </c>
      <c r="C35" s="13">
        <f t="shared" si="3"/>
        <v>1650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42021</v>
      </c>
      <c r="B36" s="12">
        <f t="shared" si="2"/>
        <v>44287</v>
      </c>
      <c r="C36" s="13">
        <f t="shared" si="3"/>
        <v>1650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52021</v>
      </c>
      <c r="B37" s="12">
        <f t="shared" si="2"/>
        <v>44317</v>
      </c>
      <c r="C37" s="13">
        <f t="shared" si="3"/>
        <v>1650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62021</v>
      </c>
      <c r="B38" s="12">
        <f t="shared" ref="B38:B69" si="12">EDATE(B37,1)</f>
        <v>44348</v>
      </c>
      <c r="C38" s="13">
        <f t="shared" ref="C38:C69" si="13">C37-H38+I38</f>
        <v>1650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72021</v>
      </c>
      <c r="B39" s="12">
        <f t="shared" si="12"/>
        <v>44378</v>
      </c>
      <c r="C39" s="13">
        <f t="shared" si="13"/>
        <v>1650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82021</v>
      </c>
      <c r="B40" s="12">
        <f t="shared" si="12"/>
        <v>44409</v>
      </c>
      <c r="C40" s="13">
        <f t="shared" si="13"/>
        <v>1650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92021</v>
      </c>
      <c r="B41" s="12">
        <f t="shared" si="12"/>
        <v>44440</v>
      </c>
      <c r="C41" s="13">
        <f t="shared" si="13"/>
        <v>1650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102021</v>
      </c>
      <c r="B42" s="12">
        <f t="shared" si="12"/>
        <v>44470</v>
      </c>
      <c r="C42" s="13">
        <f t="shared" si="13"/>
        <v>1650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112021</v>
      </c>
      <c r="B43" s="12">
        <f t="shared" si="12"/>
        <v>44501</v>
      </c>
      <c r="C43" s="13">
        <f t="shared" si="13"/>
        <v>1650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122021</v>
      </c>
      <c r="B44" s="12">
        <f t="shared" si="12"/>
        <v>44531</v>
      </c>
      <c r="C44" s="13">
        <f t="shared" si="13"/>
        <v>1650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12022</v>
      </c>
      <c r="B45" s="12">
        <f t="shared" si="12"/>
        <v>44562</v>
      </c>
      <c r="C45" s="13">
        <f t="shared" si="13"/>
        <v>1650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22022</v>
      </c>
      <c r="B46" s="12">
        <f t="shared" si="12"/>
        <v>44593</v>
      </c>
      <c r="C46" s="13">
        <f t="shared" si="13"/>
        <v>1650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32022</v>
      </c>
      <c r="B47" s="12">
        <f t="shared" si="12"/>
        <v>44621</v>
      </c>
      <c r="C47" s="13">
        <f t="shared" si="13"/>
        <v>1650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42022</v>
      </c>
      <c r="B48" s="12">
        <f t="shared" si="12"/>
        <v>44652</v>
      </c>
      <c r="C48" s="13">
        <f t="shared" si="13"/>
        <v>1650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52022</v>
      </c>
      <c r="B49" s="12">
        <f t="shared" si="12"/>
        <v>44682</v>
      </c>
      <c r="C49" s="13">
        <f t="shared" si="13"/>
        <v>1650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62022</v>
      </c>
      <c r="B50" s="12">
        <f t="shared" si="12"/>
        <v>44713</v>
      </c>
      <c r="C50" s="13">
        <f t="shared" si="13"/>
        <v>1650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72022</v>
      </c>
      <c r="B51" s="12">
        <f t="shared" si="12"/>
        <v>44743</v>
      </c>
      <c r="C51" s="13">
        <f t="shared" si="13"/>
        <v>1650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82022</v>
      </c>
      <c r="B52" s="12">
        <f t="shared" si="12"/>
        <v>44774</v>
      </c>
      <c r="C52" s="13">
        <f t="shared" si="13"/>
        <v>1650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92022</v>
      </c>
      <c r="B53" s="12">
        <f t="shared" si="12"/>
        <v>44805</v>
      </c>
      <c r="C53" s="13">
        <f t="shared" si="13"/>
        <v>1650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102022</v>
      </c>
      <c r="B54" s="12">
        <f t="shared" si="12"/>
        <v>44835</v>
      </c>
      <c r="C54" s="13">
        <f t="shared" si="13"/>
        <v>1650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112022</v>
      </c>
      <c r="B55" s="12">
        <f t="shared" si="12"/>
        <v>44866</v>
      </c>
      <c r="C55" s="13">
        <f t="shared" si="13"/>
        <v>1650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122022</v>
      </c>
      <c r="B56" s="12">
        <f t="shared" si="12"/>
        <v>44896</v>
      </c>
      <c r="C56" s="13">
        <f t="shared" si="13"/>
        <v>1650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12023</v>
      </c>
      <c r="B57" s="12">
        <f t="shared" si="12"/>
        <v>44927</v>
      </c>
      <c r="C57" s="13">
        <f t="shared" si="13"/>
        <v>1650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22023</v>
      </c>
      <c r="B58" s="12">
        <f t="shared" si="12"/>
        <v>44958</v>
      </c>
      <c r="C58" s="13">
        <f t="shared" si="13"/>
        <v>1650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32023</v>
      </c>
      <c r="B59" s="12">
        <f t="shared" si="12"/>
        <v>44986</v>
      </c>
      <c r="C59" s="13">
        <f t="shared" si="13"/>
        <v>1650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42023</v>
      </c>
      <c r="B60" s="12">
        <f t="shared" si="12"/>
        <v>45017</v>
      </c>
      <c r="C60" s="13">
        <f t="shared" si="13"/>
        <v>1650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52023</v>
      </c>
      <c r="B61" s="12">
        <f t="shared" si="12"/>
        <v>45047</v>
      </c>
      <c r="C61" s="13">
        <f t="shared" si="13"/>
        <v>1650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62023</v>
      </c>
      <c r="B62" s="12">
        <f t="shared" si="12"/>
        <v>45078</v>
      </c>
      <c r="C62" s="13">
        <f t="shared" si="13"/>
        <v>1650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72023</v>
      </c>
      <c r="B63" s="12">
        <f t="shared" si="12"/>
        <v>45108</v>
      </c>
      <c r="C63" s="13">
        <f t="shared" si="13"/>
        <v>1650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82023</v>
      </c>
      <c r="B64" s="12">
        <f t="shared" si="12"/>
        <v>45139</v>
      </c>
      <c r="C64" s="13">
        <f t="shared" si="13"/>
        <v>1650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92023</v>
      </c>
      <c r="B65" s="12">
        <f t="shared" si="12"/>
        <v>45170</v>
      </c>
      <c r="C65" s="13">
        <f t="shared" si="13"/>
        <v>1650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102023</v>
      </c>
      <c r="B66" s="12">
        <f t="shared" si="12"/>
        <v>45200</v>
      </c>
      <c r="C66" s="13">
        <f t="shared" si="13"/>
        <v>1650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112023</v>
      </c>
      <c r="B67" s="12">
        <f t="shared" si="12"/>
        <v>45231</v>
      </c>
      <c r="C67" s="13">
        <f t="shared" si="13"/>
        <v>1650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122023</v>
      </c>
      <c r="B68" s="12">
        <f t="shared" si="12"/>
        <v>45261</v>
      </c>
      <c r="C68" s="13">
        <f t="shared" si="13"/>
        <v>1650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12024</v>
      </c>
      <c r="B69" s="12">
        <f t="shared" si="12"/>
        <v>45292</v>
      </c>
      <c r="C69" s="13">
        <f t="shared" si="13"/>
        <v>1650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22024</v>
      </c>
      <c r="B70" s="12">
        <f t="shared" ref="B70:B101" si="21">EDATE(B69,1)</f>
        <v>45323</v>
      </c>
      <c r="C70" s="13">
        <f t="shared" ref="C70:C101" si="22">C69-H70+I70</f>
        <v>1650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32024</v>
      </c>
      <c r="B71" s="12">
        <f t="shared" si="21"/>
        <v>45352</v>
      </c>
      <c r="C71" s="13">
        <f t="shared" si="22"/>
        <v>1650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42024</v>
      </c>
      <c r="B72" s="12">
        <f t="shared" si="21"/>
        <v>45383</v>
      </c>
      <c r="C72" s="13">
        <f t="shared" si="22"/>
        <v>1650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52024</v>
      </c>
      <c r="B73" s="12">
        <f t="shared" si="21"/>
        <v>45413</v>
      </c>
      <c r="C73" s="13">
        <f t="shared" si="22"/>
        <v>1650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62024</v>
      </c>
      <c r="B74" s="12">
        <f t="shared" si="21"/>
        <v>45444</v>
      </c>
      <c r="C74" s="13">
        <f t="shared" si="22"/>
        <v>1650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72024</v>
      </c>
      <c r="B75" s="12">
        <f t="shared" si="21"/>
        <v>45474</v>
      </c>
      <c r="C75" s="13">
        <f t="shared" si="22"/>
        <v>1650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82024</v>
      </c>
      <c r="B76" s="12">
        <f t="shared" si="21"/>
        <v>45505</v>
      </c>
      <c r="C76" s="13">
        <f t="shared" si="22"/>
        <v>1650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92024</v>
      </c>
      <c r="B77" s="12">
        <f t="shared" si="21"/>
        <v>45536</v>
      </c>
      <c r="C77" s="13">
        <f t="shared" si="22"/>
        <v>1650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102024</v>
      </c>
      <c r="B78" s="12">
        <f t="shared" si="21"/>
        <v>45566</v>
      </c>
      <c r="C78" s="13">
        <f t="shared" si="22"/>
        <v>1650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112024</v>
      </c>
      <c r="B79" s="12">
        <f t="shared" si="21"/>
        <v>45597</v>
      </c>
      <c r="C79" s="13">
        <f t="shared" si="22"/>
        <v>1650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122024</v>
      </c>
      <c r="B80" s="12">
        <f t="shared" si="21"/>
        <v>45627</v>
      </c>
      <c r="C80" s="13">
        <f t="shared" si="22"/>
        <v>1650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12025</v>
      </c>
      <c r="B81" s="12">
        <f t="shared" si="21"/>
        <v>45658</v>
      </c>
      <c r="C81" s="13">
        <f t="shared" si="22"/>
        <v>1650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22025</v>
      </c>
      <c r="B82" s="12">
        <f t="shared" si="21"/>
        <v>45689</v>
      </c>
      <c r="C82" s="13">
        <f t="shared" si="22"/>
        <v>1650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32025</v>
      </c>
      <c r="B83" s="12">
        <f t="shared" si="21"/>
        <v>45717</v>
      </c>
      <c r="C83" s="13">
        <f t="shared" si="22"/>
        <v>1650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42025</v>
      </c>
      <c r="B84" s="12">
        <f t="shared" si="21"/>
        <v>45748</v>
      </c>
      <c r="C84" s="13">
        <f t="shared" si="22"/>
        <v>1650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52025</v>
      </c>
      <c r="B85" s="12">
        <f t="shared" si="21"/>
        <v>45778</v>
      </c>
      <c r="C85" s="13">
        <f t="shared" si="22"/>
        <v>1650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62025</v>
      </c>
      <c r="B86" s="12">
        <f t="shared" si="21"/>
        <v>45809</v>
      </c>
      <c r="C86" s="13">
        <f t="shared" si="22"/>
        <v>1650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72025</v>
      </c>
      <c r="B87" s="12">
        <f t="shared" si="21"/>
        <v>45839</v>
      </c>
      <c r="C87" s="13">
        <f t="shared" si="22"/>
        <v>1650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82025</v>
      </c>
      <c r="B88" s="12">
        <f t="shared" si="21"/>
        <v>45870</v>
      </c>
      <c r="C88" s="13">
        <f t="shared" si="22"/>
        <v>1650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92025</v>
      </c>
      <c r="B89" s="12">
        <f t="shared" si="21"/>
        <v>45901</v>
      </c>
      <c r="C89" s="13">
        <f t="shared" si="22"/>
        <v>1650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102025</v>
      </c>
      <c r="B90" s="12">
        <f t="shared" si="21"/>
        <v>45931</v>
      </c>
      <c r="C90" s="13">
        <f t="shared" si="22"/>
        <v>1650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112025</v>
      </c>
      <c r="B91" s="12">
        <f t="shared" si="21"/>
        <v>45962</v>
      </c>
      <c r="C91" s="13">
        <f t="shared" si="22"/>
        <v>1650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122025</v>
      </c>
      <c r="B92" s="12">
        <f t="shared" si="21"/>
        <v>45992</v>
      </c>
      <c r="C92" s="13">
        <f t="shared" si="22"/>
        <v>1650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12026</v>
      </c>
      <c r="B93" s="12">
        <f t="shared" si="21"/>
        <v>46023</v>
      </c>
      <c r="C93" s="13">
        <f t="shared" si="22"/>
        <v>1650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22026</v>
      </c>
      <c r="B94" s="12">
        <f t="shared" si="21"/>
        <v>46054</v>
      </c>
      <c r="C94" s="13">
        <f t="shared" si="22"/>
        <v>1650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32026</v>
      </c>
      <c r="B95" s="12">
        <f t="shared" si="21"/>
        <v>46082</v>
      </c>
      <c r="C95" s="13">
        <f t="shared" si="22"/>
        <v>1650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42026</v>
      </c>
      <c r="B96" s="12">
        <f t="shared" si="21"/>
        <v>46113</v>
      </c>
      <c r="C96" s="13">
        <f t="shared" si="22"/>
        <v>1650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52026</v>
      </c>
      <c r="B97" s="12">
        <f t="shared" si="21"/>
        <v>46143</v>
      </c>
      <c r="C97" s="13">
        <f t="shared" si="22"/>
        <v>1650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62026</v>
      </c>
      <c r="B98" s="12">
        <f t="shared" si="21"/>
        <v>46174</v>
      </c>
      <c r="C98" s="13">
        <f t="shared" si="22"/>
        <v>1650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72026</v>
      </c>
      <c r="B99" s="12">
        <f t="shared" si="21"/>
        <v>46204</v>
      </c>
      <c r="C99" s="13">
        <f t="shared" si="22"/>
        <v>1650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82026</v>
      </c>
      <c r="B100" s="12">
        <f t="shared" si="21"/>
        <v>46235</v>
      </c>
      <c r="C100" s="13">
        <f t="shared" si="22"/>
        <v>1650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92026</v>
      </c>
      <c r="B101" s="12">
        <f t="shared" si="21"/>
        <v>46266</v>
      </c>
      <c r="C101" s="13">
        <f t="shared" si="22"/>
        <v>1650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102026</v>
      </c>
      <c r="B102" s="12">
        <f t="shared" ref="B102:B124" si="31">EDATE(B101,1)</f>
        <v>46296</v>
      </c>
      <c r="C102" s="13">
        <f t="shared" ref="C102:C124" si="32">C101-H102+I102</f>
        <v>1650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112026</v>
      </c>
      <c r="B103" s="12">
        <f t="shared" si="31"/>
        <v>46327</v>
      </c>
      <c r="C103" s="13">
        <f t="shared" si="32"/>
        <v>1650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122026</v>
      </c>
      <c r="B104" s="12">
        <f t="shared" si="31"/>
        <v>46357</v>
      </c>
      <c r="C104" s="13">
        <f t="shared" si="32"/>
        <v>1650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12027</v>
      </c>
      <c r="B105" s="12">
        <f t="shared" si="31"/>
        <v>46388</v>
      </c>
      <c r="C105" s="13">
        <f t="shared" si="32"/>
        <v>1650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22027</v>
      </c>
      <c r="B106" s="12">
        <f t="shared" si="31"/>
        <v>46419</v>
      </c>
      <c r="C106" s="13">
        <f t="shared" si="32"/>
        <v>1650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32027</v>
      </c>
      <c r="B107" s="12">
        <f t="shared" si="31"/>
        <v>46447</v>
      </c>
      <c r="C107" s="13">
        <f t="shared" si="32"/>
        <v>1650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42027</v>
      </c>
      <c r="B108" s="12">
        <f t="shared" si="31"/>
        <v>46478</v>
      </c>
      <c r="C108" s="13">
        <f t="shared" si="32"/>
        <v>1650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52027</v>
      </c>
      <c r="B109" s="12">
        <f t="shared" si="31"/>
        <v>46508</v>
      </c>
      <c r="C109" s="13">
        <f t="shared" si="32"/>
        <v>1650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62027</v>
      </c>
      <c r="B110" s="12">
        <f t="shared" si="31"/>
        <v>46539</v>
      </c>
      <c r="C110" s="13">
        <f t="shared" si="32"/>
        <v>1650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72027</v>
      </c>
      <c r="B111" s="12">
        <f t="shared" si="31"/>
        <v>46569</v>
      </c>
      <c r="C111" s="13">
        <f t="shared" si="32"/>
        <v>1650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82027</v>
      </c>
      <c r="B112" s="12">
        <f t="shared" si="31"/>
        <v>46600</v>
      </c>
      <c r="C112" s="13">
        <f t="shared" si="32"/>
        <v>1650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92027</v>
      </c>
      <c r="B113" s="12">
        <f t="shared" si="31"/>
        <v>46631</v>
      </c>
      <c r="C113" s="13">
        <f t="shared" si="32"/>
        <v>1650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102027</v>
      </c>
      <c r="B114" s="12">
        <f t="shared" si="31"/>
        <v>46661</v>
      </c>
      <c r="C114" s="13">
        <f t="shared" si="32"/>
        <v>1650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112027</v>
      </c>
      <c r="B115" s="12">
        <f t="shared" si="31"/>
        <v>46692</v>
      </c>
      <c r="C115" s="13">
        <f t="shared" si="32"/>
        <v>1650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122027</v>
      </c>
      <c r="B116" s="12">
        <f t="shared" si="31"/>
        <v>46722</v>
      </c>
      <c r="C116" s="13">
        <f t="shared" si="32"/>
        <v>1650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12028</v>
      </c>
      <c r="B117" s="12">
        <f t="shared" si="31"/>
        <v>46753</v>
      </c>
      <c r="C117" s="13">
        <f t="shared" si="32"/>
        <v>1650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22028</v>
      </c>
      <c r="B118" s="12">
        <f t="shared" si="31"/>
        <v>46784</v>
      </c>
      <c r="C118" s="13">
        <f t="shared" si="32"/>
        <v>1650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32028</v>
      </c>
      <c r="B119" s="12">
        <f t="shared" si="31"/>
        <v>46813</v>
      </c>
      <c r="C119" s="13">
        <f t="shared" si="32"/>
        <v>1650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42028</v>
      </c>
      <c r="B120" s="12">
        <f t="shared" si="31"/>
        <v>46844</v>
      </c>
      <c r="C120" s="13">
        <f t="shared" si="32"/>
        <v>1650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52028</v>
      </c>
      <c r="B121" s="12">
        <f t="shared" si="31"/>
        <v>46874</v>
      </c>
      <c r="C121" s="13">
        <f t="shared" si="32"/>
        <v>1650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62028</v>
      </c>
      <c r="B122" s="12">
        <f t="shared" si="31"/>
        <v>46905</v>
      </c>
      <c r="C122" s="13">
        <f t="shared" si="32"/>
        <v>1650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72028</v>
      </c>
      <c r="B123" s="12">
        <f t="shared" si="31"/>
        <v>46935</v>
      </c>
      <c r="C123" s="13">
        <f t="shared" si="32"/>
        <v>1650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82028</v>
      </c>
      <c r="B124" s="12">
        <f t="shared" si="31"/>
        <v>46966</v>
      </c>
      <c r="C124" s="13">
        <f t="shared" si="32"/>
        <v>1650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1" sqref="M21"/>
    </sheetView>
  </sheetViews>
  <sheetFormatPr defaultColWidth="11" defaultRowHeight="15"/>
  <cols>
    <col min="1" max="1" width="7" hidden="1" customWidth="1"/>
    <col min="2" max="2" width="10.1428571428571" customWidth="1"/>
    <col min="3" max="3" width="12.8571428571429" customWidth="1"/>
    <col min="4" max="4" width="8.71428571428571" customWidth="1"/>
    <col min="5" max="6" width="9" customWidth="1"/>
    <col min="7" max="7" width="9.57142857142857" customWidth="1"/>
    <col min="8" max="8" width="10.2857142857143" customWidth="1"/>
    <col min="9" max="9" width="12" customWidth="1"/>
    <col min="10" max="10" width="10.2857142857143" customWidth="1"/>
    <col min="11" max="11" width="12.8571428571429" customWidth="1"/>
    <col min="12" max="12" width="10.8571428571429" customWidth="1"/>
    <col min="13" max="13" width="11.2857142857143" customWidth="1"/>
    <col min="14" max="14" width="10" customWidth="1"/>
    <col min="15" max="15" width="11.7142857142857" customWidth="1"/>
    <col min="16" max="16" width="9.71428571428571" customWidth="1"/>
    <col min="17" max="17" width="3.42857142857143" customWidth="1"/>
    <col min="18" max="18" width="19.4285714285714" customWidth="1"/>
    <col min="19" max="19" width="10.5714285714286" customWidth="1"/>
  </cols>
  <sheetData>
    <row r="1" spans="2:16">
      <c r="B1" s="1" t="s">
        <v>9</v>
      </c>
      <c r="C1" s="2" t="s">
        <v>26</v>
      </c>
      <c r="D1" s="3"/>
      <c r="E1" s="3"/>
      <c r="F1" s="3"/>
      <c r="G1" s="4"/>
      <c r="H1" s="15"/>
      <c r="J1" s="15" t="s">
        <v>11</v>
      </c>
      <c r="K1" s="16">
        <v>0</v>
      </c>
      <c r="L1" s="50" t="s">
        <v>27</v>
      </c>
      <c r="M1" s="18">
        <v>43556</v>
      </c>
      <c r="N1" s="19" t="s">
        <v>13</v>
      </c>
      <c r="O1" s="20">
        <v>3150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42019</v>
      </c>
      <c r="B5" s="12">
        <f>EDATE(M1,0)</f>
        <v>43556</v>
      </c>
      <c r="C5" s="13">
        <f>IF(H5&gt;0,O1-H5,IF(J5&lt;0,O1-J5,O1))</f>
        <v>3150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3150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1500</v>
      </c>
    </row>
    <row r="6" ht="15.75" spans="1:19">
      <c r="A6" s="5" t="str">
        <f t="shared" ref="A6:A37" si="1">MONTH(B6)&amp;YEAR(B6)</f>
        <v>52019</v>
      </c>
      <c r="B6" s="12">
        <f t="shared" ref="B6:B37" si="2">EDATE(B5,1)</f>
        <v>43586</v>
      </c>
      <c r="C6" s="13">
        <f t="shared" ref="C6:C37" si="3">C5-H6+I6</f>
        <v>3000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150</v>
      </c>
      <c r="I6" s="24">
        <f t="shared" ref="I6:I37" si="8">-SUMIF(L6:P6,"&lt;0",L6:P6)</f>
        <v>0</v>
      </c>
      <c r="J6" s="24">
        <f>IF($L6&gt;0,$L6,0)+IF($N6&gt;0,$N6,0)+IF($P6&gt;0,$P6,0)</f>
        <v>150</v>
      </c>
      <c r="K6" s="27">
        <v>43587</v>
      </c>
      <c r="L6" s="26">
        <v>150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62019</v>
      </c>
      <c r="B7" s="12">
        <f t="shared" si="2"/>
        <v>43617</v>
      </c>
      <c r="C7" s="13">
        <f t="shared" si="3"/>
        <v>2700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400</v>
      </c>
      <c r="I7" s="24">
        <f t="shared" si="8"/>
        <v>100</v>
      </c>
      <c r="J7" s="24">
        <f t="shared" ref="J7:J70" si="9">IF($L7&gt;0,$L7,0)+IF($N7&gt;0,$N7,0)+IF($P7&gt;0,$P7,0)</f>
        <v>400</v>
      </c>
      <c r="K7" s="27">
        <v>43617</v>
      </c>
      <c r="L7" s="26">
        <v>200</v>
      </c>
      <c r="M7" s="27">
        <v>43641</v>
      </c>
      <c r="N7" s="28">
        <v>200</v>
      </c>
      <c r="O7" s="27">
        <v>43641</v>
      </c>
      <c r="P7" s="28">
        <v>-100</v>
      </c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72019</v>
      </c>
      <c r="B8" s="12">
        <f t="shared" si="2"/>
        <v>43647</v>
      </c>
      <c r="C8" s="13">
        <f t="shared" si="3"/>
        <v>2700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>
        <v>43647</v>
      </c>
      <c r="L8" s="26">
        <v>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82019</v>
      </c>
      <c r="B9" s="12">
        <f t="shared" si="2"/>
        <v>43678</v>
      </c>
      <c r="C9" s="13">
        <f t="shared" si="3"/>
        <v>2700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>
        <v>43678</v>
      </c>
      <c r="L9" s="26">
        <v>0</v>
      </c>
      <c r="M9" s="27"/>
      <c r="N9" s="28"/>
      <c r="O9" s="27"/>
      <c r="P9" s="28"/>
      <c r="S9" s="5"/>
    </row>
    <row r="10" ht="15.75" spans="1:19">
      <c r="A10" s="5" t="str">
        <f t="shared" si="1"/>
        <v>92019</v>
      </c>
      <c r="B10" s="12">
        <f t="shared" si="2"/>
        <v>43709</v>
      </c>
      <c r="C10" s="13">
        <f t="shared" si="3"/>
        <v>2500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200</v>
      </c>
      <c r="I10" s="24">
        <f t="shared" si="8"/>
        <v>0</v>
      </c>
      <c r="J10" s="24">
        <f t="shared" si="9"/>
        <v>200</v>
      </c>
      <c r="K10" s="27">
        <v>43710</v>
      </c>
      <c r="L10" s="26">
        <v>200</v>
      </c>
      <c r="M10" s="27"/>
      <c r="N10" s="28"/>
      <c r="O10" s="27"/>
      <c r="P10" s="28"/>
      <c r="S10" s="5"/>
    </row>
    <row r="11" ht="15.75" spans="1:19">
      <c r="A11" s="5" t="str">
        <f t="shared" si="1"/>
        <v>102019</v>
      </c>
      <c r="B11" s="12">
        <f t="shared" si="2"/>
        <v>43739</v>
      </c>
      <c r="C11" s="13">
        <f t="shared" si="3"/>
        <v>2350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150</v>
      </c>
      <c r="I11" s="24">
        <f t="shared" si="8"/>
        <v>0</v>
      </c>
      <c r="J11" s="24">
        <f t="shared" si="9"/>
        <v>150</v>
      </c>
      <c r="K11" s="27">
        <v>43739</v>
      </c>
      <c r="L11" s="26">
        <v>150</v>
      </c>
      <c r="M11" s="27"/>
      <c r="N11" s="28"/>
      <c r="O11" s="27"/>
      <c r="P11" s="28"/>
      <c r="S11" s="5"/>
    </row>
    <row r="12" ht="15.75" spans="1:19">
      <c r="A12" s="5" t="str">
        <f t="shared" si="1"/>
        <v>112019</v>
      </c>
      <c r="B12" s="12">
        <f t="shared" si="2"/>
        <v>43770</v>
      </c>
      <c r="C12" s="13">
        <f t="shared" si="3"/>
        <v>2200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150</v>
      </c>
      <c r="I12" s="24">
        <f t="shared" si="8"/>
        <v>0</v>
      </c>
      <c r="J12" s="24">
        <f t="shared" si="9"/>
        <v>150</v>
      </c>
      <c r="K12" s="27">
        <v>43770</v>
      </c>
      <c r="L12" s="26">
        <v>150</v>
      </c>
      <c r="M12" s="27"/>
      <c r="N12" s="28"/>
      <c r="O12" s="27"/>
      <c r="P12" s="28"/>
      <c r="S12" s="5"/>
    </row>
    <row r="13" ht="15.75" spans="1:19">
      <c r="A13" s="5" t="str">
        <f t="shared" si="1"/>
        <v>122019</v>
      </c>
      <c r="B13" s="12">
        <f t="shared" si="2"/>
        <v>43800</v>
      </c>
      <c r="C13" s="13">
        <f t="shared" si="3"/>
        <v>2050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150</v>
      </c>
      <c r="I13" s="24">
        <f t="shared" si="8"/>
        <v>0</v>
      </c>
      <c r="J13" s="24">
        <f t="shared" si="9"/>
        <v>150</v>
      </c>
      <c r="K13" s="27">
        <v>43800</v>
      </c>
      <c r="L13" s="26">
        <v>150</v>
      </c>
      <c r="M13" s="27"/>
      <c r="N13" s="28"/>
      <c r="O13" s="27"/>
      <c r="P13" s="28"/>
      <c r="S13" s="5"/>
    </row>
    <row r="14" ht="15.75" spans="1:19">
      <c r="A14" s="5" t="str">
        <f t="shared" si="1"/>
        <v>12020</v>
      </c>
      <c r="B14" s="12">
        <f t="shared" si="2"/>
        <v>43831</v>
      </c>
      <c r="C14" s="13">
        <f t="shared" si="3"/>
        <v>2050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>
        <v>43840</v>
      </c>
      <c r="L14" s="26">
        <v>0</v>
      </c>
      <c r="M14" s="27"/>
      <c r="N14" s="28"/>
      <c r="O14" s="27"/>
      <c r="P14" s="28"/>
      <c r="S14" s="5"/>
    </row>
    <row r="15" ht="15.75" spans="1:19">
      <c r="A15" s="5" t="str">
        <f t="shared" si="1"/>
        <v>22020</v>
      </c>
      <c r="B15" s="12">
        <f t="shared" si="2"/>
        <v>43862</v>
      </c>
      <c r="C15" s="13">
        <f t="shared" si="3"/>
        <v>1900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150</v>
      </c>
      <c r="I15" s="24">
        <f t="shared" si="8"/>
        <v>0</v>
      </c>
      <c r="J15" s="24">
        <f t="shared" si="9"/>
        <v>150</v>
      </c>
      <c r="K15" s="29">
        <v>43861</v>
      </c>
      <c r="L15" s="26">
        <v>150</v>
      </c>
      <c r="M15" s="29"/>
      <c r="N15" s="30"/>
      <c r="O15" s="29"/>
      <c r="P15" s="30"/>
      <c r="S15" s="5"/>
    </row>
    <row r="16" ht="15.75" spans="1:19">
      <c r="A16" s="5" t="str">
        <f t="shared" si="1"/>
        <v>32020</v>
      </c>
      <c r="B16" s="12">
        <f t="shared" si="2"/>
        <v>43891</v>
      </c>
      <c r="C16" s="13">
        <f t="shared" si="3"/>
        <v>1800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100</v>
      </c>
      <c r="I16" s="24">
        <f t="shared" si="8"/>
        <v>0</v>
      </c>
      <c r="J16" s="24">
        <f t="shared" si="9"/>
        <v>100</v>
      </c>
      <c r="K16" s="25">
        <v>43889</v>
      </c>
      <c r="L16" s="26">
        <v>100</v>
      </c>
      <c r="M16" s="25"/>
      <c r="N16" s="26"/>
      <c r="O16" s="25"/>
      <c r="P16" s="26"/>
      <c r="S16" s="5"/>
    </row>
    <row r="17" ht="15.75" spans="1:19">
      <c r="A17" s="5" t="str">
        <f t="shared" si="1"/>
        <v>42020</v>
      </c>
      <c r="B17" s="12">
        <f t="shared" si="2"/>
        <v>43922</v>
      </c>
      <c r="C17" s="13">
        <f t="shared" si="3"/>
        <v>1800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>
        <v>43931</v>
      </c>
      <c r="L17" s="26">
        <v>0</v>
      </c>
      <c r="M17" s="25"/>
      <c r="N17" s="26"/>
      <c r="O17" s="25"/>
      <c r="P17" s="26"/>
      <c r="S17" s="5"/>
    </row>
    <row r="18" ht="15.75" spans="1:19">
      <c r="A18" s="5" t="str">
        <f t="shared" si="1"/>
        <v>52020</v>
      </c>
      <c r="B18" s="12">
        <f t="shared" si="2"/>
        <v>43952</v>
      </c>
      <c r="C18" s="13">
        <f t="shared" si="3"/>
        <v>1700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100</v>
      </c>
      <c r="I18" s="24">
        <f t="shared" si="8"/>
        <v>0</v>
      </c>
      <c r="J18" s="24">
        <f t="shared" si="9"/>
        <v>100</v>
      </c>
      <c r="K18" s="25">
        <v>43953</v>
      </c>
      <c r="L18" s="26">
        <v>100</v>
      </c>
      <c r="M18" s="25"/>
      <c r="N18" s="26"/>
      <c r="O18" s="25"/>
      <c r="P18" s="26"/>
      <c r="S18" s="5"/>
    </row>
    <row r="19" ht="15.75" spans="1:19">
      <c r="A19" s="5" t="str">
        <f t="shared" si="1"/>
        <v>62020</v>
      </c>
      <c r="B19" s="12">
        <f t="shared" si="2"/>
        <v>43983</v>
      </c>
      <c r="C19" s="13">
        <f t="shared" si="3"/>
        <v>1600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100</v>
      </c>
      <c r="I19" s="24">
        <f t="shared" si="8"/>
        <v>0</v>
      </c>
      <c r="J19" s="24">
        <f t="shared" si="9"/>
        <v>100</v>
      </c>
      <c r="K19" s="25">
        <v>43983</v>
      </c>
      <c r="L19" s="26">
        <v>100</v>
      </c>
      <c r="M19" s="25"/>
      <c r="N19" s="26"/>
      <c r="O19" s="25"/>
      <c r="P19" s="26"/>
      <c r="S19" s="5"/>
    </row>
    <row r="20" ht="15.75" spans="1:19">
      <c r="A20" s="5" t="str">
        <f t="shared" si="1"/>
        <v>72020</v>
      </c>
      <c r="B20" s="12">
        <f t="shared" si="2"/>
        <v>44013</v>
      </c>
      <c r="C20" s="13">
        <f t="shared" si="3"/>
        <v>1600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>
        <v>44022</v>
      </c>
      <c r="L20" s="26">
        <v>0</v>
      </c>
      <c r="M20" s="25"/>
      <c r="N20" s="26"/>
      <c r="O20" s="25"/>
      <c r="P20" s="26"/>
      <c r="S20" s="5"/>
    </row>
    <row r="21" ht="15.75" spans="1:19">
      <c r="A21" s="5" t="str">
        <f t="shared" si="1"/>
        <v>82020</v>
      </c>
      <c r="B21" s="12">
        <f t="shared" si="2"/>
        <v>44044</v>
      </c>
      <c r="C21" s="13">
        <f t="shared" si="3"/>
        <v>1500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100</v>
      </c>
      <c r="I21" s="24">
        <f t="shared" si="8"/>
        <v>0</v>
      </c>
      <c r="J21" s="24">
        <f t="shared" si="9"/>
        <v>100</v>
      </c>
      <c r="K21" s="25">
        <v>44044</v>
      </c>
      <c r="L21" s="26">
        <v>100</v>
      </c>
      <c r="M21" s="25"/>
      <c r="N21" s="26"/>
      <c r="O21" s="25"/>
      <c r="P21" s="26"/>
      <c r="S21" s="5"/>
    </row>
    <row r="22" ht="15.75" spans="1:19">
      <c r="A22" s="5" t="str">
        <f t="shared" si="1"/>
        <v>92020</v>
      </c>
      <c r="B22" s="12">
        <f t="shared" si="2"/>
        <v>44075</v>
      </c>
      <c r="C22" s="13">
        <f t="shared" si="3"/>
        <v>1500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102020</v>
      </c>
      <c r="B23" s="12">
        <f t="shared" si="2"/>
        <v>44105</v>
      </c>
      <c r="C23" s="13">
        <f t="shared" si="3"/>
        <v>1500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112020</v>
      </c>
      <c r="B24" s="12">
        <f t="shared" si="2"/>
        <v>44136</v>
      </c>
      <c r="C24" s="13">
        <f t="shared" si="3"/>
        <v>1500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122020</v>
      </c>
      <c r="B25" s="12">
        <f t="shared" si="2"/>
        <v>44166</v>
      </c>
      <c r="C25" s="13">
        <f t="shared" si="3"/>
        <v>1500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12021</v>
      </c>
      <c r="B26" s="12">
        <f t="shared" si="2"/>
        <v>44197</v>
      </c>
      <c r="C26" s="13">
        <f t="shared" si="3"/>
        <v>1500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22021</v>
      </c>
      <c r="B27" s="12">
        <f t="shared" si="2"/>
        <v>44228</v>
      </c>
      <c r="C27" s="13">
        <f t="shared" si="3"/>
        <v>1500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32021</v>
      </c>
      <c r="B28" s="12">
        <f t="shared" si="2"/>
        <v>44256</v>
      </c>
      <c r="C28" s="13">
        <f t="shared" si="3"/>
        <v>1500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42021</v>
      </c>
      <c r="B29" s="12">
        <f t="shared" si="2"/>
        <v>44287</v>
      </c>
      <c r="C29" s="13">
        <f t="shared" si="3"/>
        <v>1500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52021</v>
      </c>
      <c r="B30" s="12">
        <f t="shared" si="2"/>
        <v>44317</v>
      </c>
      <c r="C30" s="13">
        <f t="shared" si="3"/>
        <v>1500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62021</v>
      </c>
      <c r="B31" s="12">
        <f t="shared" si="2"/>
        <v>44348</v>
      </c>
      <c r="C31" s="13">
        <f t="shared" si="3"/>
        <v>1500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72021</v>
      </c>
      <c r="B32" s="12">
        <f t="shared" si="2"/>
        <v>44378</v>
      </c>
      <c r="C32" s="13">
        <f t="shared" si="3"/>
        <v>1500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82021</v>
      </c>
      <c r="B33" s="12">
        <f t="shared" si="2"/>
        <v>44409</v>
      </c>
      <c r="C33" s="13">
        <f t="shared" si="3"/>
        <v>1500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92021</v>
      </c>
      <c r="B34" s="12">
        <f t="shared" si="2"/>
        <v>44440</v>
      </c>
      <c r="C34" s="13">
        <f t="shared" si="3"/>
        <v>1500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102021</v>
      </c>
      <c r="B35" s="12">
        <f t="shared" si="2"/>
        <v>44470</v>
      </c>
      <c r="C35" s="13">
        <f t="shared" si="3"/>
        <v>1500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112021</v>
      </c>
      <c r="B36" s="12">
        <f t="shared" si="2"/>
        <v>44501</v>
      </c>
      <c r="C36" s="13">
        <f t="shared" si="3"/>
        <v>1500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122021</v>
      </c>
      <c r="B37" s="12">
        <f t="shared" si="2"/>
        <v>44531</v>
      </c>
      <c r="C37" s="13">
        <f t="shared" si="3"/>
        <v>1500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12022</v>
      </c>
      <c r="B38" s="12">
        <f t="shared" ref="B38:B69" si="12">EDATE(B37,1)</f>
        <v>44562</v>
      </c>
      <c r="C38" s="13">
        <f t="shared" ref="C38:C69" si="13">C37-H38+I38</f>
        <v>1500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22022</v>
      </c>
      <c r="B39" s="12">
        <f t="shared" si="12"/>
        <v>44593</v>
      </c>
      <c r="C39" s="13">
        <f t="shared" si="13"/>
        <v>1500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32022</v>
      </c>
      <c r="B40" s="12">
        <f t="shared" si="12"/>
        <v>44621</v>
      </c>
      <c r="C40" s="13">
        <f t="shared" si="13"/>
        <v>1500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42022</v>
      </c>
      <c r="B41" s="12">
        <f t="shared" si="12"/>
        <v>44652</v>
      </c>
      <c r="C41" s="13">
        <f t="shared" si="13"/>
        <v>1500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52022</v>
      </c>
      <c r="B42" s="12">
        <f t="shared" si="12"/>
        <v>44682</v>
      </c>
      <c r="C42" s="13">
        <f t="shared" si="13"/>
        <v>1500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62022</v>
      </c>
      <c r="B43" s="12">
        <f t="shared" si="12"/>
        <v>44713</v>
      </c>
      <c r="C43" s="13">
        <f t="shared" si="13"/>
        <v>1500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72022</v>
      </c>
      <c r="B44" s="12">
        <f t="shared" si="12"/>
        <v>44743</v>
      </c>
      <c r="C44" s="13">
        <f t="shared" si="13"/>
        <v>1500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82022</v>
      </c>
      <c r="B45" s="12">
        <f t="shared" si="12"/>
        <v>44774</v>
      </c>
      <c r="C45" s="13">
        <f t="shared" si="13"/>
        <v>1500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92022</v>
      </c>
      <c r="B46" s="12">
        <f t="shared" si="12"/>
        <v>44805</v>
      </c>
      <c r="C46" s="13">
        <f t="shared" si="13"/>
        <v>1500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102022</v>
      </c>
      <c r="B47" s="12">
        <f t="shared" si="12"/>
        <v>44835</v>
      </c>
      <c r="C47" s="13">
        <f t="shared" si="13"/>
        <v>1500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112022</v>
      </c>
      <c r="B48" s="12">
        <f t="shared" si="12"/>
        <v>44866</v>
      </c>
      <c r="C48" s="13">
        <f t="shared" si="13"/>
        <v>1500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122022</v>
      </c>
      <c r="B49" s="12">
        <f t="shared" si="12"/>
        <v>44896</v>
      </c>
      <c r="C49" s="13">
        <f t="shared" si="13"/>
        <v>1500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12023</v>
      </c>
      <c r="B50" s="12">
        <f t="shared" si="12"/>
        <v>44927</v>
      </c>
      <c r="C50" s="13">
        <f t="shared" si="13"/>
        <v>1500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22023</v>
      </c>
      <c r="B51" s="12">
        <f t="shared" si="12"/>
        <v>44958</v>
      </c>
      <c r="C51" s="13">
        <f t="shared" si="13"/>
        <v>1500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32023</v>
      </c>
      <c r="B52" s="12">
        <f t="shared" si="12"/>
        <v>44986</v>
      </c>
      <c r="C52" s="13">
        <f t="shared" si="13"/>
        <v>1500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42023</v>
      </c>
      <c r="B53" s="12">
        <f t="shared" si="12"/>
        <v>45017</v>
      </c>
      <c r="C53" s="13">
        <f t="shared" si="13"/>
        <v>1500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52023</v>
      </c>
      <c r="B54" s="12">
        <f t="shared" si="12"/>
        <v>45047</v>
      </c>
      <c r="C54" s="13">
        <f t="shared" si="13"/>
        <v>1500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62023</v>
      </c>
      <c r="B55" s="12">
        <f t="shared" si="12"/>
        <v>45078</v>
      </c>
      <c r="C55" s="13">
        <f t="shared" si="13"/>
        <v>1500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72023</v>
      </c>
      <c r="B56" s="12">
        <f t="shared" si="12"/>
        <v>45108</v>
      </c>
      <c r="C56" s="13">
        <f t="shared" si="13"/>
        <v>1500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82023</v>
      </c>
      <c r="B57" s="12">
        <f t="shared" si="12"/>
        <v>45139</v>
      </c>
      <c r="C57" s="13">
        <f t="shared" si="13"/>
        <v>1500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92023</v>
      </c>
      <c r="B58" s="12">
        <f t="shared" si="12"/>
        <v>45170</v>
      </c>
      <c r="C58" s="13">
        <f t="shared" si="13"/>
        <v>1500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102023</v>
      </c>
      <c r="B59" s="12">
        <f t="shared" si="12"/>
        <v>45200</v>
      </c>
      <c r="C59" s="13">
        <f t="shared" si="13"/>
        <v>1500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112023</v>
      </c>
      <c r="B60" s="12">
        <f t="shared" si="12"/>
        <v>45231</v>
      </c>
      <c r="C60" s="13">
        <f t="shared" si="13"/>
        <v>1500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122023</v>
      </c>
      <c r="B61" s="12">
        <f t="shared" si="12"/>
        <v>45261</v>
      </c>
      <c r="C61" s="13">
        <f t="shared" si="13"/>
        <v>1500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12024</v>
      </c>
      <c r="B62" s="12">
        <f t="shared" si="12"/>
        <v>45292</v>
      </c>
      <c r="C62" s="13">
        <f t="shared" si="13"/>
        <v>1500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22024</v>
      </c>
      <c r="B63" s="12">
        <f t="shared" si="12"/>
        <v>45323</v>
      </c>
      <c r="C63" s="13">
        <f t="shared" si="13"/>
        <v>1500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32024</v>
      </c>
      <c r="B64" s="12">
        <f t="shared" si="12"/>
        <v>45352</v>
      </c>
      <c r="C64" s="13">
        <f t="shared" si="13"/>
        <v>1500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42024</v>
      </c>
      <c r="B65" s="12">
        <f t="shared" si="12"/>
        <v>45383</v>
      </c>
      <c r="C65" s="13">
        <f t="shared" si="13"/>
        <v>1500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52024</v>
      </c>
      <c r="B66" s="12">
        <f t="shared" si="12"/>
        <v>45413</v>
      </c>
      <c r="C66" s="13">
        <f t="shared" si="13"/>
        <v>1500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62024</v>
      </c>
      <c r="B67" s="12">
        <f t="shared" si="12"/>
        <v>45444</v>
      </c>
      <c r="C67" s="13">
        <f t="shared" si="13"/>
        <v>1500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72024</v>
      </c>
      <c r="B68" s="12">
        <f t="shared" si="12"/>
        <v>45474</v>
      </c>
      <c r="C68" s="13">
        <f t="shared" si="13"/>
        <v>1500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82024</v>
      </c>
      <c r="B69" s="12">
        <f t="shared" si="12"/>
        <v>45505</v>
      </c>
      <c r="C69" s="13">
        <f t="shared" si="13"/>
        <v>1500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92024</v>
      </c>
      <c r="B70" s="12">
        <f t="shared" ref="B70:B101" si="21">EDATE(B69,1)</f>
        <v>45536</v>
      </c>
      <c r="C70" s="13">
        <f t="shared" ref="C70:C101" si="22">C69-H70+I70</f>
        <v>1500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102024</v>
      </c>
      <c r="B71" s="12">
        <f t="shared" si="21"/>
        <v>45566</v>
      </c>
      <c r="C71" s="13">
        <f t="shared" si="22"/>
        <v>1500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112024</v>
      </c>
      <c r="B72" s="12">
        <f t="shared" si="21"/>
        <v>45597</v>
      </c>
      <c r="C72" s="13">
        <f t="shared" si="22"/>
        <v>1500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122024</v>
      </c>
      <c r="B73" s="12">
        <f t="shared" si="21"/>
        <v>45627</v>
      </c>
      <c r="C73" s="13">
        <f t="shared" si="22"/>
        <v>1500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12025</v>
      </c>
      <c r="B74" s="12">
        <f t="shared" si="21"/>
        <v>45658</v>
      </c>
      <c r="C74" s="13">
        <f t="shared" si="22"/>
        <v>1500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22025</v>
      </c>
      <c r="B75" s="12">
        <f t="shared" si="21"/>
        <v>45689</v>
      </c>
      <c r="C75" s="13">
        <f t="shared" si="22"/>
        <v>1500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32025</v>
      </c>
      <c r="B76" s="12">
        <f t="shared" si="21"/>
        <v>45717</v>
      </c>
      <c r="C76" s="13">
        <f t="shared" si="22"/>
        <v>1500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42025</v>
      </c>
      <c r="B77" s="12">
        <f t="shared" si="21"/>
        <v>45748</v>
      </c>
      <c r="C77" s="13">
        <f t="shared" si="22"/>
        <v>1500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52025</v>
      </c>
      <c r="B78" s="12">
        <f t="shared" si="21"/>
        <v>45778</v>
      </c>
      <c r="C78" s="13">
        <f t="shared" si="22"/>
        <v>1500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62025</v>
      </c>
      <c r="B79" s="12">
        <f t="shared" si="21"/>
        <v>45809</v>
      </c>
      <c r="C79" s="13">
        <f t="shared" si="22"/>
        <v>1500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72025</v>
      </c>
      <c r="B80" s="12">
        <f t="shared" si="21"/>
        <v>45839</v>
      </c>
      <c r="C80" s="13">
        <f t="shared" si="22"/>
        <v>1500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82025</v>
      </c>
      <c r="B81" s="12">
        <f t="shared" si="21"/>
        <v>45870</v>
      </c>
      <c r="C81" s="13">
        <f t="shared" si="22"/>
        <v>1500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92025</v>
      </c>
      <c r="B82" s="12">
        <f t="shared" si="21"/>
        <v>45901</v>
      </c>
      <c r="C82" s="13">
        <f t="shared" si="22"/>
        <v>1500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102025</v>
      </c>
      <c r="B83" s="12">
        <f t="shared" si="21"/>
        <v>45931</v>
      </c>
      <c r="C83" s="13">
        <f t="shared" si="22"/>
        <v>1500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112025</v>
      </c>
      <c r="B84" s="12">
        <f t="shared" si="21"/>
        <v>45962</v>
      </c>
      <c r="C84" s="13">
        <f t="shared" si="22"/>
        <v>1500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122025</v>
      </c>
      <c r="B85" s="12">
        <f t="shared" si="21"/>
        <v>45992</v>
      </c>
      <c r="C85" s="13">
        <f t="shared" si="22"/>
        <v>1500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12026</v>
      </c>
      <c r="B86" s="12">
        <f t="shared" si="21"/>
        <v>46023</v>
      </c>
      <c r="C86" s="13">
        <f t="shared" si="22"/>
        <v>1500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22026</v>
      </c>
      <c r="B87" s="12">
        <f t="shared" si="21"/>
        <v>46054</v>
      </c>
      <c r="C87" s="13">
        <f t="shared" si="22"/>
        <v>1500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32026</v>
      </c>
      <c r="B88" s="12">
        <f t="shared" si="21"/>
        <v>46082</v>
      </c>
      <c r="C88" s="13">
        <f t="shared" si="22"/>
        <v>1500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42026</v>
      </c>
      <c r="B89" s="12">
        <f t="shared" si="21"/>
        <v>46113</v>
      </c>
      <c r="C89" s="13">
        <f t="shared" si="22"/>
        <v>1500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52026</v>
      </c>
      <c r="B90" s="12">
        <f t="shared" si="21"/>
        <v>46143</v>
      </c>
      <c r="C90" s="13">
        <f t="shared" si="22"/>
        <v>1500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62026</v>
      </c>
      <c r="B91" s="12">
        <f t="shared" si="21"/>
        <v>46174</v>
      </c>
      <c r="C91" s="13">
        <f t="shared" si="22"/>
        <v>1500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72026</v>
      </c>
      <c r="B92" s="12">
        <f t="shared" si="21"/>
        <v>46204</v>
      </c>
      <c r="C92" s="13">
        <f t="shared" si="22"/>
        <v>1500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82026</v>
      </c>
      <c r="B93" s="12">
        <f t="shared" si="21"/>
        <v>46235</v>
      </c>
      <c r="C93" s="13">
        <f t="shared" si="22"/>
        <v>1500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92026</v>
      </c>
      <c r="B94" s="12">
        <f t="shared" si="21"/>
        <v>46266</v>
      </c>
      <c r="C94" s="13">
        <f t="shared" si="22"/>
        <v>1500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102026</v>
      </c>
      <c r="B95" s="12">
        <f t="shared" si="21"/>
        <v>46296</v>
      </c>
      <c r="C95" s="13">
        <f t="shared" si="22"/>
        <v>1500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112026</v>
      </c>
      <c r="B96" s="12">
        <f t="shared" si="21"/>
        <v>46327</v>
      </c>
      <c r="C96" s="13">
        <f t="shared" si="22"/>
        <v>1500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122026</v>
      </c>
      <c r="B97" s="12">
        <f t="shared" si="21"/>
        <v>46357</v>
      </c>
      <c r="C97" s="13">
        <f t="shared" si="22"/>
        <v>1500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12027</v>
      </c>
      <c r="B98" s="12">
        <f t="shared" si="21"/>
        <v>46388</v>
      </c>
      <c r="C98" s="13">
        <f t="shared" si="22"/>
        <v>1500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22027</v>
      </c>
      <c r="B99" s="12">
        <f t="shared" si="21"/>
        <v>46419</v>
      </c>
      <c r="C99" s="13">
        <f t="shared" si="22"/>
        <v>1500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32027</v>
      </c>
      <c r="B100" s="12">
        <f t="shared" si="21"/>
        <v>46447</v>
      </c>
      <c r="C100" s="13">
        <f t="shared" si="22"/>
        <v>1500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42027</v>
      </c>
      <c r="B101" s="12">
        <f t="shared" si="21"/>
        <v>46478</v>
      </c>
      <c r="C101" s="13">
        <f t="shared" si="22"/>
        <v>1500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52027</v>
      </c>
      <c r="B102" s="12">
        <f t="shared" ref="B102:B124" si="31">EDATE(B101,1)</f>
        <v>46508</v>
      </c>
      <c r="C102" s="13">
        <f t="shared" ref="C102:C124" si="32">C101-H102+I102</f>
        <v>1500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62027</v>
      </c>
      <c r="B103" s="12">
        <f t="shared" si="31"/>
        <v>46539</v>
      </c>
      <c r="C103" s="13">
        <f t="shared" si="32"/>
        <v>1500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72027</v>
      </c>
      <c r="B104" s="12">
        <f t="shared" si="31"/>
        <v>46569</v>
      </c>
      <c r="C104" s="13">
        <f t="shared" si="32"/>
        <v>1500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82027</v>
      </c>
      <c r="B105" s="12">
        <f t="shared" si="31"/>
        <v>46600</v>
      </c>
      <c r="C105" s="13">
        <f t="shared" si="32"/>
        <v>1500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92027</v>
      </c>
      <c r="B106" s="12">
        <f t="shared" si="31"/>
        <v>46631</v>
      </c>
      <c r="C106" s="13">
        <f t="shared" si="32"/>
        <v>1500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102027</v>
      </c>
      <c r="B107" s="12">
        <f t="shared" si="31"/>
        <v>46661</v>
      </c>
      <c r="C107" s="13">
        <f t="shared" si="32"/>
        <v>1500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112027</v>
      </c>
      <c r="B108" s="12">
        <f t="shared" si="31"/>
        <v>46692</v>
      </c>
      <c r="C108" s="13">
        <f t="shared" si="32"/>
        <v>1500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122027</v>
      </c>
      <c r="B109" s="12">
        <f t="shared" si="31"/>
        <v>46722</v>
      </c>
      <c r="C109" s="13">
        <f t="shared" si="32"/>
        <v>1500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12028</v>
      </c>
      <c r="B110" s="12">
        <f t="shared" si="31"/>
        <v>46753</v>
      </c>
      <c r="C110" s="13">
        <f t="shared" si="32"/>
        <v>1500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22028</v>
      </c>
      <c r="B111" s="12">
        <f t="shared" si="31"/>
        <v>46784</v>
      </c>
      <c r="C111" s="13">
        <f t="shared" si="32"/>
        <v>1500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32028</v>
      </c>
      <c r="B112" s="12">
        <f t="shared" si="31"/>
        <v>46813</v>
      </c>
      <c r="C112" s="13">
        <f t="shared" si="32"/>
        <v>1500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42028</v>
      </c>
      <c r="B113" s="12">
        <f t="shared" si="31"/>
        <v>46844</v>
      </c>
      <c r="C113" s="13">
        <f t="shared" si="32"/>
        <v>1500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52028</v>
      </c>
      <c r="B114" s="12">
        <f t="shared" si="31"/>
        <v>46874</v>
      </c>
      <c r="C114" s="13">
        <f t="shared" si="32"/>
        <v>1500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62028</v>
      </c>
      <c r="B115" s="12">
        <f t="shared" si="31"/>
        <v>46905</v>
      </c>
      <c r="C115" s="13">
        <f t="shared" si="32"/>
        <v>1500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72028</v>
      </c>
      <c r="B116" s="12">
        <f t="shared" si="31"/>
        <v>46935</v>
      </c>
      <c r="C116" s="13">
        <f t="shared" si="32"/>
        <v>1500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82028</v>
      </c>
      <c r="B117" s="12">
        <f t="shared" si="31"/>
        <v>46966</v>
      </c>
      <c r="C117" s="13">
        <f t="shared" si="32"/>
        <v>1500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92028</v>
      </c>
      <c r="B118" s="12">
        <f t="shared" si="31"/>
        <v>46997</v>
      </c>
      <c r="C118" s="13">
        <f t="shared" si="32"/>
        <v>1500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102028</v>
      </c>
      <c r="B119" s="12">
        <f t="shared" si="31"/>
        <v>47027</v>
      </c>
      <c r="C119" s="13">
        <f t="shared" si="32"/>
        <v>1500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112028</v>
      </c>
      <c r="B120" s="12">
        <f t="shared" si="31"/>
        <v>47058</v>
      </c>
      <c r="C120" s="13">
        <f t="shared" si="32"/>
        <v>1500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122028</v>
      </c>
      <c r="B121" s="12">
        <f t="shared" si="31"/>
        <v>47088</v>
      </c>
      <c r="C121" s="13">
        <f t="shared" si="32"/>
        <v>1500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12029</v>
      </c>
      <c r="B122" s="12">
        <f t="shared" si="31"/>
        <v>47119</v>
      </c>
      <c r="C122" s="13">
        <f t="shared" si="32"/>
        <v>1500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22029</v>
      </c>
      <c r="B123" s="12">
        <f t="shared" si="31"/>
        <v>47150</v>
      </c>
      <c r="C123" s="13">
        <f t="shared" si="32"/>
        <v>1500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32029</v>
      </c>
      <c r="B124" s="12">
        <f t="shared" si="31"/>
        <v>47178</v>
      </c>
      <c r="C124" s="13">
        <f t="shared" si="32"/>
        <v>1500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6:L6">
    <cfRule type="cellIs" dxfId="0" priority="17" operator="lessThan">
      <formula>0</formula>
    </cfRule>
  </conditionalFormatting>
  <conditionalFormatting sqref="K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2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7:K12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7:L1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5;K7:P124;L6:P6">
    <cfRule type="cellIs" dxfId="0" priority="23" operator="lessThan">
      <formula>0</formula>
    </cfRule>
  </conditionalFormatting>
  <conditionalFormatting sqref="M5:M15;O5:O15;K5;K7:K2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;L7:L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7:K12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7:L1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9" sqref="M9"/>
    </sheetView>
  </sheetViews>
  <sheetFormatPr defaultColWidth="11" defaultRowHeight="15"/>
  <cols>
    <col min="1" max="1" width="7" hidden="1" customWidth="1"/>
    <col min="2" max="2" width="8.57142857142857" customWidth="1"/>
    <col min="3" max="3" width="11.5714285714286" customWidth="1"/>
    <col min="4" max="4" width="10" customWidth="1"/>
    <col min="5" max="5" width="11.4285714285714" customWidth="1"/>
    <col min="6" max="6" width="10.5714285714286" customWidth="1"/>
    <col min="7" max="7" width="12.8571428571429" customWidth="1"/>
    <col min="8" max="8" width="12.7142857142857" customWidth="1"/>
    <col min="10" max="10" width="10.2857142857143" customWidth="1"/>
    <col min="11" max="11" width="11.4285714285714" customWidth="1"/>
    <col min="12" max="12" width="11.2857142857143" customWidth="1"/>
    <col min="13" max="13" width="9.85714285714286" customWidth="1"/>
    <col min="14" max="14" width="10.5714285714286" customWidth="1"/>
    <col min="15" max="15" width="12" customWidth="1"/>
    <col min="16" max="16" width="7.85714285714286" customWidth="1"/>
    <col min="17" max="17" width="3.28571428571429" customWidth="1"/>
    <col min="18" max="18" width="19.1428571428571" customWidth="1"/>
    <col min="19" max="19" width="10" customWidth="1"/>
  </cols>
  <sheetData>
    <row r="1" spans="2:16">
      <c r="B1" s="1" t="s">
        <v>9</v>
      </c>
      <c r="C1" s="2" t="s">
        <v>28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43952</v>
      </c>
      <c r="N1" s="19" t="s">
        <v>13</v>
      </c>
      <c r="O1" s="20">
        <v>2230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140</v>
      </c>
    </row>
    <row r="5" ht="15.75" spans="1:19">
      <c r="A5" s="5" t="str">
        <f>(MONTH(B5)&amp;YEAR(B5))</f>
        <v>52020</v>
      </c>
      <c r="B5" s="12">
        <f>EDATE(M1,0)</f>
        <v>43952</v>
      </c>
      <c r="C5" s="13">
        <f>IF(H5&gt;0,O1-H5,IF(J5&lt;0,O1-J5,O1))</f>
        <v>2230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2230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1840</v>
      </c>
    </row>
    <row r="6" ht="15.75" spans="1:19">
      <c r="A6" s="5" t="str">
        <f t="shared" ref="A6:A37" si="1">MONTH(B6)&amp;YEAR(B6)</f>
        <v>62020</v>
      </c>
      <c r="B6" s="12">
        <f t="shared" ref="B6:B37" si="2">EDATE(B5,1)</f>
        <v>43983</v>
      </c>
      <c r="C6" s="13">
        <f t="shared" ref="C6:C37" si="3">C5-H6+I6</f>
        <v>2080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150</v>
      </c>
      <c r="I6" s="24">
        <f t="shared" ref="I6:I37" si="8">-SUMIF(L6:P6,"&lt;0",L6:P6)</f>
        <v>0</v>
      </c>
      <c r="J6" s="24">
        <f>IF($L6&gt;0,$L6,0)+IF($N6&gt;0,$N6,0)+IF($P6&gt;0,$P6,0)</f>
        <v>150</v>
      </c>
      <c r="K6" s="27">
        <v>43986</v>
      </c>
      <c r="L6" s="26">
        <v>150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72020</v>
      </c>
      <c r="B7" s="12">
        <f t="shared" si="2"/>
        <v>44013</v>
      </c>
      <c r="C7" s="13">
        <f t="shared" si="3"/>
        <v>1980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100</v>
      </c>
      <c r="I7" s="24">
        <f t="shared" si="8"/>
        <v>0</v>
      </c>
      <c r="J7" s="24">
        <f t="shared" ref="J7:J70" si="9">IF($L7&gt;0,$L7,0)+IF($N7&gt;0,$N7,0)+IF($P7&gt;0,$P7,0)</f>
        <v>100</v>
      </c>
      <c r="K7" s="27">
        <v>44026</v>
      </c>
      <c r="L7" s="26">
        <v>100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82020</v>
      </c>
      <c r="B8" s="12">
        <f t="shared" si="2"/>
        <v>44044</v>
      </c>
      <c r="C8" s="13">
        <f t="shared" si="3"/>
        <v>1980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>
        <v>44053</v>
      </c>
      <c r="L8" s="26">
        <v>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92020</v>
      </c>
      <c r="B9" s="12">
        <f t="shared" si="2"/>
        <v>44075</v>
      </c>
      <c r="C9" s="13">
        <f t="shared" si="3"/>
        <v>1840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140</v>
      </c>
      <c r="I9" s="24">
        <f t="shared" si="8"/>
        <v>0</v>
      </c>
      <c r="J9" s="24">
        <f t="shared" si="9"/>
        <v>140</v>
      </c>
      <c r="K9" s="27">
        <v>44076</v>
      </c>
      <c r="L9" s="26">
        <v>140</v>
      </c>
      <c r="M9" s="27"/>
      <c r="N9" s="28"/>
      <c r="O9" s="27"/>
      <c r="P9" s="28"/>
      <c r="S9" s="5"/>
    </row>
    <row r="10" ht="15.75" spans="1:19">
      <c r="A10" s="5" t="str">
        <f t="shared" si="1"/>
        <v>102020</v>
      </c>
      <c r="B10" s="12">
        <f t="shared" si="2"/>
        <v>44105</v>
      </c>
      <c r="C10" s="13">
        <f t="shared" si="3"/>
        <v>1840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112020</v>
      </c>
      <c r="B11" s="12">
        <f t="shared" si="2"/>
        <v>44136</v>
      </c>
      <c r="C11" s="13">
        <f t="shared" si="3"/>
        <v>1840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122020</v>
      </c>
      <c r="B12" s="12">
        <f t="shared" si="2"/>
        <v>44166</v>
      </c>
      <c r="C12" s="13">
        <f t="shared" si="3"/>
        <v>1840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12021</v>
      </c>
      <c r="B13" s="12">
        <f t="shared" si="2"/>
        <v>44197</v>
      </c>
      <c r="C13" s="13">
        <f t="shared" si="3"/>
        <v>1840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22021</v>
      </c>
      <c r="B14" s="12">
        <f t="shared" si="2"/>
        <v>44228</v>
      </c>
      <c r="C14" s="13">
        <f t="shared" si="3"/>
        <v>1840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32021</v>
      </c>
      <c r="B15" s="12">
        <f t="shared" si="2"/>
        <v>44256</v>
      </c>
      <c r="C15" s="13">
        <f t="shared" si="3"/>
        <v>1840</v>
      </c>
      <c r="D15" s="13">
        <f>C14*$K$1</f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7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42021</v>
      </c>
      <c r="B16" s="12">
        <f t="shared" si="2"/>
        <v>44287</v>
      </c>
      <c r="C16" s="13">
        <f t="shared" si="3"/>
        <v>1840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7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52021</v>
      </c>
      <c r="B17" s="12">
        <f t="shared" si="2"/>
        <v>44317</v>
      </c>
      <c r="C17" s="13">
        <f t="shared" si="3"/>
        <v>1840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7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62021</v>
      </c>
      <c r="B18" s="12">
        <f t="shared" si="2"/>
        <v>44348</v>
      </c>
      <c r="C18" s="13">
        <f t="shared" si="3"/>
        <v>1840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7"/>
      <c r="L18" s="26"/>
      <c r="M18" s="25"/>
      <c r="N18" s="26"/>
      <c r="O18" s="25"/>
      <c r="P18" s="26"/>
      <c r="S18" s="5"/>
    </row>
    <row r="19" s="39" customFormat="1" ht="15.75" spans="1:19">
      <c r="A19" s="43" t="str">
        <f t="shared" si="1"/>
        <v>52020</v>
      </c>
      <c r="B19" s="44">
        <v>43952</v>
      </c>
      <c r="C19" s="45">
        <v>2231.5</v>
      </c>
      <c r="D19" s="45">
        <f t="shared" si="4"/>
        <v>0</v>
      </c>
      <c r="E19" s="45">
        <f t="shared" si="5"/>
        <v>0</v>
      </c>
      <c r="F19" s="46">
        <f t="shared" si="6"/>
        <v>0</v>
      </c>
      <c r="G19" s="46">
        <f t="shared" si="0"/>
        <v>0</v>
      </c>
      <c r="H19" s="46">
        <f t="shared" si="7"/>
        <v>0</v>
      </c>
      <c r="I19" s="47">
        <f t="shared" si="8"/>
        <v>0</v>
      </c>
      <c r="J19" s="47">
        <v>0</v>
      </c>
      <c r="K19" s="48"/>
      <c r="L19" s="49"/>
      <c r="M19" s="48"/>
      <c r="N19" s="49"/>
      <c r="O19" s="48"/>
      <c r="P19" s="49"/>
      <c r="S19" s="43"/>
    </row>
    <row r="20" ht="15.75" spans="1:19">
      <c r="A20" s="5" t="str">
        <f t="shared" si="1"/>
        <v>62020</v>
      </c>
      <c r="B20" s="12">
        <f t="shared" si="2"/>
        <v>43983</v>
      </c>
      <c r="C20" s="13">
        <f t="shared" si="3"/>
        <v>2231.5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72020</v>
      </c>
      <c r="B21" s="12">
        <f t="shared" si="2"/>
        <v>44013</v>
      </c>
      <c r="C21" s="13">
        <f t="shared" si="3"/>
        <v>2231.5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82020</v>
      </c>
      <c r="B22" s="12">
        <f t="shared" si="2"/>
        <v>44044</v>
      </c>
      <c r="C22" s="13">
        <f t="shared" si="3"/>
        <v>2231.5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92020</v>
      </c>
      <c r="B23" s="12">
        <f t="shared" si="2"/>
        <v>44075</v>
      </c>
      <c r="C23" s="13">
        <f t="shared" si="3"/>
        <v>2231.5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102020</v>
      </c>
      <c r="B24" s="12">
        <f t="shared" si="2"/>
        <v>44105</v>
      </c>
      <c r="C24" s="13">
        <f t="shared" si="3"/>
        <v>2231.5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112020</v>
      </c>
      <c r="B25" s="12">
        <f t="shared" si="2"/>
        <v>44136</v>
      </c>
      <c r="C25" s="13">
        <f t="shared" si="3"/>
        <v>2231.5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122020</v>
      </c>
      <c r="B26" s="12">
        <f t="shared" si="2"/>
        <v>44166</v>
      </c>
      <c r="C26" s="13">
        <f t="shared" si="3"/>
        <v>2231.5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12021</v>
      </c>
      <c r="B27" s="12">
        <f t="shared" si="2"/>
        <v>44197</v>
      </c>
      <c r="C27" s="13">
        <f t="shared" si="3"/>
        <v>2231.5</v>
      </c>
      <c r="D27" s="13">
        <f>C26*K1</f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22021</v>
      </c>
      <c r="B28" s="12">
        <f t="shared" si="2"/>
        <v>44228</v>
      </c>
      <c r="C28" s="13">
        <f t="shared" si="3"/>
        <v>2231.5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32021</v>
      </c>
      <c r="B29" s="12">
        <f t="shared" si="2"/>
        <v>44256</v>
      </c>
      <c r="C29" s="13">
        <f t="shared" si="3"/>
        <v>2231.5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42021</v>
      </c>
      <c r="B30" s="12">
        <f t="shared" si="2"/>
        <v>44287</v>
      </c>
      <c r="C30" s="13">
        <f t="shared" si="3"/>
        <v>2231.5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52021</v>
      </c>
      <c r="B31" s="12">
        <f t="shared" si="2"/>
        <v>44317</v>
      </c>
      <c r="C31" s="13">
        <f t="shared" si="3"/>
        <v>2231.5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62021</v>
      </c>
      <c r="B32" s="12">
        <f t="shared" si="2"/>
        <v>44348</v>
      </c>
      <c r="C32" s="13">
        <f t="shared" si="3"/>
        <v>2231.5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72021</v>
      </c>
      <c r="B33" s="12">
        <f t="shared" si="2"/>
        <v>44378</v>
      </c>
      <c r="C33" s="13">
        <f t="shared" si="3"/>
        <v>2231.5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82021</v>
      </c>
      <c r="B34" s="12">
        <f t="shared" si="2"/>
        <v>44409</v>
      </c>
      <c r="C34" s="13">
        <f t="shared" si="3"/>
        <v>2231.5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92021</v>
      </c>
      <c r="B35" s="12">
        <f t="shared" si="2"/>
        <v>44440</v>
      </c>
      <c r="C35" s="13">
        <f t="shared" si="3"/>
        <v>2231.5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102021</v>
      </c>
      <c r="B36" s="12">
        <f t="shared" si="2"/>
        <v>44470</v>
      </c>
      <c r="C36" s="13">
        <f t="shared" si="3"/>
        <v>2231.5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112021</v>
      </c>
      <c r="B37" s="12">
        <f t="shared" si="2"/>
        <v>44501</v>
      </c>
      <c r="C37" s="13">
        <f t="shared" si="3"/>
        <v>2231.5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122021</v>
      </c>
      <c r="B38" s="12">
        <f t="shared" ref="B38:B69" si="12">EDATE(B37,1)</f>
        <v>44531</v>
      </c>
      <c r="C38" s="13">
        <f t="shared" ref="C38:C69" si="13">C37-H38+I38</f>
        <v>2231.5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12022</v>
      </c>
      <c r="B39" s="12">
        <f t="shared" si="12"/>
        <v>44562</v>
      </c>
      <c r="C39" s="13">
        <f t="shared" si="13"/>
        <v>2231.5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22022</v>
      </c>
      <c r="B40" s="12">
        <f t="shared" si="12"/>
        <v>44593</v>
      </c>
      <c r="C40" s="13">
        <f t="shared" si="13"/>
        <v>2231.5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32022</v>
      </c>
      <c r="B41" s="12">
        <f t="shared" si="12"/>
        <v>44621</v>
      </c>
      <c r="C41" s="13">
        <f t="shared" si="13"/>
        <v>2231.5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42022</v>
      </c>
      <c r="B42" s="12">
        <f t="shared" si="12"/>
        <v>44652</v>
      </c>
      <c r="C42" s="13">
        <f t="shared" si="13"/>
        <v>2231.5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52022</v>
      </c>
      <c r="B43" s="12">
        <f t="shared" si="12"/>
        <v>44682</v>
      </c>
      <c r="C43" s="13">
        <f t="shared" si="13"/>
        <v>2231.5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62022</v>
      </c>
      <c r="B44" s="12">
        <f t="shared" si="12"/>
        <v>44713</v>
      </c>
      <c r="C44" s="13">
        <f t="shared" si="13"/>
        <v>2231.5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72022</v>
      </c>
      <c r="B45" s="12">
        <f t="shared" si="12"/>
        <v>44743</v>
      </c>
      <c r="C45" s="13">
        <f t="shared" si="13"/>
        <v>2231.5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82022</v>
      </c>
      <c r="B46" s="12">
        <f t="shared" si="12"/>
        <v>44774</v>
      </c>
      <c r="C46" s="13">
        <f t="shared" si="13"/>
        <v>2231.5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92022</v>
      </c>
      <c r="B47" s="12">
        <f t="shared" si="12"/>
        <v>44805</v>
      </c>
      <c r="C47" s="13">
        <f t="shared" si="13"/>
        <v>2231.5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102022</v>
      </c>
      <c r="B48" s="12">
        <f t="shared" si="12"/>
        <v>44835</v>
      </c>
      <c r="C48" s="13">
        <f t="shared" si="13"/>
        <v>2231.5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112022</v>
      </c>
      <c r="B49" s="12">
        <f t="shared" si="12"/>
        <v>44866</v>
      </c>
      <c r="C49" s="13">
        <f t="shared" si="13"/>
        <v>2231.5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122022</v>
      </c>
      <c r="B50" s="12">
        <f t="shared" si="12"/>
        <v>44896</v>
      </c>
      <c r="C50" s="13">
        <f t="shared" si="13"/>
        <v>2231.5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12023</v>
      </c>
      <c r="B51" s="12">
        <f t="shared" si="12"/>
        <v>44927</v>
      </c>
      <c r="C51" s="13">
        <f t="shared" si="13"/>
        <v>2231.5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22023</v>
      </c>
      <c r="B52" s="12">
        <f t="shared" si="12"/>
        <v>44958</v>
      </c>
      <c r="C52" s="13">
        <f t="shared" si="13"/>
        <v>2231.5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32023</v>
      </c>
      <c r="B53" s="12">
        <f t="shared" si="12"/>
        <v>44986</v>
      </c>
      <c r="C53" s="13">
        <f t="shared" si="13"/>
        <v>2231.5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42023</v>
      </c>
      <c r="B54" s="12">
        <f t="shared" si="12"/>
        <v>45017</v>
      </c>
      <c r="C54" s="13">
        <f t="shared" si="13"/>
        <v>2231.5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52023</v>
      </c>
      <c r="B55" s="12">
        <f t="shared" si="12"/>
        <v>45047</v>
      </c>
      <c r="C55" s="13">
        <f t="shared" si="13"/>
        <v>2231.5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62023</v>
      </c>
      <c r="B56" s="12">
        <f t="shared" si="12"/>
        <v>45078</v>
      </c>
      <c r="C56" s="13">
        <f t="shared" si="13"/>
        <v>2231.5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72023</v>
      </c>
      <c r="B57" s="12">
        <f t="shared" si="12"/>
        <v>45108</v>
      </c>
      <c r="C57" s="13">
        <f t="shared" si="13"/>
        <v>2231.5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82023</v>
      </c>
      <c r="B58" s="12">
        <f t="shared" si="12"/>
        <v>45139</v>
      </c>
      <c r="C58" s="13">
        <f t="shared" si="13"/>
        <v>2231.5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92023</v>
      </c>
      <c r="B59" s="12">
        <f t="shared" si="12"/>
        <v>45170</v>
      </c>
      <c r="C59" s="13">
        <f t="shared" si="13"/>
        <v>2231.5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102023</v>
      </c>
      <c r="B60" s="12">
        <f t="shared" si="12"/>
        <v>45200</v>
      </c>
      <c r="C60" s="13">
        <f t="shared" si="13"/>
        <v>2231.5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112023</v>
      </c>
      <c r="B61" s="12">
        <f t="shared" si="12"/>
        <v>45231</v>
      </c>
      <c r="C61" s="13">
        <f t="shared" si="13"/>
        <v>2231.5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122023</v>
      </c>
      <c r="B62" s="12">
        <f t="shared" si="12"/>
        <v>45261</v>
      </c>
      <c r="C62" s="13">
        <f t="shared" si="13"/>
        <v>2231.5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12024</v>
      </c>
      <c r="B63" s="12">
        <f t="shared" si="12"/>
        <v>45292</v>
      </c>
      <c r="C63" s="13">
        <f t="shared" si="13"/>
        <v>2231.5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22024</v>
      </c>
      <c r="B64" s="12">
        <f t="shared" si="12"/>
        <v>45323</v>
      </c>
      <c r="C64" s="13">
        <f t="shared" si="13"/>
        <v>2231.5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32024</v>
      </c>
      <c r="B65" s="12">
        <f t="shared" si="12"/>
        <v>45352</v>
      </c>
      <c r="C65" s="13">
        <f t="shared" si="13"/>
        <v>2231.5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42024</v>
      </c>
      <c r="B66" s="12">
        <f t="shared" si="12"/>
        <v>45383</v>
      </c>
      <c r="C66" s="13">
        <f t="shared" si="13"/>
        <v>2231.5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52024</v>
      </c>
      <c r="B67" s="12">
        <f t="shared" si="12"/>
        <v>45413</v>
      </c>
      <c r="C67" s="13">
        <f t="shared" si="13"/>
        <v>2231.5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62024</v>
      </c>
      <c r="B68" s="12">
        <f t="shared" si="12"/>
        <v>45444</v>
      </c>
      <c r="C68" s="13">
        <f t="shared" si="13"/>
        <v>2231.5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72024</v>
      </c>
      <c r="B69" s="12">
        <f t="shared" si="12"/>
        <v>45474</v>
      </c>
      <c r="C69" s="13">
        <f t="shared" si="13"/>
        <v>2231.5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82024</v>
      </c>
      <c r="B70" s="12">
        <f t="shared" ref="B70:B101" si="21">EDATE(B69,1)</f>
        <v>45505</v>
      </c>
      <c r="C70" s="13">
        <f t="shared" ref="C70:C101" si="22">C69-H70+I70</f>
        <v>2231.5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92024</v>
      </c>
      <c r="B71" s="12">
        <f t="shared" si="21"/>
        <v>45536</v>
      </c>
      <c r="C71" s="13">
        <f t="shared" si="22"/>
        <v>2231.5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102024</v>
      </c>
      <c r="B72" s="12">
        <f t="shared" si="21"/>
        <v>45566</v>
      </c>
      <c r="C72" s="13">
        <f t="shared" si="22"/>
        <v>2231.5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112024</v>
      </c>
      <c r="B73" s="12">
        <f t="shared" si="21"/>
        <v>45597</v>
      </c>
      <c r="C73" s="13">
        <f t="shared" si="22"/>
        <v>2231.5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122024</v>
      </c>
      <c r="B74" s="12">
        <f t="shared" si="21"/>
        <v>45627</v>
      </c>
      <c r="C74" s="13">
        <f t="shared" si="22"/>
        <v>2231.5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12025</v>
      </c>
      <c r="B75" s="12">
        <f t="shared" si="21"/>
        <v>45658</v>
      </c>
      <c r="C75" s="13">
        <f t="shared" si="22"/>
        <v>2231.5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22025</v>
      </c>
      <c r="B76" s="12">
        <f t="shared" si="21"/>
        <v>45689</v>
      </c>
      <c r="C76" s="13">
        <f t="shared" si="22"/>
        <v>2231.5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32025</v>
      </c>
      <c r="B77" s="12">
        <f t="shared" si="21"/>
        <v>45717</v>
      </c>
      <c r="C77" s="13">
        <f t="shared" si="22"/>
        <v>2231.5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42025</v>
      </c>
      <c r="B78" s="12">
        <f t="shared" si="21"/>
        <v>45748</v>
      </c>
      <c r="C78" s="13">
        <f t="shared" si="22"/>
        <v>2231.5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52025</v>
      </c>
      <c r="B79" s="12">
        <f t="shared" si="21"/>
        <v>45778</v>
      </c>
      <c r="C79" s="13">
        <f t="shared" si="22"/>
        <v>2231.5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62025</v>
      </c>
      <c r="B80" s="12">
        <f t="shared" si="21"/>
        <v>45809</v>
      </c>
      <c r="C80" s="13">
        <f t="shared" si="22"/>
        <v>2231.5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72025</v>
      </c>
      <c r="B81" s="12">
        <f t="shared" si="21"/>
        <v>45839</v>
      </c>
      <c r="C81" s="13">
        <f t="shared" si="22"/>
        <v>2231.5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82025</v>
      </c>
      <c r="B82" s="12">
        <f t="shared" si="21"/>
        <v>45870</v>
      </c>
      <c r="C82" s="13">
        <f t="shared" si="22"/>
        <v>2231.5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92025</v>
      </c>
      <c r="B83" s="12">
        <f t="shared" si="21"/>
        <v>45901</v>
      </c>
      <c r="C83" s="13">
        <f t="shared" si="22"/>
        <v>2231.5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102025</v>
      </c>
      <c r="B84" s="12">
        <f t="shared" si="21"/>
        <v>45931</v>
      </c>
      <c r="C84" s="13">
        <f t="shared" si="22"/>
        <v>2231.5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112025</v>
      </c>
      <c r="B85" s="12">
        <f t="shared" si="21"/>
        <v>45962</v>
      </c>
      <c r="C85" s="13">
        <f t="shared" si="22"/>
        <v>2231.5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122025</v>
      </c>
      <c r="B86" s="12">
        <f t="shared" si="21"/>
        <v>45992</v>
      </c>
      <c r="C86" s="13">
        <f t="shared" si="22"/>
        <v>2231.5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12026</v>
      </c>
      <c r="B87" s="12">
        <f t="shared" si="21"/>
        <v>46023</v>
      </c>
      <c r="C87" s="13">
        <f t="shared" si="22"/>
        <v>2231.5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22026</v>
      </c>
      <c r="B88" s="12">
        <f t="shared" si="21"/>
        <v>46054</v>
      </c>
      <c r="C88" s="13">
        <f t="shared" si="22"/>
        <v>2231.5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32026</v>
      </c>
      <c r="B89" s="12">
        <f t="shared" si="21"/>
        <v>46082</v>
      </c>
      <c r="C89" s="13">
        <f t="shared" si="22"/>
        <v>2231.5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42026</v>
      </c>
      <c r="B90" s="12">
        <f t="shared" si="21"/>
        <v>46113</v>
      </c>
      <c r="C90" s="13">
        <f t="shared" si="22"/>
        <v>2231.5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52026</v>
      </c>
      <c r="B91" s="12">
        <f t="shared" si="21"/>
        <v>46143</v>
      </c>
      <c r="C91" s="13">
        <f t="shared" si="22"/>
        <v>2231.5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62026</v>
      </c>
      <c r="B92" s="12">
        <f t="shared" si="21"/>
        <v>46174</v>
      </c>
      <c r="C92" s="13">
        <f t="shared" si="22"/>
        <v>2231.5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72026</v>
      </c>
      <c r="B93" s="12">
        <f t="shared" si="21"/>
        <v>46204</v>
      </c>
      <c r="C93" s="13">
        <f t="shared" si="22"/>
        <v>2231.5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82026</v>
      </c>
      <c r="B94" s="12">
        <f t="shared" si="21"/>
        <v>46235</v>
      </c>
      <c r="C94" s="13">
        <f t="shared" si="22"/>
        <v>2231.5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92026</v>
      </c>
      <c r="B95" s="12">
        <f t="shared" si="21"/>
        <v>46266</v>
      </c>
      <c r="C95" s="13">
        <f t="shared" si="22"/>
        <v>2231.5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102026</v>
      </c>
      <c r="B96" s="12">
        <f t="shared" si="21"/>
        <v>46296</v>
      </c>
      <c r="C96" s="13">
        <f t="shared" si="22"/>
        <v>2231.5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112026</v>
      </c>
      <c r="B97" s="12">
        <f t="shared" si="21"/>
        <v>46327</v>
      </c>
      <c r="C97" s="13">
        <f t="shared" si="22"/>
        <v>2231.5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122026</v>
      </c>
      <c r="B98" s="12">
        <f t="shared" si="21"/>
        <v>46357</v>
      </c>
      <c r="C98" s="13">
        <f t="shared" si="22"/>
        <v>2231.5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12027</v>
      </c>
      <c r="B99" s="12">
        <f t="shared" si="21"/>
        <v>46388</v>
      </c>
      <c r="C99" s="13">
        <f t="shared" si="22"/>
        <v>2231.5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22027</v>
      </c>
      <c r="B100" s="12">
        <f t="shared" si="21"/>
        <v>46419</v>
      </c>
      <c r="C100" s="13">
        <f t="shared" si="22"/>
        <v>2231.5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32027</v>
      </c>
      <c r="B101" s="12">
        <f t="shared" si="21"/>
        <v>46447</v>
      </c>
      <c r="C101" s="13">
        <f t="shared" si="22"/>
        <v>2231.5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42027</v>
      </c>
      <c r="B102" s="12">
        <f t="shared" ref="B102:B124" si="31">EDATE(B101,1)</f>
        <v>46478</v>
      </c>
      <c r="C102" s="13">
        <f t="shared" ref="C102:C124" si="32">C101-H102+I102</f>
        <v>2231.5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52027</v>
      </c>
      <c r="B103" s="12">
        <f t="shared" si="31"/>
        <v>46508</v>
      </c>
      <c r="C103" s="13">
        <f t="shared" si="32"/>
        <v>2231.5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62027</v>
      </c>
      <c r="B104" s="12">
        <f t="shared" si="31"/>
        <v>46539</v>
      </c>
      <c r="C104" s="13">
        <f t="shared" si="32"/>
        <v>2231.5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72027</v>
      </c>
      <c r="B105" s="12">
        <f t="shared" si="31"/>
        <v>46569</v>
      </c>
      <c r="C105" s="13">
        <f t="shared" si="32"/>
        <v>2231.5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82027</v>
      </c>
      <c r="B106" s="12">
        <f t="shared" si="31"/>
        <v>46600</v>
      </c>
      <c r="C106" s="13">
        <f t="shared" si="32"/>
        <v>2231.5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92027</v>
      </c>
      <c r="B107" s="12">
        <f t="shared" si="31"/>
        <v>46631</v>
      </c>
      <c r="C107" s="13">
        <f t="shared" si="32"/>
        <v>2231.5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102027</v>
      </c>
      <c r="B108" s="12">
        <f t="shared" si="31"/>
        <v>46661</v>
      </c>
      <c r="C108" s="13">
        <f t="shared" si="32"/>
        <v>2231.5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112027</v>
      </c>
      <c r="B109" s="12">
        <f t="shared" si="31"/>
        <v>46692</v>
      </c>
      <c r="C109" s="13">
        <f t="shared" si="32"/>
        <v>2231.5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122027</v>
      </c>
      <c r="B110" s="12">
        <f t="shared" si="31"/>
        <v>46722</v>
      </c>
      <c r="C110" s="13">
        <f t="shared" si="32"/>
        <v>2231.5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12028</v>
      </c>
      <c r="B111" s="12">
        <f t="shared" si="31"/>
        <v>46753</v>
      </c>
      <c r="C111" s="13">
        <f t="shared" si="32"/>
        <v>2231.5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22028</v>
      </c>
      <c r="B112" s="12">
        <f t="shared" si="31"/>
        <v>46784</v>
      </c>
      <c r="C112" s="13">
        <f t="shared" si="32"/>
        <v>2231.5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32028</v>
      </c>
      <c r="B113" s="12">
        <f t="shared" si="31"/>
        <v>46813</v>
      </c>
      <c r="C113" s="13">
        <f t="shared" si="32"/>
        <v>2231.5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42028</v>
      </c>
      <c r="B114" s="12">
        <f t="shared" si="31"/>
        <v>46844</v>
      </c>
      <c r="C114" s="13">
        <f t="shared" si="32"/>
        <v>2231.5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52028</v>
      </c>
      <c r="B115" s="12">
        <f t="shared" si="31"/>
        <v>46874</v>
      </c>
      <c r="C115" s="13">
        <f t="shared" si="32"/>
        <v>2231.5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62028</v>
      </c>
      <c r="B116" s="12">
        <f t="shared" si="31"/>
        <v>46905</v>
      </c>
      <c r="C116" s="13">
        <f t="shared" si="32"/>
        <v>2231.5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72028</v>
      </c>
      <c r="B117" s="12">
        <f t="shared" si="31"/>
        <v>46935</v>
      </c>
      <c r="C117" s="13">
        <f t="shared" si="32"/>
        <v>2231.5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82028</v>
      </c>
      <c r="B118" s="12">
        <f t="shared" si="31"/>
        <v>46966</v>
      </c>
      <c r="C118" s="13">
        <f t="shared" si="32"/>
        <v>2231.5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92028</v>
      </c>
      <c r="B119" s="12">
        <f t="shared" si="31"/>
        <v>46997</v>
      </c>
      <c r="C119" s="13">
        <f t="shared" si="32"/>
        <v>2231.5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102028</v>
      </c>
      <c r="B120" s="12">
        <f t="shared" si="31"/>
        <v>47027</v>
      </c>
      <c r="C120" s="13">
        <f t="shared" si="32"/>
        <v>2231.5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112028</v>
      </c>
      <c r="B121" s="12">
        <f t="shared" si="31"/>
        <v>47058</v>
      </c>
      <c r="C121" s="13">
        <f t="shared" si="32"/>
        <v>2231.5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122028</v>
      </c>
      <c r="B122" s="12">
        <f t="shared" si="31"/>
        <v>47088</v>
      </c>
      <c r="C122" s="13">
        <f t="shared" si="32"/>
        <v>2231.5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12029</v>
      </c>
      <c r="B123" s="12">
        <f t="shared" si="31"/>
        <v>47119</v>
      </c>
      <c r="C123" s="13">
        <f t="shared" si="32"/>
        <v>2231.5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22029</v>
      </c>
      <c r="B124" s="12">
        <f t="shared" si="31"/>
        <v>47150</v>
      </c>
      <c r="C124" s="13">
        <f t="shared" si="32"/>
        <v>2231.5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L1" sqref="L1"/>
    </sheetView>
  </sheetViews>
  <sheetFormatPr defaultColWidth="11" defaultRowHeight="15"/>
  <cols>
    <col min="1" max="1" width="7" hidden="1" customWidth="1"/>
    <col min="2" max="2" width="9.57142857142857" customWidth="1"/>
    <col min="4" max="5" width="12" customWidth="1"/>
    <col min="6" max="6" width="10.8571428571429" customWidth="1"/>
    <col min="7" max="7" width="10" customWidth="1"/>
    <col min="8" max="8" width="12" customWidth="1"/>
    <col min="10" max="10" width="10.8571428571429" customWidth="1"/>
    <col min="11" max="11" width="12.4285714285714" customWidth="1"/>
    <col min="12" max="12" width="10" customWidth="1"/>
    <col min="13" max="13" width="10.4285714285714" customWidth="1"/>
    <col min="14" max="14" width="10.5714285714286" customWidth="1"/>
    <col min="15" max="15" width="11" customWidth="1"/>
    <col min="16" max="16" width="10.2857142857143" customWidth="1"/>
    <col min="17" max="17" width="4.57142857142857" customWidth="1"/>
    <col min="18" max="18" width="13.4285714285714" customWidth="1"/>
    <col min="19" max="19" width="8.85714285714286" customWidth="1"/>
  </cols>
  <sheetData>
    <row r="1" spans="2:16">
      <c r="B1" s="1" t="s">
        <v>9</v>
      </c>
      <c r="C1" s="2" t="s">
        <v>29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43556</v>
      </c>
      <c r="N1" s="19" t="s">
        <v>13</v>
      </c>
      <c r="O1" s="20">
        <v>200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42019</v>
      </c>
      <c r="B5" s="12">
        <f>EDATE(M1,0)</f>
        <v>43556</v>
      </c>
      <c r="C5" s="13">
        <f>IF(H5&gt;0,O1-H5,IF(J5&lt;0,O1-J5,O1))</f>
        <v>200</v>
      </c>
      <c r="D5" s="13"/>
      <c r="E5" s="13">
        <f>IF(OR(J5&lt;&gt;0,I5&lt;&gt;O1),O1*K1,0)</f>
        <v>20</v>
      </c>
      <c r="F5" s="14">
        <f>IF((J5+I5)&lt;0,0,IF((J5+I5)&gt;E5,E5,J5))</f>
        <v>20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200</v>
      </c>
      <c r="J5" s="24">
        <f>IF($L5&gt;0,$L5,0)+IF($N5&gt;0,$N5,0)+IF($P5&gt;0,$P5,0)</f>
        <v>20</v>
      </c>
      <c r="K5" s="25"/>
      <c r="L5" s="26">
        <v>20</v>
      </c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52019</v>
      </c>
      <c r="B6" s="12">
        <f>EDATE(B5,1)</f>
        <v>43586</v>
      </c>
      <c r="C6" s="13">
        <f t="shared" ref="C6:C37" si="2">C5-H6+I6</f>
        <v>0</v>
      </c>
      <c r="D6" s="13">
        <f t="shared" ref="D6:D37" si="3">C5*$K$1</f>
        <v>20</v>
      </c>
      <c r="E6" s="13">
        <f t="shared" ref="E6:E37" si="4">C5*$K$1+G5</f>
        <v>20</v>
      </c>
      <c r="F6" s="14">
        <f t="shared" ref="F6:F37" si="5">IF(J6&gt;E6,E6,J6)</f>
        <v>20</v>
      </c>
      <c r="G6" s="14">
        <f t="shared" si="0"/>
        <v>0</v>
      </c>
      <c r="H6" s="14">
        <f t="shared" ref="H6:H37" si="6">IF(J6&gt;F6,J6-F6,0)</f>
        <v>200</v>
      </c>
      <c r="I6" s="24">
        <f t="shared" ref="I6:I37" si="7">-SUMIF(L6:P6,"&lt;0",L6:P6)</f>
        <v>0</v>
      </c>
      <c r="J6" s="24">
        <f>IF($L6&gt;0,$L6,0)+IF($N6&gt;0,$N6,0)+IF($P6&gt;0,$P6,0)</f>
        <v>220</v>
      </c>
      <c r="K6" s="27">
        <v>43603</v>
      </c>
      <c r="L6" s="26">
        <v>220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52019</v>
      </c>
      <c r="B7" s="12">
        <v>43586</v>
      </c>
      <c r="C7" s="13">
        <f t="shared" si="2"/>
        <v>0</v>
      </c>
      <c r="D7" s="13">
        <f t="shared" si="3"/>
        <v>0</v>
      </c>
      <c r="E7" s="13">
        <f t="shared" si="4"/>
        <v>0</v>
      </c>
      <c r="F7" s="14">
        <f t="shared" si="5"/>
        <v>0</v>
      </c>
      <c r="G7" s="14">
        <f t="shared" si="0"/>
        <v>0</v>
      </c>
      <c r="H7" s="14">
        <f t="shared" si="6"/>
        <v>0</v>
      </c>
      <c r="I7" s="24">
        <f t="shared" si="7"/>
        <v>0</v>
      </c>
      <c r="J7" s="24">
        <f t="shared" ref="J7:J70" si="8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62019</v>
      </c>
      <c r="B8" s="12">
        <f t="shared" ref="B8:B39" si="9">EDATE(B7,1)</f>
        <v>43617</v>
      </c>
      <c r="C8" s="13">
        <f t="shared" si="2"/>
        <v>0</v>
      </c>
      <c r="D8" s="13">
        <f t="shared" si="3"/>
        <v>0</v>
      </c>
      <c r="E8" s="13">
        <f t="shared" si="4"/>
        <v>0</v>
      </c>
      <c r="F8" s="14">
        <f t="shared" si="5"/>
        <v>0</v>
      </c>
      <c r="G8" s="14">
        <f t="shared" si="0"/>
        <v>0</v>
      </c>
      <c r="H8" s="14">
        <f t="shared" si="6"/>
        <v>0</v>
      </c>
      <c r="I8" s="24">
        <f t="shared" si="7"/>
        <v>0</v>
      </c>
      <c r="J8" s="24">
        <f t="shared" si="8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72019</v>
      </c>
      <c r="B9" s="12">
        <f t="shared" si="9"/>
        <v>43647</v>
      </c>
      <c r="C9" s="13">
        <f t="shared" si="2"/>
        <v>0</v>
      </c>
      <c r="D9" s="13">
        <f t="shared" si="3"/>
        <v>0</v>
      </c>
      <c r="E9" s="13">
        <f t="shared" si="4"/>
        <v>0</v>
      </c>
      <c r="F9" s="14">
        <f t="shared" si="5"/>
        <v>0</v>
      </c>
      <c r="G9" s="14">
        <f t="shared" si="0"/>
        <v>0</v>
      </c>
      <c r="H9" s="14">
        <f t="shared" si="6"/>
        <v>0</v>
      </c>
      <c r="I9" s="24">
        <f t="shared" si="7"/>
        <v>0</v>
      </c>
      <c r="J9" s="24">
        <f t="shared" si="8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82019</v>
      </c>
      <c r="B10" s="12">
        <f t="shared" si="9"/>
        <v>43678</v>
      </c>
      <c r="C10" s="13">
        <f t="shared" si="2"/>
        <v>0</v>
      </c>
      <c r="D10" s="13">
        <f t="shared" si="3"/>
        <v>0</v>
      </c>
      <c r="E10" s="13">
        <f t="shared" si="4"/>
        <v>0</v>
      </c>
      <c r="F10" s="14">
        <f t="shared" si="5"/>
        <v>0</v>
      </c>
      <c r="G10" s="14">
        <f t="shared" si="0"/>
        <v>0</v>
      </c>
      <c r="H10" s="14">
        <f t="shared" si="6"/>
        <v>0</v>
      </c>
      <c r="I10" s="24">
        <f t="shared" si="7"/>
        <v>0</v>
      </c>
      <c r="J10" s="24">
        <f t="shared" si="8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92019</v>
      </c>
      <c r="B11" s="12">
        <f t="shared" si="9"/>
        <v>43709</v>
      </c>
      <c r="C11" s="13">
        <f t="shared" si="2"/>
        <v>0</v>
      </c>
      <c r="D11" s="13">
        <f t="shared" si="3"/>
        <v>0</v>
      </c>
      <c r="E11" s="13">
        <f t="shared" si="4"/>
        <v>0</v>
      </c>
      <c r="F11" s="14">
        <f t="shared" si="5"/>
        <v>0</v>
      </c>
      <c r="G11" s="14">
        <f t="shared" si="0"/>
        <v>0</v>
      </c>
      <c r="H11" s="14">
        <f t="shared" si="6"/>
        <v>0</v>
      </c>
      <c r="I11" s="24">
        <f t="shared" si="7"/>
        <v>0</v>
      </c>
      <c r="J11" s="24">
        <f t="shared" si="8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102019</v>
      </c>
      <c r="B12" s="12">
        <f t="shared" si="9"/>
        <v>43739</v>
      </c>
      <c r="C12" s="13">
        <f t="shared" si="2"/>
        <v>0</v>
      </c>
      <c r="D12" s="13">
        <f t="shared" si="3"/>
        <v>0</v>
      </c>
      <c r="E12" s="13">
        <f t="shared" si="4"/>
        <v>0</v>
      </c>
      <c r="F12" s="14">
        <f t="shared" si="5"/>
        <v>0</v>
      </c>
      <c r="G12" s="14">
        <f t="shared" si="0"/>
        <v>0</v>
      </c>
      <c r="H12" s="14">
        <f t="shared" si="6"/>
        <v>0</v>
      </c>
      <c r="I12" s="24">
        <f t="shared" si="7"/>
        <v>0</v>
      </c>
      <c r="J12" s="24">
        <f t="shared" si="8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112019</v>
      </c>
      <c r="B13" s="12">
        <f t="shared" si="9"/>
        <v>43770</v>
      </c>
      <c r="C13" s="13">
        <f t="shared" si="2"/>
        <v>0</v>
      </c>
      <c r="D13" s="13">
        <f t="shared" si="3"/>
        <v>0</v>
      </c>
      <c r="E13" s="13">
        <f t="shared" si="4"/>
        <v>0</v>
      </c>
      <c r="F13" s="14">
        <f t="shared" si="5"/>
        <v>0</v>
      </c>
      <c r="G13" s="14">
        <f t="shared" si="0"/>
        <v>0</v>
      </c>
      <c r="H13" s="14">
        <f t="shared" si="6"/>
        <v>0</v>
      </c>
      <c r="I13" s="24">
        <f t="shared" si="7"/>
        <v>0</v>
      </c>
      <c r="J13" s="24">
        <f t="shared" si="8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122019</v>
      </c>
      <c r="B14" s="12">
        <f t="shared" si="9"/>
        <v>43800</v>
      </c>
      <c r="C14" s="13">
        <f t="shared" si="2"/>
        <v>0</v>
      </c>
      <c r="D14" s="13">
        <f t="shared" si="3"/>
        <v>0</v>
      </c>
      <c r="E14" s="13">
        <f t="shared" si="4"/>
        <v>0</v>
      </c>
      <c r="F14" s="14">
        <f t="shared" si="5"/>
        <v>0</v>
      </c>
      <c r="G14" s="14">
        <f t="shared" si="0"/>
        <v>0</v>
      </c>
      <c r="H14" s="14">
        <f t="shared" si="6"/>
        <v>0</v>
      </c>
      <c r="I14" s="24">
        <f t="shared" si="7"/>
        <v>0</v>
      </c>
      <c r="J14" s="24">
        <f t="shared" si="8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12020</v>
      </c>
      <c r="B15" s="12">
        <f t="shared" si="9"/>
        <v>43831</v>
      </c>
      <c r="C15" s="13">
        <f t="shared" si="2"/>
        <v>0</v>
      </c>
      <c r="D15" s="13">
        <f t="shared" si="3"/>
        <v>0</v>
      </c>
      <c r="E15" s="13">
        <f t="shared" si="4"/>
        <v>0</v>
      </c>
      <c r="F15" s="14">
        <f t="shared" si="5"/>
        <v>0</v>
      </c>
      <c r="G15" s="14">
        <f t="shared" si="0"/>
        <v>0</v>
      </c>
      <c r="H15" s="14">
        <f t="shared" si="6"/>
        <v>0</v>
      </c>
      <c r="I15" s="24">
        <f t="shared" si="7"/>
        <v>0</v>
      </c>
      <c r="J15" s="24">
        <f t="shared" si="8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22020</v>
      </c>
      <c r="B16" s="12">
        <f t="shared" si="9"/>
        <v>43862</v>
      </c>
      <c r="C16" s="13">
        <f t="shared" si="2"/>
        <v>0</v>
      </c>
      <c r="D16" s="13">
        <f t="shared" si="3"/>
        <v>0</v>
      </c>
      <c r="E16" s="13">
        <f t="shared" si="4"/>
        <v>0</v>
      </c>
      <c r="F16" s="14">
        <f t="shared" si="5"/>
        <v>0</v>
      </c>
      <c r="G16" s="14">
        <f t="shared" si="0"/>
        <v>0</v>
      </c>
      <c r="H16" s="14">
        <f t="shared" si="6"/>
        <v>0</v>
      </c>
      <c r="I16" s="24">
        <f t="shared" si="7"/>
        <v>0</v>
      </c>
      <c r="J16" s="24">
        <f t="shared" si="8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32020</v>
      </c>
      <c r="B17" s="12">
        <f t="shared" si="9"/>
        <v>43891</v>
      </c>
      <c r="C17" s="13">
        <f t="shared" si="2"/>
        <v>0</v>
      </c>
      <c r="D17" s="13">
        <f t="shared" si="3"/>
        <v>0</v>
      </c>
      <c r="E17" s="13">
        <f t="shared" si="4"/>
        <v>0</v>
      </c>
      <c r="F17" s="14">
        <f t="shared" si="5"/>
        <v>0</v>
      </c>
      <c r="G17" s="14">
        <f t="shared" si="0"/>
        <v>0</v>
      </c>
      <c r="H17" s="14">
        <f t="shared" si="6"/>
        <v>0</v>
      </c>
      <c r="I17" s="24">
        <f t="shared" si="7"/>
        <v>0</v>
      </c>
      <c r="J17" s="24">
        <f t="shared" si="8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42020</v>
      </c>
      <c r="B18" s="12">
        <f t="shared" si="9"/>
        <v>43922</v>
      </c>
      <c r="C18" s="13">
        <f t="shared" si="2"/>
        <v>0</v>
      </c>
      <c r="D18" s="13">
        <f t="shared" si="3"/>
        <v>0</v>
      </c>
      <c r="E18" s="13">
        <f t="shared" si="4"/>
        <v>0</v>
      </c>
      <c r="F18" s="14">
        <f t="shared" si="5"/>
        <v>0</v>
      </c>
      <c r="G18" s="14">
        <f t="shared" si="0"/>
        <v>0</v>
      </c>
      <c r="H18" s="14">
        <f t="shared" si="6"/>
        <v>0</v>
      </c>
      <c r="I18" s="24">
        <f t="shared" si="7"/>
        <v>0</v>
      </c>
      <c r="J18" s="24">
        <f t="shared" si="8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52020</v>
      </c>
      <c r="B19" s="12">
        <f t="shared" si="9"/>
        <v>43952</v>
      </c>
      <c r="C19" s="13">
        <f t="shared" si="2"/>
        <v>0</v>
      </c>
      <c r="D19" s="13">
        <f t="shared" si="3"/>
        <v>0</v>
      </c>
      <c r="E19" s="13">
        <f t="shared" si="4"/>
        <v>0</v>
      </c>
      <c r="F19" s="14">
        <f t="shared" si="5"/>
        <v>0</v>
      </c>
      <c r="G19" s="14">
        <f t="shared" si="0"/>
        <v>0</v>
      </c>
      <c r="H19" s="14">
        <f t="shared" si="6"/>
        <v>0</v>
      </c>
      <c r="I19" s="24">
        <f t="shared" si="7"/>
        <v>0</v>
      </c>
      <c r="J19" s="24">
        <f t="shared" si="8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62020</v>
      </c>
      <c r="B20" s="12">
        <f t="shared" si="9"/>
        <v>43983</v>
      </c>
      <c r="C20" s="13">
        <f t="shared" si="2"/>
        <v>0</v>
      </c>
      <c r="D20" s="13">
        <f t="shared" si="3"/>
        <v>0</v>
      </c>
      <c r="E20" s="13">
        <f t="shared" si="4"/>
        <v>0</v>
      </c>
      <c r="F20" s="14">
        <f t="shared" si="5"/>
        <v>0</v>
      </c>
      <c r="G20" s="14">
        <f t="shared" si="0"/>
        <v>0</v>
      </c>
      <c r="H20" s="14">
        <f t="shared" si="6"/>
        <v>0</v>
      </c>
      <c r="I20" s="24">
        <f t="shared" si="7"/>
        <v>0</v>
      </c>
      <c r="J20" s="24">
        <f t="shared" si="8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72020</v>
      </c>
      <c r="B21" s="12">
        <f t="shared" si="9"/>
        <v>44013</v>
      </c>
      <c r="C21" s="13">
        <f t="shared" si="2"/>
        <v>0</v>
      </c>
      <c r="D21" s="13">
        <f t="shared" si="3"/>
        <v>0</v>
      </c>
      <c r="E21" s="13">
        <f t="shared" si="4"/>
        <v>0</v>
      </c>
      <c r="F21" s="14">
        <f t="shared" si="5"/>
        <v>0</v>
      </c>
      <c r="G21" s="14">
        <f t="shared" si="0"/>
        <v>0</v>
      </c>
      <c r="H21" s="14">
        <f t="shared" si="6"/>
        <v>0</v>
      </c>
      <c r="I21" s="24">
        <f t="shared" si="7"/>
        <v>0</v>
      </c>
      <c r="J21" s="24">
        <f t="shared" si="8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82020</v>
      </c>
      <c r="B22" s="12">
        <f t="shared" si="9"/>
        <v>44044</v>
      </c>
      <c r="C22" s="13">
        <f t="shared" si="2"/>
        <v>0</v>
      </c>
      <c r="D22" s="13">
        <f t="shared" si="3"/>
        <v>0</v>
      </c>
      <c r="E22" s="13">
        <f t="shared" si="4"/>
        <v>0</v>
      </c>
      <c r="F22" s="14">
        <f t="shared" si="5"/>
        <v>0</v>
      </c>
      <c r="G22" s="14">
        <f t="shared" si="0"/>
        <v>0</v>
      </c>
      <c r="H22" s="14">
        <f t="shared" si="6"/>
        <v>0</v>
      </c>
      <c r="I22" s="24">
        <f t="shared" si="7"/>
        <v>0</v>
      </c>
      <c r="J22" s="24">
        <f t="shared" si="8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92020</v>
      </c>
      <c r="B23" s="12">
        <f t="shared" si="9"/>
        <v>44075</v>
      </c>
      <c r="C23" s="13">
        <f t="shared" si="2"/>
        <v>0</v>
      </c>
      <c r="D23" s="13">
        <f t="shared" si="3"/>
        <v>0</v>
      </c>
      <c r="E23" s="13">
        <f t="shared" si="4"/>
        <v>0</v>
      </c>
      <c r="F23" s="14">
        <f t="shared" si="5"/>
        <v>0</v>
      </c>
      <c r="G23" s="14">
        <f t="shared" si="0"/>
        <v>0</v>
      </c>
      <c r="H23" s="14">
        <f t="shared" si="6"/>
        <v>0</v>
      </c>
      <c r="I23" s="24">
        <f t="shared" si="7"/>
        <v>0</v>
      </c>
      <c r="J23" s="24">
        <f t="shared" si="8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102020</v>
      </c>
      <c r="B24" s="12">
        <f t="shared" si="9"/>
        <v>44105</v>
      </c>
      <c r="C24" s="13">
        <f t="shared" si="2"/>
        <v>0</v>
      </c>
      <c r="D24" s="13">
        <f t="shared" si="3"/>
        <v>0</v>
      </c>
      <c r="E24" s="13">
        <f t="shared" si="4"/>
        <v>0</v>
      </c>
      <c r="F24" s="14">
        <f t="shared" si="5"/>
        <v>0</v>
      </c>
      <c r="G24" s="14">
        <f t="shared" si="0"/>
        <v>0</v>
      </c>
      <c r="H24" s="14">
        <f t="shared" si="6"/>
        <v>0</v>
      </c>
      <c r="I24" s="24">
        <f t="shared" si="7"/>
        <v>0</v>
      </c>
      <c r="J24" s="24">
        <f t="shared" si="8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112020</v>
      </c>
      <c r="B25" s="12">
        <f t="shared" si="9"/>
        <v>44136</v>
      </c>
      <c r="C25" s="13">
        <f t="shared" si="2"/>
        <v>0</v>
      </c>
      <c r="D25" s="13">
        <f t="shared" si="3"/>
        <v>0</v>
      </c>
      <c r="E25" s="13">
        <f t="shared" si="4"/>
        <v>0</v>
      </c>
      <c r="F25" s="14">
        <f t="shared" si="5"/>
        <v>0</v>
      </c>
      <c r="G25" s="14">
        <f t="shared" si="0"/>
        <v>0</v>
      </c>
      <c r="H25" s="14">
        <f t="shared" si="6"/>
        <v>0</v>
      </c>
      <c r="I25" s="24">
        <f t="shared" si="7"/>
        <v>0</v>
      </c>
      <c r="J25" s="24">
        <f t="shared" si="8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122020</v>
      </c>
      <c r="B26" s="12">
        <f t="shared" si="9"/>
        <v>44166</v>
      </c>
      <c r="C26" s="13">
        <f t="shared" si="2"/>
        <v>0</v>
      </c>
      <c r="D26" s="13">
        <f t="shared" si="3"/>
        <v>0</v>
      </c>
      <c r="E26" s="13">
        <f t="shared" si="4"/>
        <v>0</v>
      </c>
      <c r="F26" s="14">
        <f t="shared" si="5"/>
        <v>0</v>
      </c>
      <c r="G26" s="14">
        <f t="shared" si="0"/>
        <v>0</v>
      </c>
      <c r="H26" s="14">
        <f t="shared" si="6"/>
        <v>0</v>
      </c>
      <c r="I26" s="24">
        <f t="shared" si="7"/>
        <v>0</v>
      </c>
      <c r="J26" s="24">
        <f t="shared" si="8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12021</v>
      </c>
      <c r="B27" s="12">
        <f t="shared" si="9"/>
        <v>44197</v>
      </c>
      <c r="C27" s="13">
        <f t="shared" si="2"/>
        <v>0</v>
      </c>
      <c r="D27" s="13">
        <f t="shared" si="3"/>
        <v>0</v>
      </c>
      <c r="E27" s="13">
        <f t="shared" si="4"/>
        <v>0</v>
      </c>
      <c r="F27" s="14">
        <f t="shared" si="5"/>
        <v>0</v>
      </c>
      <c r="G27" s="14">
        <f t="shared" si="0"/>
        <v>0</v>
      </c>
      <c r="H27" s="14">
        <f t="shared" si="6"/>
        <v>0</v>
      </c>
      <c r="I27" s="24">
        <f t="shared" si="7"/>
        <v>0</v>
      </c>
      <c r="J27" s="24">
        <f t="shared" si="8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22021</v>
      </c>
      <c r="B28" s="12">
        <f t="shared" si="9"/>
        <v>44228</v>
      </c>
      <c r="C28" s="13">
        <f t="shared" si="2"/>
        <v>0</v>
      </c>
      <c r="D28" s="13">
        <f t="shared" si="3"/>
        <v>0</v>
      </c>
      <c r="E28" s="13">
        <f t="shared" si="4"/>
        <v>0</v>
      </c>
      <c r="F28" s="14">
        <f t="shared" si="5"/>
        <v>0</v>
      </c>
      <c r="G28" s="14">
        <f t="shared" si="0"/>
        <v>0</v>
      </c>
      <c r="H28" s="14">
        <f t="shared" si="6"/>
        <v>0</v>
      </c>
      <c r="I28" s="24">
        <f t="shared" si="7"/>
        <v>0</v>
      </c>
      <c r="J28" s="24">
        <f t="shared" si="8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32021</v>
      </c>
      <c r="B29" s="12">
        <f t="shared" si="9"/>
        <v>44256</v>
      </c>
      <c r="C29" s="13">
        <f t="shared" si="2"/>
        <v>0</v>
      </c>
      <c r="D29" s="13">
        <f t="shared" si="3"/>
        <v>0</v>
      </c>
      <c r="E29" s="13">
        <f t="shared" si="4"/>
        <v>0</v>
      </c>
      <c r="F29" s="14">
        <f t="shared" si="5"/>
        <v>0</v>
      </c>
      <c r="G29" s="14">
        <f t="shared" si="0"/>
        <v>0</v>
      </c>
      <c r="H29" s="14">
        <f t="shared" si="6"/>
        <v>0</v>
      </c>
      <c r="I29" s="24">
        <f t="shared" si="7"/>
        <v>0</v>
      </c>
      <c r="J29" s="24">
        <f t="shared" si="8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42021</v>
      </c>
      <c r="B30" s="12">
        <f t="shared" si="9"/>
        <v>44287</v>
      </c>
      <c r="C30" s="13">
        <f t="shared" si="2"/>
        <v>0</v>
      </c>
      <c r="D30" s="13">
        <f t="shared" si="3"/>
        <v>0</v>
      </c>
      <c r="E30" s="13">
        <f t="shared" si="4"/>
        <v>0</v>
      </c>
      <c r="F30" s="14">
        <f t="shared" si="5"/>
        <v>0</v>
      </c>
      <c r="G30" s="14">
        <f t="shared" si="0"/>
        <v>0</v>
      </c>
      <c r="H30" s="14">
        <f t="shared" si="6"/>
        <v>0</v>
      </c>
      <c r="I30" s="24">
        <f t="shared" si="7"/>
        <v>0</v>
      </c>
      <c r="J30" s="24">
        <f t="shared" si="8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52021</v>
      </c>
      <c r="B31" s="12">
        <f t="shared" si="9"/>
        <v>44317</v>
      </c>
      <c r="C31" s="13">
        <f t="shared" si="2"/>
        <v>0</v>
      </c>
      <c r="D31" s="13">
        <f t="shared" si="3"/>
        <v>0</v>
      </c>
      <c r="E31" s="13">
        <f t="shared" si="4"/>
        <v>0</v>
      </c>
      <c r="F31" s="14">
        <f t="shared" si="5"/>
        <v>0</v>
      </c>
      <c r="G31" s="14">
        <f t="shared" si="0"/>
        <v>0</v>
      </c>
      <c r="H31" s="14">
        <f t="shared" si="6"/>
        <v>0</v>
      </c>
      <c r="I31" s="24">
        <f t="shared" si="7"/>
        <v>0</v>
      </c>
      <c r="J31" s="24">
        <f t="shared" si="8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62021</v>
      </c>
      <c r="B32" s="12">
        <f t="shared" si="9"/>
        <v>44348</v>
      </c>
      <c r="C32" s="13">
        <f t="shared" si="2"/>
        <v>0</v>
      </c>
      <c r="D32" s="13">
        <f t="shared" si="3"/>
        <v>0</v>
      </c>
      <c r="E32" s="13">
        <f t="shared" si="4"/>
        <v>0</v>
      </c>
      <c r="F32" s="14">
        <f t="shared" si="5"/>
        <v>0</v>
      </c>
      <c r="G32" s="14">
        <f t="shared" si="0"/>
        <v>0</v>
      </c>
      <c r="H32" s="14">
        <f t="shared" si="6"/>
        <v>0</v>
      </c>
      <c r="I32" s="24">
        <f t="shared" si="7"/>
        <v>0</v>
      </c>
      <c r="J32" s="24">
        <f t="shared" si="8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72021</v>
      </c>
      <c r="B33" s="12">
        <f t="shared" si="9"/>
        <v>44378</v>
      </c>
      <c r="C33" s="13">
        <f t="shared" si="2"/>
        <v>0</v>
      </c>
      <c r="D33" s="13">
        <f t="shared" si="3"/>
        <v>0</v>
      </c>
      <c r="E33" s="13">
        <f t="shared" si="4"/>
        <v>0</v>
      </c>
      <c r="F33" s="14">
        <f t="shared" si="5"/>
        <v>0</v>
      </c>
      <c r="G33" s="14">
        <f t="shared" si="0"/>
        <v>0</v>
      </c>
      <c r="H33" s="14">
        <f t="shared" si="6"/>
        <v>0</v>
      </c>
      <c r="I33" s="24">
        <f t="shared" si="7"/>
        <v>0</v>
      </c>
      <c r="J33" s="24">
        <f t="shared" si="8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82021</v>
      </c>
      <c r="B34" s="12">
        <f t="shared" si="9"/>
        <v>44409</v>
      </c>
      <c r="C34" s="13">
        <f t="shared" si="2"/>
        <v>0</v>
      </c>
      <c r="D34" s="13">
        <f t="shared" si="3"/>
        <v>0</v>
      </c>
      <c r="E34" s="13">
        <f t="shared" si="4"/>
        <v>0</v>
      </c>
      <c r="F34" s="14">
        <f t="shared" si="5"/>
        <v>0</v>
      </c>
      <c r="G34" s="14">
        <f t="shared" si="0"/>
        <v>0</v>
      </c>
      <c r="H34" s="14">
        <f t="shared" si="6"/>
        <v>0</v>
      </c>
      <c r="I34" s="24">
        <f t="shared" si="7"/>
        <v>0</v>
      </c>
      <c r="J34" s="24">
        <f t="shared" si="8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92021</v>
      </c>
      <c r="B35" s="12">
        <f t="shared" si="9"/>
        <v>44440</v>
      </c>
      <c r="C35" s="13">
        <f t="shared" si="2"/>
        <v>0</v>
      </c>
      <c r="D35" s="13">
        <f t="shared" si="3"/>
        <v>0</v>
      </c>
      <c r="E35" s="13">
        <f t="shared" si="4"/>
        <v>0</v>
      </c>
      <c r="F35" s="14">
        <f t="shared" si="5"/>
        <v>0</v>
      </c>
      <c r="G35" s="14">
        <f t="shared" si="0"/>
        <v>0</v>
      </c>
      <c r="H35" s="14">
        <f t="shared" si="6"/>
        <v>0</v>
      </c>
      <c r="I35" s="24">
        <f t="shared" si="7"/>
        <v>0</v>
      </c>
      <c r="J35" s="24">
        <f t="shared" si="8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102021</v>
      </c>
      <c r="B36" s="12">
        <f t="shared" si="9"/>
        <v>44470</v>
      </c>
      <c r="C36" s="13">
        <f t="shared" si="2"/>
        <v>0</v>
      </c>
      <c r="D36" s="13">
        <f t="shared" si="3"/>
        <v>0</v>
      </c>
      <c r="E36" s="13">
        <f t="shared" si="4"/>
        <v>0</v>
      </c>
      <c r="F36" s="14">
        <f t="shared" si="5"/>
        <v>0</v>
      </c>
      <c r="G36" s="14">
        <f t="shared" si="0"/>
        <v>0</v>
      </c>
      <c r="H36" s="14">
        <f t="shared" si="6"/>
        <v>0</v>
      </c>
      <c r="I36" s="24">
        <f t="shared" si="7"/>
        <v>0</v>
      </c>
      <c r="J36" s="24">
        <f t="shared" si="8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112021</v>
      </c>
      <c r="B37" s="12">
        <f t="shared" si="9"/>
        <v>44501</v>
      </c>
      <c r="C37" s="13">
        <f t="shared" si="2"/>
        <v>0</v>
      </c>
      <c r="D37" s="13">
        <f t="shared" si="3"/>
        <v>0</v>
      </c>
      <c r="E37" s="13">
        <f t="shared" si="4"/>
        <v>0</v>
      </c>
      <c r="F37" s="14">
        <f t="shared" si="5"/>
        <v>0</v>
      </c>
      <c r="G37" s="14">
        <f t="shared" ref="G37:G68" si="10">E37-F37</f>
        <v>0</v>
      </c>
      <c r="H37" s="14">
        <f t="shared" si="6"/>
        <v>0</v>
      </c>
      <c r="I37" s="24">
        <f t="shared" si="7"/>
        <v>0</v>
      </c>
      <c r="J37" s="24">
        <f t="shared" si="8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122021</v>
      </c>
      <c r="B38" s="12">
        <f t="shared" si="9"/>
        <v>44531</v>
      </c>
      <c r="C38" s="13">
        <f t="shared" ref="C38:C69" si="12">C37-H38+I38</f>
        <v>0</v>
      </c>
      <c r="D38" s="13">
        <f t="shared" ref="D38:D69" si="13">C37*$K$1</f>
        <v>0</v>
      </c>
      <c r="E38" s="13">
        <f t="shared" ref="E38:E69" si="14">C37*$K$1+G37</f>
        <v>0</v>
      </c>
      <c r="F38" s="14">
        <f t="shared" ref="F38:F69" si="15">IF(J38&gt;E38,E38,J38)</f>
        <v>0</v>
      </c>
      <c r="G38" s="14">
        <f t="shared" si="10"/>
        <v>0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 s="24">
        <f t="shared" si="8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12022</v>
      </c>
      <c r="B39" s="12">
        <f t="shared" si="9"/>
        <v>44562</v>
      </c>
      <c r="C39" s="13">
        <f t="shared" si="12"/>
        <v>0</v>
      </c>
      <c r="D39" s="13">
        <f t="shared" si="13"/>
        <v>0</v>
      </c>
      <c r="E39" s="13">
        <f t="shared" si="14"/>
        <v>0</v>
      </c>
      <c r="F39" s="14">
        <f t="shared" si="15"/>
        <v>0</v>
      </c>
      <c r="G39" s="14">
        <f t="shared" si="10"/>
        <v>0</v>
      </c>
      <c r="H39" s="14">
        <f t="shared" si="16"/>
        <v>0</v>
      </c>
      <c r="I39" s="24">
        <f t="shared" si="17"/>
        <v>0</v>
      </c>
      <c r="J39" s="24">
        <f t="shared" si="8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22022</v>
      </c>
      <c r="B40" s="12">
        <f t="shared" ref="B40:B71" si="18">EDATE(B39,1)</f>
        <v>44593</v>
      </c>
      <c r="C40" s="13">
        <f t="shared" si="12"/>
        <v>0</v>
      </c>
      <c r="D40" s="13">
        <f t="shared" si="13"/>
        <v>0</v>
      </c>
      <c r="E40" s="13">
        <f t="shared" si="14"/>
        <v>0</v>
      </c>
      <c r="F40" s="14">
        <f t="shared" si="15"/>
        <v>0</v>
      </c>
      <c r="G40" s="14">
        <f t="shared" si="10"/>
        <v>0</v>
      </c>
      <c r="H40" s="14">
        <f t="shared" si="16"/>
        <v>0</v>
      </c>
      <c r="I40" s="24">
        <f t="shared" si="17"/>
        <v>0</v>
      </c>
      <c r="J40" s="24">
        <f t="shared" si="8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32022</v>
      </c>
      <c r="B41" s="12">
        <f t="shared" si="18"/>
        <v>44621</v>
      </c>
      <c r="C41" s="13">
        <f t="shared" si="12"/>
        <v>0</v>
      </c>
      <c r="D41" s="13">
        <f t="shared" si="13"/>
        <v>0</v>
      </c>
      <c r="E41" s="13">
        <f t="shared" si="14"/>
        <v>0</v>
      </c>
      <c r="F41" s="14">
        <f t="shared" si="15"/>
        <v>0</v>
      </c>
      <c r="G41" s="14">
        <f t="shared" si="10"/>
        <v>0</v>
      </c>
      <c r="H41" s="14">
        <f t="shared" si="16"/>
        <v>0</v>
      </c>
      <c r="I41" s="24">
        <f t="shared" si="17"/>
        <v>0</v>
      </c>
      <c r="J41" s="24">
        <f t="shared" si="8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42022</v>
      </c>
      <c r="B42" s="12">
        <f t="shared" si="18"/>
        <v>44652</v>
      </c>
      <c r="C42" s="13">
        <f t="shared" si="12"/>
        <v>0</v>
      </c>
      <c r="D42" s="13">
        <f t="shared" si="13"/>
        <v>0</v>
      </c>
      <c r="E42" s="13">
        <f t="shared" si="14"/>
        <v>0</v>
      </c>
      <c r="F42" s="14">
        <f t="shared" si="15"/>
        <v>0</v>
      </c>
      <c r="G42" s="14">
        <f t="shared" si="10"/>
        <v>0</v>
      </c>
      <c r="H42" s="14">
        <f t="shared" si="16"/>
        <v>0</v>
      </c>
      <c r="I42" s="24">
        <f t="shared" si="17"/>
        <v>0</v>
      </c>
      <c r="J42" s="24">
        <f t="shared" si="8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52022</v>
      </c>
      <c r="B43" s="12">
        <f t="shared" si="18"/>
        <v>44682</v>
      </c>
      <c r="C43" s="13">
        <f t="shared" si="12"/>
        <v>0</v>
      </c>
      <c r="D43" s="13">
        <f t="shared" si="13"/>
        <v>0</v>
      </c>
      <c r="E43" s="13">
        <f t="shared" si="14"/>
        <v>0</v>
      </c>
      <c r="F43" s="14">
        <f t="shared" si="15"/>
        <v>0</v>
      </c>
      <c r="G43" s="14">
        <f t="shared" si="10"/>
        <v>0</v>
      </c>
      <c r="H43" s="14">
        <f t="shared" si="16"/>
        <v>0</v>
      </c>
      <c r="I43" s="24">
        <f t="shared" si="17"/>
        <v>0</v>
      </c>
      <c r="J43" s="24">
        <f t="shared" si="8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62022</v>
      </c>
      <c r="B44" s="12">
        <f t="shared" si="18"/>
        <v>44713</v>
      </c>
      <c r="C44" s="13">
        <f t="shared" si="12"/>
        <v>0</v>
      </c>
      <c r="D44" s="13">
        <f t="shared" si="13"/>
        <v>0</v>
      </c>
      <c r="E44" s="13">
        <f t="shared" si="14"/>
        <v>0</v>
      </c>
      <c r="F44" s="14">
        <f t="shared" si="15"/>
        <v>0</v>
      </c>
      <c r="G44" s="14">
        <f t="shared" si="10"/>
        <v>0</v>
      </c>
      <c r="H44" s="14">
        <f t="shared" si="16"/>
        <v>0</v>
      </c>
      <c r="I44" s="24">
        <f t="shared" si="17"/>
        <v>0</v>
      </c>
      <c r="J44" s="24">
        <f t="shared" si="8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72022</v>
      </c>
      <c r="B45" s="12">
        <f t="shared" si="18"/>
        <v>44743</v>
      </c>
      <c r="C45" s="13">
        <f t="shared" si="12"/>
        <v>0</v>
      </c>
      <c r="D45" s="13">
        <f t="shared" si="13"/>
        <v>0</v>
      </c>
      <c r="E45" s="13">
        <f t="shared" si="14"/>
        <v>0</v>
      </c>
      <c r="F45" s="14">
        <f t="shared" si="15"/>
        <v>0</v>
      </c>
      <c r="G45" s="14">
        <f t="shared" si="10"/>
        <v>0</v>
      </c>
      <c r="H45" s="14">
        <f t="shared" si="16"/>
        <v>0</v>
      </c>
      <c r="I45" s="24">
        <f t="shared" si="17"/>
        <v>0</v>
      </c>
      <c r="J45" s="24">
        <f t="shared" si="8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82022</v>
      </c>
      <c r="B46" s="12">
        <f t="shared" si="18"/>
        <v>44774</v>
      </c>
      <c r="C46" s="13">
        <f t="shared" si="12"/>
        <v>0</v>
      </c>
      <c r="D46" s="13">
        <f t="shared" si="13"/>
        <v>0</v>
      </c>
      <c r="E46" s="13">
        <f t="shared" si="14"/>
        <v>0</v>
      </c>
      <c r="F46" s="14">
        <f t="shared" si="15"/>
        <v>0</v>
      </c>
      <c r="G46" s="14">
        <f t="shared" si="10"/>
        <v>0</v>
      </c>
      <c r="H46" s="14">
        <f t="shared" si="16"/>
        <v>0</v>
      </c>
      <c r="I46" s="24">
        <f t="shared" si="17"/>
        <v>0</v>
      </c>
      <c r="J46" s="24">
        <f t="shared" si="8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92022</v>
      </c>
      <c r="B47" s="12">
        <f t="shared" si="18"/>
        <v>44805</v>
      </c>
      <c r="C47" s="13">
        <f t="shared" si="12"/>
        <v>0</v>
      </c>
      <c r="D47" s="13">
        <f t="shared" si="13"/>
        <v>0</v>
      </c>
      <c r="E47" s="13">
        <f t="shared" si="14"/>
        <v>0</v>
      </c>
      <c r="F47" s="14">
        <f t="shared" si="15"/>
        <v>0</v>
      </c>
      <c r="G47" s="14">
        <f t="shared" si="10"/>
        <v>0</v>
      </c>
      <c r="H47" s="14">
        <f t="shared" si="16"/>
        <v>0</v>
      </c>
      <c r="I47" s="24">
        <f t="shared" si="17"/>
        <v>0</v>
      </c>
      <c r="J47" s="24">
        <f t="shared" si="8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102022</v>
      </c>
      <c r="B48" s="12">
        <f t="shared" si="18"/>
        <v>44835</v>
      </c>
      <c r="C48" s="13">
        <f t="shared" si="12"/>
        <v>0</v>
      </c>
      <c r="D48" s="13">
        <f t="shared" si="13"/>
        <v>0</v>
      </c>
      <c r="E48" s="13">
        <f t="shared" si="14"/>
        <v>0</v>
      </c>
      <c r="F48" s="14">
        <f t="shared" si="15"/>
        <v>0</v>
      </c>
      <c r="G48" s="14">
        <f t="shared" si="10"/>
        <v>0</v>
      </c>
      <c r="H48" s="14">
        <f t="shared" si="16"/>
        <v>0</v>
      </c>
      <c r="I48" s="24">
        <f t="shared" si="17"/>
        <v>0</v>
      </c>
      <c r="J48" s="24">
        <f t="shared" si="8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112022</v>
      </c>
      <c r="B49" s="12">
        <f t="shared" si="18"/>
        <v>44866</v>
      </c>
      <c r="C49" s="13">
        <f t="shared" si="12"/>
        <v>0</v>
      </c>
      <c r="D49" s="13">
        <f t="shared" si="13"/>
        <v>0</v>
      </c>
      <c r="E49" s="13">
        <f t="shared" si="14"/>
        <v>0</v>
      </c>
      <c r="F49" s="14">
        <f t="shared" si="15"/>
        <v>0</v>
      </c>
      <c r="G49" s="14">
        <f t="shared" si="10"/>
        <v>0</v>
      </c>
      <c r="H49" s="14">
        <f t="shared" si="16"/>
        <v>0</v>
      </c>
      <c r="I49" s="24">
        <f t="shared" si="17"/>
        <v>0</v>
      </c>
      <c r="J49" s="24">
        <f t="shared" si="8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122022</v>
      </c>
      <c r="B50" s="12">
        <f t="shared" si="18"/>
        <v>44896</v>
      </c>
      <c r="C50" s="13">
        <f t="shared" si="12"/>
        <v>0</v>
      </c>
      <c r="D50" s="13">
        <f t="shared" si="13"/>
        <v>0</v>
      </c>
      <c r="E50" s="13">
        <f t="shared" si="14"/>
        <v>0</v>
      </c>
      <c r="F50" s="14">
        <f t="shared" si="15"/>
        <v>0</v>
      </c>
      <c r="G50" s="14">
        <f t="shared" si="10"/>
        <v>0</v>
      </c>
      <c r="H50" s="14">
        <f t="shared" si="16"/>
        <v>0</v>
      </c>
      <c r="I50" s="24">
        <f t="shared" si="17"/>
        <v>0</v>
      </c>
      <c r="J50" s="24">
        <f t="shared" si="8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12023</v>
      </c>
      <c r="B51" s="12">
        <f t="shared" si="18"/>
        <v>44927</v>
      </c>
      <c r="C51" s="13">
        <f t="shared" si="12"/>
        <v>0</v>
      </c>
      <c r="D51" s="13">
        <f t="shared" si="13"/>
        <v>0</v>
      </c>
      <c r="E51" s="13">
        <f t="shared" si="14"/>
        <v>0</v>
      </c>
      <c r="F51" s="14">
        <f t="shared" si="15"/>
        <v>0</v>
      </c>
      <c r="G51" s="14">
        <f t="shared" si="10"/>
        <v>0</v>
      </c>
      <c r="H51" s="14">
        <f t="shared" si="16"/>
        <v>0</v>
      </c>
      <c r="I51" s="24">
        <f t="shared" si="17"/>
        <v>0</v>
      </c>
      <c r="J51" s="24">
        <f t="shared" si="8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22023</v>
      </c>
      <c r="B52" s="12">
        <f t="shared" si="18"/>
        <v>44958</v>
      </c>
      <c r="C52" s="13">
        <f t="shared" si="12"/>
        <v>0</v>
      </c>
      <c r="D52" s="13">
        <f t="shared" si="13"/>
        <v>0</v>
      </c>
      <c r="E52" s="13">
        <f t="shared" si="14"/>
        <v>0</v>
      </c>
      <c r="F52" s="14">
        <f t="shared" si="15"/>
        <v>0</v>
      </c>
      <c r="G52" s="14">
        <f t="shared" si="10"/>
        <v>0</v>
      </c>
      <c r="H52" s="14">
        <f t="shared" si="16"/>
        <v>0</v>
      </c>
      <c r="I52" s="24">
        <f t="shared" si="17"/>
        <v>0</v>
      </c>
      <c r="J52" s="24">
        <f t="shared" si="8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32023</v>
      </c>
      <c r="B53" s="12">
        <f t="shared" si="18"/>
        <v>44986</v>
      </c>
      <c r="C53" s="13">
        <f t="shared" si="12"/>
        <v>0</v>
      </c>
      <c r="D53" s="13">
        <f t="shared" si="13"/>
        <v>0</v>
      </c>
      <c r="E53" s="13">
        <f t="shared" si="14"/>
        <v>0</v>
      </c>
      <c r="F53" s="14">
        <f t="shared" si="15"/>
        <v>0</v>
      </c>
      <c r="G53" s="14">
        <f t="shared" si="10"/>
        <v>0</v>
      </c>
      <c r="H53" s="14">
        <f t="shared" si="16"/>
        <v>0</v>
      </c>
      <c r="I53" s="24">
        <f t="shared" si="17"/>
        <v>0</v>
      </c>
      <c r="J53" s="24">
        <f t="shared" si="8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42023</v>
      </c>
      <c r="B54" s="12">
        <f t="shared" si="18"/>
        <v>45017</v>
      </c>
      <c r="C54" s="13">
        <f t="shared" si="12"/>
        <v>0</v>
      </c>
      <c r="D54" s="13">
        <f t="shared" si="13"/>
        <v>0</v>
      </c>
      <c r="E54" s="13">
        <f t="shared" si="14"/>
        <v>0</v>
      </c>
      <c r="F54" s="14">
        <f t="shared" si="15"/>
        <v>0</v>
      </c>
      <c r="G54" s="14">
        <f t="shared" si="10"/>
        <v>0</v>
      </c>
      <c r="H54" s="14">
        <f t="shared" si="16"/>
        <v>0</v>
      </c>
      <c r="I54" s="24">
        <f t="shared" si="17"/>
        <v>0</v>
      </c>
      <c r="J54" s="24">
        <f t="shared" si="8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52023</v>
      </c>
      <c r="B55" s="12">
        <f t="shared" si="18"/>
        <v>45047</v>
      </c>
      <c r="C55" s="13">
        <f t="shared" si="12"/>
        <v>0</v>
      </c>
      <c r="D55" s="13">
        <f t="shared" si="13"/>
        <v>0</v>
      </c>
      <c r="E55" s="13">
        <f t="shared" si="14"/>
        <v>0</v>
      </c>
      <c r="F55" s="14">
        <f t="shared" si="15"/>
        <v>0</v>
      </c>
      <c r="G55" s="14">
        <f t="shared" si="10"/>
        <v>0</v>
      </c>
      <c r="H55" s="14">
        <f t="shared" si="16"/>
        <v>0</v>
      </c>
      <c r="I55" s="24">
        <f t="shared" si="17"/>
        <v>0</v>
      </c>
      <c r="J55" s="24">
        <f t="shared" si="8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62023</v>
      </c>
      <c r="B56" s="12">
        <f t="shared" si="18"/>
        <v>45078</v>
      </c>
      <c r="C56" s="13">
        <f t="shared" si="12"/>
        <v>0</v>
      </c>
      <c r="D56" s="13">
        <f t="shared" si="13"/>
        <v>0</v>
      </c>
      <c r="E56" s="13">
        <f t="shared" si="14"/>
        <v>0</v>
      </c>
      <c r="F56" s="14">
        <f t="shared" si="15"/>
        <v>0</v>
      </c>
      <c r="G56" s="14">
        <f t="shared" si="10"/>
        <v>0</v>
      </c>
      <c r="H56" s="14">
        <f t="shared" si="16"/>
        <v>0</v>
      </c>
      <c r="I56" s="24">
        <f t="shared" si="17"/>
        <v>0</v>
      </c>
      <c r="J56" s="24">
        <f t="shared" si="8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72023</v>
      </c>
      <c r="B57" s="12">
        <f t="shared" si="18"/>
        <v>45108</v>
      </c>
      <c r="C57" s="13">
        <f t="shared" si="12"/>
        <v>0</v>
      </c>
      <c r="D57" s="13">
        <f t="shared" si="13"/>
        <v>0</v>
      </c>
      <c r="E57" s="13">
        <f t="shared" si="14"/>
        <v>0</v>
      </c>
      <c r="F57" s="14">
        <f t="shared" si="15"/>
        <v>0</v>
      </c>
      <c r="G57" s="14">
        <f t="shared" si="10"/>
        <v>0</v>
      </c>
      <c r="H57" s="14">
        <f t="shared" si="16"/>
        <v>0</v>
      </c>
      <c r="I57" s="24">
        <f t="shared" si="17"/>
        <v>0</v>
      </c>
      <c r="J57" s="24">
        <f t="shared" si="8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82023</v>
      </c>
      <c r="B58" s="12">
        <f t="shared" si="18"/>
        <v>45139</v>
      </c>
      <c r="C58" s="13">
        <f t="shared" si="12"/>
        <v>0</v>
      </c>
      <c r="D58" s="13">
        <f t="shared" si="13"/>
        <v>0</v>
      </c>
      <c r="E58" s="13">
        <f t="shared" si="14"/>
        <v>0</v>
      </c>
      <c r="F58" s="14">
        <f t="shared" si="15"/>
        <v>0</v>
      </c>
      <c r="G58" s="14">
        <f t="shared" si="10"/>
        <v>0</v>
      </c>
      <c r="H58" s="14">
        <f t="shared" si="16"/>
        <v>0</v>
      </c>
      <c r="I58" s="24">
        <f t="shared" si="17"/>
        <v>0</v>
      </c>
      <c r="J58" s="24">
        <f t="shared" si="8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92023</v>
      </c>
      <c r="B59" s="12">
        <f t="shared" si="18"/>
        <v>45170</v>
      </c>
      <c r="C59" s="13">
        <f t="shared" si="12"/>
        <v>0</v>
      </c>
      <c r="D59" s="13">
        <f t="shared" si="13"/>
        <v>0</v>
      </c>
      <c r="E59" s="13">
        <f t="shared" si="14"/>
        <v>0</v>
      </c>
      <c r="F59" s="14">
        <f t="shared" si="15"/>
        <v>0</v>
      </c>
      <c r="G59" s="14">
        <f t="shared" si="10"/>
        <v>0</v>
      </c>
      <c r="H59" s="14">
        <f t="shared" si="16"/>
        <v>0</v>
      </c>
      <c r="I59" s="24">
        <f t="shared" si="17"/>
        <v>0</v>
      </c>
      <c r="J59" s="24">
        <f t="shared" si="8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102023</v>
      </c>
      <c r="B60" s="12">
        <f t="shared" si="18"/>
        <v>45200</v>
      </c>
      <c r="C60" s="13">
        <f t="shared" si="12"/>
        <v>0</v>
      </c>
      <c r="D60" s="13">
        <f t="shared" si="13"/>
        <v>0</v>
      </c>
      <c r="E60" s="13">
        <f t="shared" si="14"/>
        <v>0</v>
      </c>
      <c r="F60" s="14">
        <f t="shared" si="15"/>
        <v>0</v>
      </c>
      <c r="G60" s="14">
        <f t="shared" si="10"/>
        <v>0</v>
      </c>
      <c r="H60" s="14">
        <f t="shared" si="16"/>
        <v>0</v>
      </c>
      <c r="I60" s="24">
        <f t="shared" si="17"/>
        <v>0</v>
      </c>
      <c r="J60" s="24">
        <f t="shared" si="8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112023</v>
      </c>
      <c r="B61" s="12">
        <f t="shared" si="18"/>
        <v>45231</v>
      </c>
      <c r="C61" s="13">
        <f t="shared" si="12"/>
        <v>0</v>
      </c>
      <c r="D61" s="13">
        <f t="shared" si="13"/>
        <v>0</v>
      </c>
      <c r="E61" s="13">
        <f t="shared" si="14"/>
        <v>0</v>
      </c>
      <c r="F61" s="14">
        <f t="shared" si="15"/>
        <v>0</v>
      </c>
      <c r="G61" s="14">
        <f t="shared" si="10"/>
        <v>0</v>
      </c>
      <c r="H61" s="14">
        <f t="shared" si="16"/>
        <v>0</v>
      </c>
      <c r="I61" s="24">
        <f t="shared" si="17"/>
        <v>0</v>
      </c>
      <c r="J61" s="24">
        <f t="shared" si="8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122023</v>
      </c>
      <c r="B62" s="12">
        <f t="shared" si="18"/>
        <v>45261</v>
      </c>
      <c r="C62" s="13">
        <f t="shared" si="12"/>
        <v>0</v>
      </c>
      <c r="D62" s="13">
        <f t="shared" si="13"/>
        <v>0</v>
      </c>
      <c r="E62" s="13">
        <f t="shared" si="14"/>
        <v>0</v>
      </c>
      <c r="F62" s="14">
        <f t="shared" si="15"/>
        <v>0</v>
      </c>
      <c r="G62" s="14">
        <f t="shared" si="10"/>
        <v>0</v>
      </c>
      <c r="H62" s="14">
        <f t="shared" si="16"/>
        <v>0</v>
      </c>
      <c r="I62" s="24">
        <f t="shared" si="17"/>
        <v>0</v>
      </c>
      <c r="J62" s="24">
        <f t="shared" si="8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12024</v>
      </c>
      <c r="B63" s="12">
        <f t="shared" si="18"/>
        <v>45292</v>
      </c>
      <c r="C63" s="13">
        <f t="shared" si="12"/>
        <v>0</v>
      </c>
      <c r="D63" s="13">
        <f t="shared" si="13"/>
        <v>0</v>
      </c>
      <c r="E63" s="13">
        <f t="shared" si="14"/>
        <v>0</v>
      </c>
      <c r="F63" s="14">
        <f t="shared" si="15"/>
        <v>0</v>
      </c>
      <c r="G63" s="14">
        <f t="shared" si="10"/>
        <v>0</v>
      </c>
      <c r="H63" s="14">
        <f t="shared" si="16"/>
        <v>0</v>
      </c>
      <c r="I63" s="24">
        <f t="shared" si="17"/>
        <v>0</v>
      </c>
      <c r="J63" s="24">
        <f t="shared" si="8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22024</v>
      </c>
      <c r="B64" s="12">
        <f t="shared" si="18"/>
        <v>45323</v>
      </c>
      <c r="C64" s="13">
        <f t="shared" si="12"/>
        <v>0</v>
      </c>
      <c r="D64" s="13">
        <f t="shared" si="13"/>
        <v>0</v>
      </c>
      <c r="E64" s="13">
        <f t="shared" si="14"/>
        <v>0</v>
      </c>
      <c r="F64" s="14">
        <f t="shared" si="15"/>
        <v>0</v>
      </c>
      <c r="G64" s="14">
        <f t="shared" si="10"/>
        <v>0</v>
      </c>
      <c r="H64" s="14">
        <f t="shared" si="16"/>
        <v>0</v>
      </c>
      <c r="I64" s="24">
        <f t="shared" si="17"/>
        <v>0</v>
      </c>
      <c r="J64" s="24">
        <f t="shared" si="8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32024</v>
      </c>
      <c r="B65" s="12">
        <f t="shared" si="18"/>
        <v>45352</v>
      </c>
      <c r="C65" s="13">
        <f t="shared" si="12"/>
        <v>0</v>
      </c>
      <c r="D65" s="13">
        <f t="shared" si="13"/>
        <v>0</v>
      </c>
      <c r="E65" s="13">
        <f t="shared" si="14"/>
        <v>0</v>
      </c>
      <c r="F65" s="14">
        <f t="shared" si="15"/>
        <v>0</v>
      </c>
      <c r="G65" s="14">
        <f t="shared" si="10"/>
        <v>0</v>
      </c>
      <c r="H65" s="14">
        <f t="shared" si="16"/>
        <v>0</v>
      </c>
      <c r="I65" s="24">
        <f t="shared" si="17"/>
        <v>0</v>
      </c>
      <c r="J65" s="24">
        <f t="shared" si="8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42024</v>
      </c>
      <c r="B66" s="12">
        <f t="shared" si="18"/>
        <v>45383</v>
      </c>
      <c r="C66" s="13">
        <f t="shared" si="12"/>
        <v>0</v>
      </c>
      <c r="D66" s="13">
        <f t="shared" si="13"/>
        <v>0</v>
      </c>
      <c r="E66" s="13">
        <f t="shared" si="14"/>
        <v>0</v>
      </c>
      <c r="F66" s="14">
        <f t="shared" si="15"/>
        <v>0</v>
      </c>
      <c r="G66" s="14">
        <f t="shared" si="10"/>
        <v>0</v>
      </c>
      <c r="H66" s="14">
        <f t="shared" si="16"/>
        <v>0</v>
      </c>
      <c r="I66" s="24">
        <f t="shared" si="17"/>
        <v>0</v>
      </c>
      <c r="J66" s="24">
        <f t="shared" si="8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52024</v>
      </c>
      <c r="B67" s="12">
        <f t="shared" si="18"/>
        <v>45413</v>
      </c>
      <c r="C67" s="13">
        <f t="shared" si="12"/>
        <v>0</v>
      </c>
      <c r="D67" s="13">
        <f t="shared" si="13"/>
        <v>0</v>
      </c>
      <c r="E67" s="13">
        <f t="shared" si="14"/>
        <v>0</v>
      </c>
      <c r="F67" s="14">
        <f t="shared" si="15"/>
        <v>0</v>
      </c>
      <c r="G67" s="14">
        <f t="shared" si="10"/>
        <v>0</v>
      </c>
      <c r="H67" s="14">
        <f t="shared" si="16"/>
        <v>0</v>
      </c>
      <c r="I67" s="24">
        <f t="shared" si="17"/>
        <v>0</v>
      </c>
      <c r="J67" s="24">
        <f t="shared" si="8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62024</v>
      </c>
      <c r="B68" s="12">
        <f t="shared" si="18"/>
        <v>45444</v>
      </c>
      <c r="C68" s="13">
        <f t="shared" si="12"/>
        <v>0</v>
      </c>
      <c r="D68" s="13">
        <f t="shared" si="13"/>
        <v>0</v>
      </c>
      <c r="E68" s="13">
        <f t="shared" si="14"/>
        <v>0</v>
      </c>
      <c r="F68" s="14">
        <f t="shared" si="15"/>
        <v>0</v>
      </c>
      <c r="G68" s="14">
        <f t="shared" si="10"/>
        <v>0</v>
      </c>
      <c r="H68" s="14">
        <f t="shared" si="16"/>
        <v>0</v>
      </c>
      <c r="I68" s="24">
        <f t="shared" si="17"/>
        <v>0</v>
      </c>
      <c r="J68" s="24">
        <f t="shared" si="8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72024</v>
      </c>
      <c r="B69" s="12">
        <f t="shared" si="18"/>
        <v>45474</v>
      </c>
      <c r="C69" s="13">
        <f t="shared" si="12"/>
        <v>0</v>
      </c>
      <c r="D69" s="13">
        <f t="shared" si="13"/>
        <v>0</v>
      </c>
      <c r="E69" s="13">
        <f t="shared" si="14"/>
        <v>0</v>
      </c>
      <c r="F69" s="14">
        <f t="shared" si="15"/>
        <v>0</v>
      </c>
      <c r="G69" s="14">
        <f t="shared" ref="G69:G100" si="19">E69-F69</f>
        <v>0</v>
      </c>
      <c r="H69" s="14">
        <f t="shared" si="16"/>
        <v>0</v>
      </c>
      <c r="I69" s="24">
        <f t="shared" si="17"/>
        <v>0</v>
      </c>
      <c r="J69" s="24">
        <f t="shared" si="8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82024</v>
      </c>
      <c r="B70" s="12">
        <f t="shared" si="18"/>
        <v>45505</v>
      </c>
      <c r="C70" s="13">
        <f t="shared" ref="C70:C101" si="21">C69-H70+I70</f>
        <v>0</v>
      </c>
      <c r="D70" s="13">
        <f t="shared" ref="D70:D101" si="22">C69*$K$1</f>
        <v>0</v>
      </c>
      <c r="E70" s="13">
        <f t="shared" ref="E70:E101" si="23">C69*$K$1+G69</f>
        <v>0</v>
      </c>
      <c r="F70" s="14">
        <f t="shared" ref="F70:F101" si="24">IF(J70&gt;E70,E70,J70)</f>
        <v>0</v>
      </c>
      <c r="G70" s="14">
        <f t="shared" si="19"/>
        <v>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8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92024</v>
      </c>
      <c r="B71" s="12">
        <f t="shared" si="18"/>
        <v>45536</v>
      </c>
      <c r="C71" s="13">
        <f t="shared" si="21"/>
        <v>0</v>
      </c>
      <c r="D71" s="13">
        <f t="shared" si="22"/>
        <v>0</v>
      </c>
      <c r="E71" s="13">
        <f t="shared" si="23"/>
        <v>0</v>
      </c>
      <c r="F71" s="14">
        <f t="shared" si="24"/>
        <v>0</v>
      </c>
      <c r="G71" s="14">
        <f t="shared" si="19"/>
        <v>0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102024</v>
      </c>
      <c r="B72" s="12">
        <f t="shared" ref="B72:B103" si="28">EDATE(B71,1)</f>
        <v>45566</v>
      </c>
      <c r="C72" s="13">
        <f t="shared" si="21"/>
        <v>0</v>
      </c>
      <c r="D72" s="13">
        <f t="shared" si="22"/>
        <v>0</v>
      </c>
      <c r="E72" s="13">
        <f t="shared" si="23"/>
        <v>0</v>
      </c>
      <c r="F72" s="14">
        <f t="shared" si="24"/>
        <v>0</v>
      </c>
      <c r="G72" s="14">
        <f t="shared" si="19"/>
        <v>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112024</v>
      </c>
      <c r="B73" s="12">
        <f t="shared" si="28"/>
        <v>45597</v>
      </c>
      <c r="C73" s="13">
        <f t="shared" si="21"/>
        <v>0</v>
      </c>
      <c r="D73" s="13">
        <f t="shared" si="22"/>
        <v>0</v>
      </c>
      <c r="E73" s="13">
        <f t="shared" si="23"/>
        <v>0</v>
      </c>
      <c r="F73" s="14">
        <f t="shared" si="24"/>
        <v>0</v>
      </c>
      <c r="G73" s="14">
        <f t="shared" si="19"/>
        <v>0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122024</v>
      </c>
      <c r="B74" s="12">
        <f t="shared" si="28"/>
        <v>45627</v>
      </c>
      <c r="C74" s="13">
        <f t="shared" si="21"/>
        <v>0</v>
      </c>
      <c r="D74" s="13">
        <f t="shared" si="22"/>
        <v>0</v>
      </c>
      <c r="E74" s="13">
        <f t="shared" si="23"/>
        <v>0</v>
      </c>
      <c r="F74" s="14">
        <f t="shared" si="24"/>
        <v>0</v>
      </c>
      <c r="G74" s="14">
        <f t="shared" si="19"/>
        <v>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12025</v>
      </c>
      <c r="B75" s="12">
        <f t="shared" si="28"/>
        <v>45658</v>
      </c>
      <c r="C75" s="13">
        <f t="shared" si="21"/>
        <v>0</v>
      </c>
      <c r="D75" s="13">
        <f t="shared" si="22"/>
        <v>0</v>
      </c>
      <c r="E75" s="13">
        <f t="shared" si="23"/>
        <v>0</v>
      </c>
      <c r="F75" s="14">
        <f t="shared" si="24"/>
        <v>0</v>
      </c>
      <c r="G75" s="14">
        <f t="shared" si="19"/>
        <v>0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22025</v>
      </c>
      <c r="B76" s="12">
        <f t="shared" si="28"/>
        <v>45689</v>
      </c>
      <c r="C76" s="13">
        <f t="shared" si="21"/>
        <v>0</v>
      </c>
      <c r="D76" s="13">
        <f t="shared" si="22"/>
        <v>0</v>
      </c>
      <c r="E76" s="13">
        <f t="shared" si="23"/>
        <v>0</v>
      </c>
      <c r="F76" s="14">
        <f t="shared" si="24"/>
        <v>0</v>
      </c>
      <c r="G76" s="14">
        <f t="shared" si="19"/>
        <v>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32025</v>
      </c>
      <c r="B77" s="12">
        <f t="shared" si="28"/>
        <v>45717</v>
      </c>
      <c r="C77" s="13">
        <f t="shared" si="21"/>
        <v>0</v>
      </c>
      <c r="D77" s="13">
        <f t="shared" si="22"/>
        <v>0</v>
      </c>
      <c r="E77" s="13">
        <f t="shared" si="23"/>
        <v>0</v>
      </c>
      <c r="F77" s="14">
        <f t="shared" si="24"/>
        <v>0</v>
      </c>
      <c r="G77" s="14">
        <f t="shared" si="19"/>
        <v>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42025</v>
      </c>
      <c r="B78" s="12">
        <f t="shared" si="28"/>
        <v>45748</v>
      </c>
      <c r="C78" s="13">
        <f t="shared" si="21"/>
        <v>0</v>
      </c>
      <c r="D78" s="13">
        <f t="shared" si="22"/>
        <v>0</v>
      </c>
      <c r="E78" s="13">
        <f t="shared" si="23"/>
        <v>0</v>
      </c>
      <c r="F78" s="14">
        <f t="shared" si="24"/>
        <v>0</v>
      </c>
      <c r="G78" s="14">
        <f t="shared" si="19"/>
        <v>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52025</v>
      </c>
      <c r="B79" s="12">
        <f t="shared" si="28"/>
        <v>45778</v>
      </c>
      <c r="C79" s="13">
        <f t="shared" si="21"/>
        <v>0</v>
      </c>
      <c r="D79" s="13">
        <f t="shared" si="22"/>
        <v>0</v>
      </c>
      <c r="E79" s="13">
        <f t="shared" si="23"/>
        <v>0</v>
      </c>
      <c r="F79" s="14">
        <f t="shared" si="24"/>
        <v>0</v>
      </c>
      <c r="G79" s="14">
        <f t="shared" si="19"/>
        <v>0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62025</v>
      </c>
      <c r="B80" s="12">
        <f t="shared" si="28"/>
        <v>45809</v>
      </c>
      <c r="C80" s="13">
        <f t="shared" si="21"/>
        <v>0</v>
      </c>
      <c r="D80" s="13">
        <f t="shared" si="22"/>
        <v>0</v>
      </c>
      <c r="E80" s="13">
        <f t="shared" si="23"/>
        <v>0</v>
      </c>
      <c r="F80" s="14">
        <f t="shared" si="24"/>
        <v>0</v>
      </c>
      <c r="G80" s="14">
        <f t="shared" si="19"/>
        <v>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72025</v>
      </c>
      <c r="B81" s="12">
        <f t="shared" si="28"/>
        <v>45839</v>
      </c>
      <c r="C81" s="13">
        <f t="shared" si="21"/>
        <v>0</v>
      </c>
      <c r="D81" s="13">
        <f t="shared" si="22"/>
        <v>0</v>
      </c>
      <c r="E81" s="13">
        <f t="shared" si="23"/>
        <v>0</v>
      </c>
      <c r="F81" s="14">
        <f t="shared" si="24"/>
        <v>0</v>
      </c>
      <c r="G81" s="14">
        <f t="shared" si="19"/>
        <v>0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82025</v>
      </c>
      <c r="B82" s="12">
        <f t="shared" si="28"/>
        <v>45870</v>
      </c>
      <c r="C82" s="13">
        <f t="shared" si="21"/>
        <v>0</v>
      </c>
      <c r="D82" s="13">
        <f t="shared" si="22"/>
        <v>0</v>
      </c>
      <c r="E82" s="13">
        <f t="shared" si="23"/>
        <v>0</v>
      </c>
      <c r="F82" s="14">
        <f t="shared" si="24"/>
        <v>0</v>
      </c>
      <c r="G82" s="14">
        <f t="shared" si="19"/>
        <v>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92025</v>
      </c>
      <c r="B83" s="12">
        <f t="shared" si="28"/>
        <v>45901</v>
      </c>
      <c r="C83" s="13">
        <f t="shared" si="21"/>
        <v>0</v>
      </c>
      <c r="D83" s="13">
        <f t="shared" si="22"/>
        <v>0</v>
      </c>
      <c r="E83" s="13">
        <f t="shared" si="23"/>
        <v>0</v>
      </c>
      <c r="F83" s="14">
        <f t="shared" si="24"/>
        <v>0</v>
      </c>
      <c r="G83" s="14">
        <f t="shared" si="19"/>
        <v>0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102025</v>
      </c>
      <c r="B84" s="12">
        <f t="shared" si="28"/>
        <v>45931</v>
      </c>
      <c r="C84" s="13">
        <f t="shared" si="21"/>
        <v>0</v>
      </c>
      <c r="D84" s="13">
        <f t="shared" si="22"/>
        <v>0</v>
      </c>
      <c r="E84" s="13">
        <f t="shared" si="23"/>
        <v>0</v>
      </c>
      <c r="F84" s="14">
        <f t="shared" si="24"/>
        <v>0</v>
      </c>
      <c r="G84" s="14">
        <f t="shared" si="19"/>
        <v>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112025</v>
      </c>
      <c r="B85" s="12">
        <f t="shared" si="28"/>
        <v>45962</v>
      </c>
      <c r="C85" s="13">
        <f t="shared" si="21"/>
        <v>0</v>
      </c>
      <c r="D85" s="13">
        <f t="shared" si="22"/>
        <v>0</v>
      </c>
      <c r="E85" s="13">
        <f t="shared" si="23"/>
        <v>0</v>
      </c>
      <c r="F85" s="14">
        <f t="shared" si="24"/>
        <v>0</v>
      </c>
      <c r="G85" s="14">
        <f t="shared" si="19"/>
        <v>0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122025</v>
      </c>
      <c r="B86" s="12">
        <f t="shared" si="28"/>
        <v>45992</v>
      </c>
      <c r="C86" s="13">
        <f t="shared" si="21"/>
        <v>0</v>
      </c>
      <c r="D86" s="13">
        <f t="shared" si="22"/>
        <v>0</v>
      </c>
      <c r="E86" s="13">
        <f t="shared" si="23"/>
        <v>0</v>
      </c>
      <c r="F86" s="14">
        <f t="shared" si="24"/>
        <v>0</v>
      </c>
      <c r="G86" s="14">
        <f t="shared" si="19"/>
        <v>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12026</v>
      </c>
      <c r="B87" s="12">
        <f t="shared" si="28"/>
        <v>46023</v>
      </c>
      <c r="C87" s="13">
        <f t="shared" si="21"/>
        <v>0</v>
      </c>
      <c r="D87" s="13">
        <f t="shared" si="22"/>
        <v>0</v>
      </c>
      <c r="E87" s="13">
        <f t="shared" si="23"/>
        <v>0</v>
      </c>
      <c r="F87" s="14">
        <f t="shared" si="24"/>
        <v>0</v>
      </c>
      <c r="G87" s="14">
        <f t="shared" si="19"/>
        <v>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22026</v>
      </c>
      <c r="B88" s="12">
        <f t="shared" si="28"/>
        <v>46054</v>
      </c>
      <c r="C88" s="13">
        <f t="shared" si="21"/>
        <v>0</v>
      </c>
      <c r="D88" s="13">
        <f t="shared" si="22"/>
        <v>0</v>
      </c>
      <c r="E88" s="13">
        <f t="shared" si="23"/>
        <v>0</v>
      </c>
      <c r="F88" s="14">
        <f t="shared" si="24"/>
        <v>0</v>
      </c>
      <c r="G88" s="14">
        <f t="shared" si="19"/>
        <v>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32026</v>
      </c>
      <c r="B89" s="12">
        <f t="shared" si="28"/>
        <v>46082</v>
      </c>
      <c r="C89" s="13">
        <f t="shared" si="21"/>
        <v>0</v>
      </c>
      <c r="D89" s="13">
        <f t="shared" si="22"/>
        <v>0</v>
      </c>
      <c r="E89" s="13">
        <f t="shared" si="23"/>
        <v>0</v>
      </c>
      <c r="F89" s="14">
        <f t="shared" si="24"/>
        <v>0</v>
      </c>
      <c r="G89" s="14">
        <f t="shared" si="19"/>
        <v>0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42026</v>
      </c>
      <c r="B90" s="12">
        <f t="shared" si="28"/>
        <v>46113</v>
      </c>
      <c r="C90" s="13">
        <f t="shared" si="21"/>
        <v>0</v>
      </c>
      <c r="D90" s="13">
        <f t="shared" si="22"/>
        <v>0</v>
      </c>
      <c r="E90" s="13">
        <f t="shared" si="23"/>
        <v>0</v>
      </c>
      <c r="F90" s="14">
        <f t="shared" si="24"/>
        <v>0</v>
      </c>
      <c r="G90" s="14">
        <f t="shared" si="19"/>
        <v>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52026</v>
      </c>
      <c r="B91" s="12">
        <f t="shared" si="28"/>
        <v>46143</v>
      </c>
      <c r="C91" s="13">
        <f t="shared" si="21"/>
        <v>0</v>
      </c>
      <c r="D91" s="13">
        <f t="shared" si="22"/>
        <v>0</v>
      </c>
      <c r="E91" s="13">
        <f t="shared" si="23"/>
        <v>0</v>
      </c>
      <c r="F91" s="14">
        <f t="shared" si="24"/>
        <v>0</v>
      </c>
      <c r="G91" s="14">
        <f t="shared" si="19"/>
        <v>0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62026</v>
      </c>
      <c r="B92" s="12">
        <f t="shared" si="28"/>
        <v>46174</v>
      </c>
      <c r="C92" s="13">
        <f t="shared" si="21"/>
        <v>0</v>
      </c>
      <c r="D92" s="13">
        <f t="shared" si="22"/>
        <v>0</v>
      </c>
      <c r="E92" s="13">
        <f t="shared" si="23"/>
        <v>0</v>
      </c>
      <c r="F92" s="14">
        <f t="shared" si="24"/>
        <v>0</v>
      </c>
      <c r="G92" s="14">
        <f t="shared" si="19"/>
        <v>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72026</v>
      </c>
      <c r="B93" s="12">
        <f t="shared" si="28"/>
        <v>46204</v>
      </c>
      <c r="C93" s="13">
        <f t="shared" si="21"/>
        <v>0</v>
      </c>
      <c r="D93" s="13">
        <f t="shared" si="22"/>
        <v>0</v>
      </c>
      <c r="E93" s="13">
        <f t="shared" si="23"/>
        <v>0</v>
      </c>
      <c r="F93" s="14">
        <f t="shared" si="24"/>
        <v>0</v>
      </c>
      <c r="G93" s="14">
        <f t="shared" si="19"/>
        <v>0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82026</v>
      </c>
      <c r="B94" s="12">
        <f t="shared" si="28"/>
        <v>46235</v>
      </c>
      <c r="C94" s="13">
        <f t="shared" si="21"/>
        <v>0</v>
      </c>
      <c r="D94" s="13">
        <f t="shared" si="22"/>
        <v>0</v>
      </c>
      <c r="E94" s="13">
        <f t="shared" si="23"/>
        <v>0</v>
      </c>
      <c r="F94" s="14">
        <f t="shared" si="24"/>
        <v>0</v>
      </c>
      <c r="G94" s="14">
        <f t="shared" si="19"/>
        <v>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92026</v>
      </c>
      <c r="B95" s="12">
        <f t="shared" si="28"/>
        <v>46266</v>
      </c>
      <c r="C95" s="13">
        <f t="shared" si="21"/>
        <v>0</v>
      </c>
      <c r="D95" s="13">
        <f t="shared" si="22"/>
        <v>0</v>
      </c>
      <c r="E95" s="13">
        <f t="shared" si="23"/>
        <v>0</v>
      </c>
      <c r="F95" s="14">
        <f t="shared" si="24"/>
        <v>0</v>
      </c>
      <c r="G95" s="14">
        <f t="shared" si="19"/>
        <v>0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102026</v>
      </c>
      <c r="B96" s="12">
        <f t="shared" si="28"/>
        <v>46296</v>
      </c>
      <c r="C96" s="13">
        <f t="shared" si="21"/>
        <v>0</v>
      </c>
      <c r="D96" s="13">
        <f t="shared" si="22"/>
        <v>0</v>
      </c>
      <c r="E96" s="13">
        <f t="shared" si="23"/>
        <v>0</v>
      </c>
      <c r="F96" s="14">
        <f t="shared" si="24"/>
        <v>0</v>
      </c>
      <c r="G96" s="14">
        <f t="shared" si="19"/>
        <v>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112026</v>
      </c>
      <c r="B97" s="12">
        <f t="shared" si="28"/>
        <v>46327</v>
      </c>
      <c r="C97" s="13">
        <f t="shared" si="21"/>
        <v>0</v>
      </c>
      <c r="D97" s="13">
        <f t="shared" si="22"/>
        <v>0</v>
      </c>
      <c r="E97" s="13">
        <f t="shared" si="23"/>
        <v>0</v>
      </c>
      <c r="F97" s="14">
        <f t="shared" si="24"/>
        <v>0</v>
      </c>
      <c r="G97" s="14">
        <f t="shared" si="19"/>
        <v>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122026</v>
      </c>
      <c r="B98" s="12">
        <f t="shared" si="28"/>
        <v>46357</v>
      </c>
      <c r="C98" s="13">
        <f t="shared" si="21"/>
        <v>0</v>
      </c>
      <c r="D98" s="13">
        <f t="shared" si="22"/>
        <v>0</v>
      </c>
      <c r="E98" s="13">
        <f t="shared" si="23"/>
        <v>0</v>
      </c>
      <c r="F98" s="14">
        <f t="shared" si="24"/>
        <v>0</v>
      </c>
      <c r="G98" s="14">
        <f t="shared" si="19"/>
        <v>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12027</v>
      </c>
      <c r="B99" s="12">
        <f t="shared" si="28"/>
        <v>46388</v>
      </c>
      <c r="C99" s="13">
        <f t="shared" si="21"/>
        <v>0</v>
      </c>
      <c r="D99" s="13">
        <f t="shared" si="22"/>
        <v>0</v>
      </c>
      <c r="E99" s="13">
        <f t="shared" si="23"/>
        <v>0</v>
      </c>
      <c r="F99" s="14">
        <f t="shared" si="24"/>
        <v>0</v>
      </c>
      <c r="G99" s="14">
        <f t="shared" si="19"/>
        <v>0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22027</v>
      </c>
      <c r="B100" s="12">
        <f t="shared" si="28"/>
        <v>46419</v>
      </c>
      <c r="C100" s="13">
        <f t="shared" si="21"/>
        <v>0</v>
      </c>
      <c r="D100" s="13">
        <f t="shared" si="22"/>
        <v>0</v>
      </c>
      <c r="E100" s="13">
        <f t="shared" si="23"/>
        <v>0</v>
      </c>
      <c r="F100" s="14">
        <f t="shared" si="24"/>
        <v>0</v>
      </c>
      <c r="G100" s="14">
        <f t="shared" si="19"/>
        <v>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32027</v>
      </c>
      <c r="B101" s="12">
        <f t="shared" si="28"/>
        <v>46447</v>
      </c>
      <c r="C101" s="13">
        <f t="shared" si="21"/>
        <v>0</v>
      </c>
      <c r="D101" s="13">
        <f t="shared" si="22"/>
        <v>0</v>
      </c>
      <c r="E101" s="13">
        <f t="shared" si="23"/>
        <v>0</v>
      </c>
      <c r="F101" s="14">
        <f t="shared" si="24"/>
        <v>0</v>
      </c>
      <c r="G101" s="14">
        <f t="shared" ref="G101:G124" si="29">E101-F101</f>
        <v>0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42027</v>
      </c>
      <c r="B102" s="12">
        <f t="shared" si="28"/>
        <v>46478</v>
      </c>
      <c r="C102" s="13">
        <f t="shared" ref="C102:C124" si="31">C101-H102+I102</f>
        <v>0</v>
      </c>
      <c r="D102" s="13">
        <f t="shared" ref="D102:D124" si="32">C101*$K$1</f>
        <v>0</v>
      </c>
      <c r="E102" s="13">
        <f t="shared" ref="E102:E124" si="33">C101*$K$1+G101</f>
        <v>0</v>
      </c>
      <c r="F102" s="14">
        <f t="shared" ref="F102:F124" si="34">IF(J102&gt;E102,E102,J102)</f>
        <v>0</v>
      </c>
      <c r="G102" s="14">
        <f t="shared" si="29"/>
        <v>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52027</v>
      </c>
      <c r="B103" s="12">
        <f t="shared" si="28"/>
        <v>46508</v>
      </c>
      <c r="C103" s="13">
        <f t="shared" si="31"/>
        <v>0</v>
      </c>
      <c r="D103" s="13">
        <f t="shared" si="32"/>
        <v>0</v>
      </c>
      <c r="E103" s="13">
        <f t="shared" si="33"/>
        <v>0</v>
      </c>
      <c r="F103" s="14">
        <f t="shared" si="34"/>
        <v>0</v>
      </c>
      <c r="G103" s="14">
        <f t="shared" si="29"/>
        <v>0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62027</v>
      </c>
      <c r="B104" s="12">
        <f t="shared" ref="B104:B124" si="37">EDATE(B103,1)</f>
        <v>46539</v>
      </c>
      <c r="C104" s="13">
        <f t="shared" si="31"/>
        <v>0</v>
      </c>
      <c r="D104" s="13">
        <f t="shared" si="32"/>
        <v>0</v>
      </c>
      <c r="E104" s="13">
        <f t="shared" si="33"/>
        <v>0</v>
      </c>
      <c r="F104" s="14">
        <f t="shared" si="34"/>
        <v>0</v>
      </c>
      <c r="G104" s="14">
        <f t="shared" si="29"/>
        <v>0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72027</v>
      </c>
      <c r="B105" s="12">
        <f t="shared" si="37"/>
        <v>46569</v>
      </c>
      <c r="C105" s="13">
        <f t="shared" si="31"/>
        <v>0</v>
      </c>
      <c r="D105" s="13">
        <f t="shared" si="32"/>
        <v>0</v>
      </c>
      <c r="E105" s="13">
        <f t="shared" si="33"/>
        <v>0</v>
      </c>
      <c r="F105" s="14">
        <f t="shared" si="34"/>
        <v>0</v>
      </c>
      <c r="G105" s="14">
        <f t="shared" si="29"/>
        <v>0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82027</v>
      </c>
      <c r="B106" s="12">
        <f t="shared" si="37"/>
        <v>46600</v>
      </c>
      <c r="C106" s="13">
        <f t="shared" si="31"/>
        <v>0</v>
      </c>
      <c r="D106" s="13">
        <f t="shared" si="32"/>
        <v>0</v>
      </c>
      <c r="E106" s="13">
        <f t="shared" si="33"/>
        <v>0</v>
      </c>
      <c r="F106" s="14">
        <f t="shared" si="34"/>
        <v>0</v>
      </c>
      <c r="G106" s="14">
        <f t="shared" si="29"/>
        <v>0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92027</v>
      </c>
      <c r="B107" s="12">
        <f t="shared" si="37"/>
        <v>46631</v>
      </c>
      <c r="C107" s="13">
        <f t="shared" si="31"/>
        <v>0</v>
      </c>
      <c r="D107" s="13">
        <f t="shared" si="32"/>
        <v>0</v>
      </c>
      <c r="E107" s="13">
        <f t="shared" si="33"/>
        <v>0</v>
      </c>
      <c r="F107" s="14">
        <f t="shared" si="34"/>
        <v>0</v>
      </c>
      <c r="G107" s="14">
        <f t="shared" si="29"/>
        <v>0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102027</v>
      </c>
      <c r="B108" s="12">
        <f t="shared" si="37"/>
        <v>46661</v>
      </c>
      <c r="C108" s="13">
        <f t="shared" si="31"/>
        <v>0</v>
      </c>
      <c r="D108" s="13">
        <f t="shared" si="32"/>
        <v>0</v>
      </c>
      <c r="E108" s="13">
        <f t="shared" si="33"/>
        <v>0</v>
      </c>
      <c r="F108" s="14">
        <f t="shared" si="34"/>
        <v>0</v>
      </c>
      <c r="G108" s="14">
        <f t="shared" si="29"/>
        <v>0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112027</v>
      </c>
      <c r="B109" s="12">
        <f t="shared" si="37"/>
        <v>46692</v>
      </c>
      <c r="C109" s="13">
        <f t="shared" si="31"/>
        <v>0</v>
      </c>
      <c r="D109" s="13">
        <f t="shared" si="32"/>
        <v>0</v>
      </c>
      <c r="E109" s="13">
        <f t="shared" si="33"/>
        <v>0</v>
      </c>
      <c r="F109" s="14">
        <f t="shared" si="34"/>
        <v>0</v>
      </c>
      <c r="G109" s="14">
        <f t="shared" si="29"/>
        <v>0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122027</v>
      </c>
      <c r="B110" s="12">
        <f t="shared" si="37"/>
        <v>46722</v>
      </c>
      <c r="C110" s="13">
        <f t="shared" si="31"/>
        <v>0</v>
      </c>
      <c r="D110" s="13">
        <f t="shared" si="32"/>
        <v>0</v>
      </c>
      <c r="E110" s="13">
        <f t="shared" si="33"/>
        <v>0</v>
      </c>
      <c r="F110" s="14">
        <f t="shared" si="34"/>
        <v>0</v>
      </c>
      <c r="G110" s="14">
        <f t="shared" si="29"/>
        <v>0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12028</v>
      </c>
      <c r="B111" s="12">
        <f t="shared" si="37"/>
        <v>46753</v>
      </c>
      <c r="C111" s="13">
        <f t="shared" si="31"/>
        <v>0</v>
      </c>
      <c r="D111" s="13">
        <f t="shared" si="32"/>
        <v>0</v>
      </c>
      <c r="E111" s="13">
        <f t="shared" si="33"/>
        <v>0</v>
      </c>
      <c r="F111" s="14">
        <f t="shared" si="34"/>
        <v>0</v>
      </c>
      <c r="G111" s="14">
        <f t="shared" si="29"/>
        <v>0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22028</v>
      </c>
      <c r="B112" s="12">
        <f t="shared" si="37"/>
        <v>46784</v>
      </c>
      <c r="C112" s="13">
        <f t="shared" si="31"/>
        <v>0</v>
      </c>
      <c r="D112" s="13">
        <f t="shared" si="32"/>
        <v>0</v>
      </c>
      <c r="E112" s="13">
        <f t="shared" si="33"/>
        <v>0</v>
      </c>
      <c r="F112" s="14">
        <f t="shared" si="34"/>
        <v>0</v>
      </c>
      <c r="G112" s="14">
        <f t="shared" si="29"/>
        <v>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32028</v>
      </c>
      <c r="B113" s="12">
        <f t="shared" si="37"/>
        <v>46813</v>
      </c>
      <c r="C113" s="13">
        <f t="shared" si="31"/>
        <v>0</v>
      </c>
      <c r="D113" s="13">
        <f t="shared" si="32"/>
        <v>0</v>
      </c>
      <c r="E113" s="13">
        <f t="shared" si="33"/>
        <v>0</v>
      </c>
      <c r="F113" s="14">
        <f t="shared" si="34"/>
        <v>0</v>
      </c>
      <c r="G113" s="14">
        <f t="shared" si="29"/>
        <v>0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42028</v>
      </c>
      <c r="B114" s="12">
        <f t="shared" si="37"/>
        <v>46844</v>
      </c>
      <c r="C114" s="13">
        <f t="shared" si="31"/>
        <v>0</v>
      </c>
      <c r="D114" s="13">
        <f t="shared" si="32"/>
        <v>0</v>
      </c>
      <c r="E114" s="13">
        <f t="shared" si="33"/>
        <v>0</v>
      </c>
      <c r="F114" s="14">
        <f t="shared" si="34"/>
        <v>0</v>
      </c>
      <c r="G114" s="14">
        <f t="shared" si="29"/>
        <v>0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52028</v>
      </c>
      <c r="B115" s="12">
        <f t="shared" si="37"/>
        <v>46874</v>
      </c>
      <c r="C115" s="13">
        <f t="shared" si="31"/>
        <v>0</v>
      </c>
      <c r="D115" s="13">
        <f t="shared" si="32"/>
        <v>0</v>
      </c>
      <c r="E115" s="13">
        <f t="shared" si="33"/>
        <v>0</v>
      </c>
      <c r="F115" s="14">
        <f t="shared" si="34"/>
        <v>0</v>
      </c>
      <c r="G115" s="14">
        <f t="shared" si="29"/>
        <v>0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62028</v>
      </c>
      <c r="B116" s="12">
        <f t="shared" si="37"/>
        <v>46905</v>
      </c>
      <c r="C116" s="13">
        <f t="shared" si="31"/>
        <v>0</v>
      </c>
      <c r="D116" s="13">
        <f t="shared" si="32"/>
        <v>0</v>
      </c>
      <c r="E116" s="13">
        <f t="shared" si="33"/>
        <v>0</v>
      </c>
      <c r="F116" s="14">
        <f t="shared" si="34"/>
        <v>0</v>
      </c>
      <c r="G116" s="14">
        <f t="shared" si="29"/>
        <v>0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72028</v>
      </c>
      <c r="B117" s="12">
        <f t="shared" si="37"/>
        <v>46935</v>
      </c>
      <c r="C117" s="13">
        <f t="shared" si="31"/>
        <v>0</v>
      </c>
      <c r="D117" s="13">
        <f t="shared" si="32"/>
        <v>0</v>
      </c>
      <c r="E117" s="13">
        <f t="shared" si="33"/>
        <v>0</v>
      </c>
      <c r="F117" s="14">
        <f t="shared" si="34"/>
        <v>0</v>
      </c>
      <c r="G117" s="14">
        <f t="shared" si="29"/>
        <v>0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82028</v>
      </c>
      <c r="B118" s="12">
        <f t="shared" si="37"/>
        <v>46966</v>
      </c>
      <c r="C118" s="13">
        <f t="shared" si="31"/>
        <v>0</v>
      </c>
      <c r="D118" s="13">
        <f t="shared" si="32"/>
        <v>0</v>
      </c>
      <c r="E118" s="13">
        <f t="shared" si="33"/>
        <v>0</v>
      </c>
      <c r="F118" s="14">
        <f t="shared" si="34"/>
        <v>0</v>
      </c>
      <c r="G118" s="14">
        <f t="shared" si="29"/>
        <v>0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92028</v>
      </c>
      <c r="B119" s="12">
        <f t="shared" si="37"/>
        <v>46997</v>
      </c>
      <c r="C119" s="13">
        <f t="shared" si="31"/>
        <v>0</v>
      </c>
      <c r="D119" s="13">
        <f t="shared" si="32"/>
        <v>0</v>
      </c>
      <c r="E119" s="13">
        <f t="shared" si="33"/>
        <v>0</v>
      </c>
      <c r="F119" s="14">
        <f t="shared" si="34"/>
        <v>0</v>
      </c>
      <c r="G119" s="14">
        <f t="shared" si="29"/>
        <v>0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102028</v>
      </c>
      <c r="B120" s="12">
        <f t="shared" si="37"/>
        <v>47027</v>
      </c>
      <c r="C120" s="13">
        <f t="shared" si="31"/>
        <v>0</v>
      </c>
      <c r="D120" s="13">
        <f t="shared" si="32"/>
        <v>0</v>
      </c>
      <c r="E120" s="13">
        <f t="shared" si="33"/>
        <v>0</v>
      </c>
      <c r="F120" s="14">
        <f t="shared" si="34"/>
        <v>0</v>
      </c>
      <c r="G120" s="14">
        <f t="shared" si="29"/>
        <v>0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112028</v>
      </c>
      <c r="B121" s="12">
        <f t="shared" si="37"/>
        <v>47058</v>
      </c>
      <c r="C121" s="13">
        <f t="shared" si="31"/>
        <v>0</v>
      </c>
      <c r="D121" s="13">
        <f t="shared" si="32"/>
        <v>0</v>
      </c>
      <c r="E121" s="13">
        <f t="shared" si="33"/>
        <v>0</v>
      </c>
      <c r="F121" s="14">
        <f t="shared" si="34"/>
        <v>0</v>
      </c>
      <c r="G121" s="14">
        <f t="shared" si="29"/>
        <v>0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122028</v>
      </c>
      <c r="B122" s="12">
        <f t="shared" si="37"/>
        <v>47088</v>
      </c>
      <c r="C122" s="13">
        <f t="shared" si="31"/>
        <v>0</v>
      </c>
      <c r="D122" s="13">
        <f t="shared" si="32"/>
        <v>0</v>
      </c>
      <c r="E122" s="13">
        <f t="shared" si="33"/>
        <v>0</v>
      </c>
      <c r="F122" s="14">
        <f t="shared" si="34"/>
        <v>0</v>
      </c>
      <c r="G122" s="14">
        <f t="shared" si="29"/>
        <v>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12029</v>
      </c>
      <c r="B123" s="12">
        <f t="shared" si="37"/>
        <v>47119</v>
      </c>
      <c r="C123" s="13">
        <f t="shared" si="31"/>
        <v>0</v>
      </c>
      <c r="D123" s="13">
        <f t="shared" si="32"/>
        <v>0</v>
      </c>
      <c r="E123" s="13">
        <f t="shared" si="33"/>
        <v>0</v>
      </c>
      <c r="F123" s="14">
        <f t="shared" si="34"/>
        <v>0</v>
      </c>
      <c r="G123" s="14">
        <f t="shared" si="29"/>
        <v>0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22029</v>
      </c>
      <c r="B124" s="12">
        <f t="shared" si="37"/>
        <v>47150</v>
      </c>
      <c r="C124" s="13">
        <f t="shared" si="31"/>
        <v>0</v>
      </c>
      <c r="D124" s="13">
        <f t="shared" si="32"/>
        <v>0</v>
      </c>
      <c r="E124" s="13">
        <f t="shared" si="33"/>
        <v>0</v>
      </c>
      <c r="F124" s="14">
        <f t="shared" si="34"/>
        <v>0</v>
      </c>
      <c r="G124" s="14">
        <f t="shared" si="29"/>
        <v>0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6:L6">
    <cfRule type="cellIs" dxfId="0" priority="17" operator="lessThan">
      <formula>0</formula>
    </cfRule>
  </conditionalFormatting>
  <conditionalFormatting sqref="K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2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7:K12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7:L1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5;K7:P124;L6:P6">
    <cfRule type="cellIs" dxfId="0" priority="23" operator="lessThan">
      <formula>0</formula>
    </cfRule>
  </conditionalFormatting>
  <conditionalFormatting sqref="M5:M15;O5:O15;K5;K7:K2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;L7:L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7:K12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7:L1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L23" sqref="L23"/>
    </sheetView>
  </sheetViews>
  <sheetFormatPr defaultColWidth="11" defaultRowHeight="15"/>
  <cols>
    <col min="1" max="1" width="7" hidden="1" customWidth="1"/>
    <col min="2" max="2" width="9.71428571428571" customWidth="1"/>
    <col min="4" max="4" width="10.5714285714286" customWidth="1"/>
    <col min="5" max="5" width="11" customWidth="1"/>
    <col min="6" max="6" width="11.4285714285714" customWidth="1"/>
    <col min="7" max="7" width="11.2857142857143" customWidth="1"/>
    <col min="8" max="8" width="12" customWidth="1"/>
    <col min="10" max="10" width="10.5714285714286" customWidth="1"/>
    <col min="11" max="11" width="10" customWidth="1"/>
    <col min="12" max="12" width="10.2857142857143" customWidth="1"/>
    <col min="13" max="13" width="10.8571428571429" customWidth="1"/>
    <col min="14" max="14" width="9.71428571428571" customWidth="1"/>
    <col min="15" max="15" width="10.1428571428571" customWidth="1"/>
    <col min="16" max="16" width="9.71428571428571" customWidth="1"/>
    <col min="17" max="17" width="3.85714285714286" customWidth="1"/>
    <col min="18" max="18" width="19.8571428571429" customWidth="1"/>
    <col min="19" max="19" width="9.71428571428571" customWidth="1"/>
  </cols>
  <sheetData>
    <row r="1" spans="2:16">
      <c r="B1" s="1" t="s">
        <v>9</v>
      </c>
      <c r="C1" s="2" t="s">
        <v>30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f ca="1">TODAY()</f>
        <v>44095</v>
      </c>
      <c r="N1" s="19" t="s">
        <v>13</v>
      </c>
      <c r="O1" s="20"/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ca="1" t="shared" ref="A6:A37" si="1">MONTH(B6)&amp;YEAR(B6)</f>
        <v>102020</v>
      </c>
      <c r="B6" s="12">
        <f ca="1" t="shared" ref="B6:B37" si="2">EDATE(B5,1)</f>
        <v>44125</v>
      </c>
      <c r="C6" s="13">
        <f t="shared" ref="C6:C37" si="3">C5-H6+I6</f>
        <v>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112020</v>
      </c>
      <c r="B7" s="12">
        <f ca="1" t="shared" si="2"/>
        <v>44156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1"/>
        <v>122020</v>
      </c>
      <c r="B8" s="12">
        <f ca="1" t="shared" si="2"/>
        <v>44186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ca="1" t="shared" si="1"/>
        <v>12021</v>
      </c>
      <c r="B9" s="12">
        <f ca="1" t="shared" si="2"/>
        <v>44217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22021</v>
      </c>
      <c r="B10" s="12">
        <f ca="1" t="shared" si="2"/>
        <v>44248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32021</v>
      </c>
      <c r="B11" s="12">
        <f ca="1" t="shared" si="2"/>
        <v>44276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42021</v>
      </c>
      <c r="B12" s="12">
        <f ca="1" t="shared" si="2"/>
        <v>44307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52021</v>
      </c>
      <c r="B13" s="12">
        <f ca="1" t="shared" si="2"/>
        <v>44337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62021</v>
      </c>
      <c r="B14" s="12">
        <f ca="1" t="shared" si="2"/>
        <v>44368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72021</v>
      </c>
      <c r="B15" s="12">
        <f ca="1" t="shared" si="2"/>
        <v>44398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82021</v>
      </c>
      <c r="B16" s="12">
        <f ca="1" t="shared" si="2"/>
        <v>44429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92021</v>
      </c>
      <c r="B17" s="12">
        <f ca="1" t="shared" si="2"/>
        <v>44460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102021</v>
      </c>
      <c r="B18" s="12">
        <f ca="1" t="shared" si="2"/>
        <v>44490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112021</v>
      </c>
      <c r="B19" s="12">
        <f ca="1" t="shared" si="2"/>
        <v>44521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122021</v>
      </c>
      <c r="B20" s="12">
        <f ca="1" t="shared" si="2"/>
        <v>44551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12022</v>
      </c>
      <c r="B21" s="12">
        <f ca="1" t="shared" si="2"/>
        <v>44582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22022</v>
      </c>
      <c r="B22" s="12">
        <f ca="1" t="shared" si="2"/>
        <v>44613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32022</v>
      </c>
      <c r="B23" s="12">
        <f ca="1" t="shared" si="2"/>
        <v>44641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42022</v>
      </c>
      <c r="B24" s="12">
        <f ca="1" t="shared" si="2"/>
        <v>44672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52022</v>
      </c>
      <c r="B25" s="12">
        <f ca="1" t="shared" si="2"/>
        <v>44702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62022</v>
      </c>
      <c r="B26" s="12">
        <f ca="1" t="shared" si="2"/>
        <v>44733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72022</v>
      </c>
      <c r="B27" s="12">
        <f ca="1" t="shared" si="2"/>
        <v>44763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82022</v>
      </c>
      <c r="B28" s="12">
        <f ca="1" t="shared" si="2"/>
        <v>44794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92022</v>
      </c>
      <c r="B29" s="12">
        <f ca="1" t="shared" si="2"/>
        <v>44825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102022</v>
      </c>
      <c r="B30" s="12">
        <f ca="1" t="shared" si="2"/>
        <v>44855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112022</v>
      </c>
      <c r="B31" s="12">
        <f ca="1" t="shared" si="2"/>
        <v>44886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122022</v>
      </c>
      <c r="B32" s="12">
        <f ca="1" t="shared" si="2"/>
        <v>44916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12023</v>
      </c>
      <c r="B33" s="12">
        <f ca="1" t="shared" si="2"/>
        <v>44947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22023</v>
      </c>
      <c r="B34" s="12">
        <f ca="1" t="shared" si="2"/>
        <v>44978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32023</v>
      </c>
      <c r="B35" s="12">
        <f ca="1" t="shared" si="2"/>
        <v>45006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42023</v>
      </c>
      <c r="B36" s="12">
        <f ca="1" t="shared" si="2"/>
        <v>45037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52023</v>
      </c>
      <c r="B37" s="12">
        <f ca="1" t="shared" si="2"/>
        <v>45067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1">MONTH(B38)&amp;YEAR(B38)</f>
        <v>62023</v>
      </c>
      <c r="B38" s="12">
        <f ca="1" t="shared" ref="B38:B69" si="12">EDATE(B37,1)</f>
        <v>45098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1"/>
        <v>72023</v>
      </c>
      <c r="B39" s="12">
        <f ca="1" t="shared" si="12"/>
        <v>45128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1"/>
        <v>82023</v>
      </c>
      <c r="B40" s="12">
        <f ca="1" t="shared" si="12"/>
        <v>45159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1"/>
        <v>92023</v>
      </c>
      <c r="B41" s="12">
        <f ca="1" t="shared" si="12"/>
        <v>45190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1"/>
        <v>102023</v>
      </c>
      <c r="B42" s="12">
        <f ca="1" t="shared" si="12"/>
        <v>45220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1"/>
        <v>112023</v>
      </c>
      <c r="B43" s="12">
        <f ca="1" t="shared" si="12"/>
        <v>45251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1"/>
        <v>122023</v>
      </c>
      <c r="B44" s="12">
        <f ca="1" t="shared" si="12"/>
        <v>45281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1"/>
        <v>12024</v>
      </c>
      <c r="B45" s="12">
        <f ca="1" t="shared" si="12"/>
        <v>45312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1"/>
        <v>22024</v>
      </c>
      <c r="B46" s="12">
        <f ca="1" t="shared" si="12"/>
        <v>45343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1"/>
        <v>32024</v>
      </c>
      <c r="B47" s="12">
        <f ca="1" t="shared" si="12"/>
        <v>45372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1"/>
        <v>42024</v>
      </c>
      <c r="B48" s="12">
        <f ca="1" t="shared" si="12"/>
        <v>45403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1"/>
        <v>52024</v>
      </c>
      <c r="B49" s="12">
        <f ca="1" t="shared" si="12"/>
        <v>45433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1"/>
        <v>62024</v>
      </c>
      <c r="B50" s="12">
        <f ca="1" t="shared" si="12"/>
        <v>45464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1"/>
        <v>72024</v>
      </c>
      <c r="B51" s="12">
        <f ca="1" t="shared" si="12"/>
        <v>45494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1"/>
        <v>82024</v>
      </c>
      <c r="B52" s="12">
        <f ca="1" t="shared" si="12"/>
        <v>45525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1"/>
        <v>92024</v>
      </c>
      <c r="B53" s="12">
        <f ca="1" t="shared" si="12"/>
        <v>45556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1"/>
        <v>102024</v>
      </c>
      <c r="B54" s="12">
        <f ca="1" t="shared" si="12"/>
        <v>45586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1"/>
        <v>112024</v>
      </c>
      <c r="B55" s="12">
        <f ca="1" t="shared" si="12"/>
        <v>45617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1"/>
        <v>122024</v>
      </c>
      <c r="B56" s="12">
        <f ca="1" t="shared" si="12"/>
        <v>45647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1"/>
        <v>12025</v>
      </c>
      <c r="B57" s="12">
        <f ca="1" t="shared" si="12"/>
        <v>45678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1"/>
        <v>22025</v>
      </c>
      <c r="B58" s="12">
        <f ca="1" t="shared" si="12"/>
        <v>45709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1"/>
        <v>32025</v>
      </c>
      <c r="B59" s="12">
        <f ca="1" t="shared" si="12"/>
        <v>45737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1"/>
        <v>42025</v>
      </c>
      <c r="B60" s="12">
        <f ca="1" t="shared" si="12"/>
        <v>45768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1"/>
        <v>52025</v>
      </c>
      <c r="B61" s="12">
        <f ca="1" t="shared" si="12"/>
        <v>45798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1"/>
        <v>62025</v>
      </c>
      <c r="B62" s="12">
        <f ca="1" t="shared" si="12"/>
        <v>45829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1"/>
        <v>72025</v>
      </c>
      <c r="B63" s="12">
        <f ca="1" t="shared" si="12"/>
        <v>45859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1"/>
        <v>82025</v>
      </c>
      <c r="B64" s="12">
        <f ca="1" t="shared" si="12"/>
        <v>45890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1"/>
        <v>92025</v>
      </c>
      <c r="B65" s="12">
        <f ca="1" t="shared" si="12"/>
        <v>45921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1"/>
        <v>102025</v>
      </c>
      <c r="B66" s="12">
        <f ca="1" t="shared" si="12"/>
        <v>45951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1"/>
        <v>112025</v>
      </c>
      <c r="B67" s="12">
        <f ca="1" t="shared" si="12"/>
        <v>45982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1"/>
        <v>122025</v>
      </c>
      <c r="B68" s="12">
        <f ca="1" t="shared" si="12"/>
        <v>46012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1"/>
        <v>12026</v>
      </c>
      <c r="B69" s="12">
        <f ca="1" t="shared" si="12"/>
        <v>46043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20">MONTH(B70)&amp;YEAR(B70)</f>
        <v>22026</v>
      </c>
      <c r="B70" s="12">
        <f ca="1" t="shared" ref="B70:B101" si="21">EDATE(B69,1)</f>
        <v>46074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20"/>
        <v>32026</v>
      </c>
      <c r="B71" s="12">
        <f ca="1" t="shared" si="21"/>
        <v>46102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20"/>
        <v>42026</v>
      </c>
      <c r="B72" s="12">
        <f ca="1" t="shared" si="21"/>
        <v>46133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20"/>
        <v>52026</v>
      </c>
      <c r="B73" s="12">
        <f ca="1" t="shared" si="21"/>
        <v>46163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20"/>
        <v>62026</v>
      </c>
      <c r="B74" s="12">
        <f ca="1" t="shared" si="21"/>
        <v>46194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20"/>
        <v>72026</v>
      </c>
      <c r="B75" s="12">
        <f ca="1" t="shared" si="21"/>
        <v>46224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20"/>
        <v>82026</v>
      </c>
      <c r="B76" s="12">
        <f ca="1" t="shared" si="21"/>
        <v>46255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20"/>
        <v>92026</v>
      </c>
      <c r="B77" s="12">
        <f ca="1" t="shared" si="21"/>
        <v>46286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20"/>
        <v>102026</v>
      </c>
      <c r="B78" s="12">
        <f ca="1" t="shared" si="21"/>
        <v>46316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20"/>
        <v>112026</v>
      </c>
      <c r="B79" s="12">
        <f ca="1" t="shared" si="21"/>
        <v>46347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20"/>
        <v>122026</v>
      </c>
      <c r="B80" s="12">
        <f ca="1" t="shared" si="21"/>
        <v>46377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20"/>
        <v>12027</v>
      </c>
      <c r="B81" s="12">
        <f ca="1" t="shared" si="21"/>
        <v>46408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20"/>
        <v>22027</v>
      </c>
      <c r="B82" s="12">
        <f ca="1" t="shared" si="21"/>
        <v>46439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20"/>
        <v>32027</v>
      </c>
      <c r="B83" s="12">
        <f ca="1" t="shared" si="21"/>
        <v>46467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20"/>
        <v>42027</v>
      </c>
      <c r="B84" s="12">
        <f ca="1" t="shared" si="21"/>
        <v>46498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20"/>
        <v>52027</v>
      </c>
      <c r="B85" s="12">
        <f ca="1" t="shared" si="21"/>
        <v>46528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20"/>
        <v>62027</v>
      </c>
      <c r="B86" s="12">
        <f ca="1" t="shared" si="21"/>
        <v>46559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20"/>
        <v>72027</v>
      </c>
      <c r="B87" s="12">
        <f ca="1" t="shared" si="21"/>
        <v>46589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20"/>
        <v>82027</v>
      </c>
      <c r="B88" s="12">
        <f ca="1" t="shared" si="21"/>
        <v>46620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20"/>
        <v>92027</v>
      </c>
      <c r="B89" s="12">
        <f ca="1" t="shared" si="21"/>
        <v>46651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20"/>
        <v>102027</v>
      </c>
      <c r="B90" s="12">
        <f ca="1" t="shared" si="21"/>
        <v>46681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20"/>
        <v>112027</v>
      </c>
      <c r="B91" s="12">
        <f ca="1" t="shared" si="21"/>
        <v>46712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20"/>
        <v>122027</v>
      </c>
      <c r="B92" s="12">
        <f ca="1" t="shared" si="21"/>
        <v>46742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20"/>
        <v>12028</v>
      </c>
      <c r="B93" s="12">
        <f ca="1" t="shared" si="21"/>
        <v>46773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20"/>
        <v>22028</v>
      </c>
      <c r="B94" s="12">
        <f ca="1" t="shared" si="21"/>
        <v>46804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20"/>
        <v>32028</v>
      </c>
      <c r="B95" s="12">
        <f ca="1" t="shared" si="21"/>
        <v>46833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20"/>
        <v>42028</v>
      </c>
      <c r="B96" s="12">
        <f ca="1" t="shared" si="21"/>
        <v>46864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20"/>
        <v>52028</v>
      </c>
      <c r="B97" s="12">
        <f ca="1" t="shared" si="21"/>
        <v>46894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20"/>
        <v>62028</v>
      </c>
      <c r="B98" s="12">
        <f ca="1" t="shared" si="21"/>
        <v>46925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20"/>
        <v>72028</v>
      </c>
      <c r="B99" s="12">
        <f ca="1" t="shared" si="21"/>
        <v>46955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20"/>
        <v>82028</v>
      </c>
      <c r="B100" s="12">
        <f ca="1" t="shared" si="21"/>
        <v>46986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20"/>
        <v>92028</v>
      </c>
      <c r="B101" s="12">
        <f ca="1" t="shared" si="21"/>
        <v>47017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30">MONTH(B102)&amp;YEAR(B102)</f>
        <v>102028</v>
      </c>
      <c r="B102" s="12">
        <f ca="1" t="shared" ref="B102:B124" si="31">EDATE(B101,1)</f>
        <v>47047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30"/>
        <v>112028</v>
      </c>
      <c r="B103" s="12">
        <f ca="1" t="shared" si="31"/>
        <v>47078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30"/>
        <v>122028</v>
      </c>
      <c r="B104" s="12">
        <f ca="1" t="shared" si="31"/>
        <v>47108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30"/>
        <v>12029</v>
      </c>
      <c r="B105" s="12">
        <f ca="1" t="shared" si="31"/>
        <v>47139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30"/>
        <v>22029</v>
      </c>
      <c r="B106" s="12">
        <f ca="1" t="shared" si="31"/>
        <v>47170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30"/>
        <v>32029</v>
      </c>
      <c r="B107" s="12">
        <f ca="1" t="shared" si="31"/>
        <v>47198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30"/>
        <v>42029</v>
      </c>
      <c r="B108" s="12">
        <f ca="1" t="shared" si="31"/>
        <v>47229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30"/>
        <v>52029</v>
      </c>
      <c r="B109" s="12">
        <f ca="1" t="shared" si="31"/>
        <v>47259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30"/>
        <v>62029</v>
      </c>
      <c r="B110" s="12">
        <f ca="1" t="shared" si="31"/>
        <v>47290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30"/>
        <v>72029</v>
      </c>
      <c r="B111" s="12">
        <f ca="1" t="shared" si="31"/>
        <v>47320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30"/>
        <v>82029</v>
      </c>
      <c r="B112" s="12">
        <f ca="1" t="shared" si="31"/>
        <v>47351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30"/>
        <v>92029</v>
      </c>
      <c r="B113" s="12">
        <f ca="1" t="shared" si="31"/>
        <v>47382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30"/>
        <v>102029</v>
      </c>
      <c r="B114" s="12">
        <f ca="1" t="shared" si="31"/>
        <v>47412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30"/>
        <v>112029</v>
      </c>
      <c r="B115" s="12">
        <f ca="1" t="shared" si="31"/>
        <v>47443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30"/>
        <v>122029</v>
      </c>
      <c r="B116" s="12">
        <f ca="1" t="shared" si="31"/>
        <v>47473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30"/>
        <v>12030</v>
      </c>
      <c r="B117" s="12">
        <f ca="1" t="shared" si="31"/>
        <v>47504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30"/>
        <v>22030</v>
      </c>
      <c r="B118" s="12">
        <f ca="1" t="shared" si="31"/>
        <v>47535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30"/>
        <v>32030</v>
      </c>
      <c r="B119" s="12">
        <f ca="1" t="shared" si="31"/>
        <v>47563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30"/>
        <v>42030</v>
      </c>
      <c r="B120" s="12">
        <f ca="1" t="shared" si="31"/>
        <v>47594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30"/>
        <v>52030</v>
      </c>
      <c r="B121" s="12">
        <f ca="1" t="shared" si="31"/>
        <v>47624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30"/>
        <v>62030</v>
      </c>
      <c r="B122" s="12">
        <f ca="1" t="shared" si="31"/>
        <v>47655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30"/>
        <v>72030</v>
      </c>
      <c r="B123" s="12">
        <f ca="1" t="shared" si="31"/>
        <v>47685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30"/>
        <v>82030</v>
      </c>
      <c r="B124" s="12">
        <f ca="1" t="shared" si="31"/>
        <v>47716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L51" sqref="L51"/>
    </sheetView>
  </sheetViews>
  <sheetFormatPr defaultColWidth="11" defaultRowHeight="15"/>
  <cols>
    <col min="1" max="1" width="7" hidden="1" customWidth="1"/>
    <col min="2" max="2" width="9" customWidth="1"/>
    <col min="4" max="4" width="11.2857142857143" customWidth="1"/>
    <col min="5" max="5" width="13.1428571428571" customWidth="1"/>
    <col min="6" max="6" width="9.85714285714286" customWidth="1"/>
    <col min="7" max="7" width="11.8571428571429" customWidth="1"/>
    <col min="8" max="8" width="9.14285714285714" customWidth="1"/>
    <col min="9" max="9" width="10.2857142857143" customWidth="1"/>
    <col min="10" max="10" width="10" customWidth="1"/>
    <col min="11" max="11" width="12.8571428571429" customWidth="1"/>
    <col min="12" max="12" width="10.4285714285714" customWidth="1"/>
    <col min="13" max="13" width="9.85714285714286" customWidth="1"/>
    <col min="14" max="14" width="10.2857142857143" customWidth="1"/>
    <col min="15" max="15" width="11.1428571428571" customWidth="1"/>
    <col min="16" max="16" width="9.14285714285714" customWidth="1"/>
    <col min="17" max="17" width="4" customWidth="1"/>
    <col min="18" max="18" width="19" customWidth="1"/>
    <col min="19" max="19" width="8.71428571428571" customWidth="1"/>
  </cols>
  <sheetData>
    <row r="1" spans="2:16">
      <c r="B1" s="1" t="s">
        <v>9</v>
      </c>
      <c r="C1" s="2" t="s">
        <v>31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43678</v>
      </c>
      <c r="N1" s="19" t="s">
        <v>13</v>
      </c>
      <c r="O1" s="20">
        <v>500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50</v>
      </c>
    </row>
    <row r="5" ht="15.75" spans="1:19">
      <c r="A5" s="5" t="str">
        <f>(MONTH(B5)&amp;YEAR(B5))</f>
        <v>82019</v>
      </c>
      <c r="B5" s="12">
        <f>EDATE(M1,0)</f>
        <v>43678</v>
      </c>
      <c r="C5" s="13">
        <f>IF(H5&gt;0,O1-H5,IF(J5&lt;0,O1-J5,O1))</f>
        <v>500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500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350</v>
      </c>
    </row>
    <row r="6" ht="15.75" spans="1:19">
      <c r="A6" s="5" t="str">
        <f t="shared" ref="A6:A37" si="1">MONTH(B6)&amp;YEAR(B6)</f>
        <v>92019</v>
      </c>
      <c r="B6" s="12">
        <f t="shared" ref="B6:B37" si="2">EDATE(B5,1)</f>
        <v>43709</v>
      </c>
      <c r="C6" s="13">
        <f t="shared" ref="C6:C37" si="3">C5-H6+I6</f>
        <v>500</v>
      </c>
      <c r="D6" s="13">
        <f t="shared" ref="D6:D37" si="4">C5*$K$1</f>
        <v>50</v>
      </c>
      <c r="E6" s="13">
        <f t="shared" ref="E6:E37" si="5">C5*$K$1+G5</f>
        <v>50</v>
      </c>
      <c r="F6" s="14">
        <f t="shared" ref="F6:F37" si="6">IF(J6&gt;E6,E6,J6)</f>
        <v>50</v>
      </c>
      <c r="G6" s="14">
        <f t="shared" si="0"/>
        <v>0</v>
      </c>
      <c r="H6" s="14">
        <f t="shared" ref="H6:H37" si="7">IF(J6&gt;F6,J6-F6,0)</f>
        <v>0</v>
      </c>
      <c r="I6" s="24">
        <v>0</v>
      </c>
      <c r="J6" s="24">
        <f>IF($L6&gt;0,$L6,0)+IF($N6&gt;0,$N6,0)+IF($P6&gt;0,$P6,0)</f>
        <v>50</v>
      </c>
      <c r="K6" s="27">
        <v>43720</v>
      </c>
      <c r="L6" s="26">
        <v>50</v>
      </c>
      <c r="M6" s="27"/>
      <c r="N6" s="28"/>
      <c r="O6" s="27"/>
      <c r="P6" s="28"/>
      <c r="R6" s="34" t="s">
        <v>5</v>
      </c>
      <c r="S6" s="33">
        <f ca="1">VLOOKUP($A$2,$A$5:$P$127,4,FALSE)</f>
        <v>40</v>
      </c>
    </row>
    <row r="7" ht="15.75" spans="1:19">
      <c r="A7" s="5" t="str">
        <f t="shared" si="1"/>
        <v>102019</v>
      </c>
      <c r="B7" s="12">
        <f t="shared" si="2"/>
        <v>43739</v>
      </c>
      <c r="C7" s="13">
        <f t="shared" si="3"/>
        <v>500</v>
      </c>
      <c r="D7" s="13">
        <f t="shared" si="4"/>
        <v>50</v>
      </c>
      <c r="E7" s="13">
        <f t="shared" si="5"/>
        <v>50</v>
      </c>
      <c r="F7" s="14">
        <f t="shared" si="6"/>
        <v>50</v>
      </c>
      <c r="G7" s="14">
        <f t="shared" si="0"/>
        <v>0</v>
      </c>
      <c r="H7" s="14">
        <f t="shared" si="7"/>
        <v>0</v>
      </c>
      <c r="I7" s="24">
        <v>0</v>
      </c>
      <c r="J7" s="24">
        <f t="shared" ref="J7:J70" si="8">IF($L7&gt;0,$L7,0)+IF($N7&gt;0,$N7,0)+IF($P7&gt;0,$P7,0)</f>
        <v>50</v>
      </c>
      <c r="K7" s="27">
        <v>43744</v>
      </c>
      <c r="L7" s="26">
        <v>50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112019</v>
      </c>
      <c r="B8" s="12">
        <f t="shared" si="2"/>
        <v>43770</v>
      </c>
      <c r="C8" s="13">
        <f t="shared" si="3"/>
        <v>500</v>
      </c>
      <c r="D8" s="13">
        <f t="shared" si="4"/>
        <v>50</v>
      </c>
      <c r="E8" s="13">
        <f t="shared" si="5"/>
        <v>50</v>
      </c>
      <c r="F8" s="14">
        <f t="shared" si="6"/>
        <v>50</v>
      </c>
      <c r="G8" s="14">
        <f t="shared" si="0"/>
        <v>0</v>
      </c>
      <c r="H8" s="14">
        <f t="shared" si="7"/>
        <v>0</v>
      </c>
      <c r="I8" s="24">
        <v>0</v>
      </c>
      <c r="J8" s="24">
        <f t="shared" si="8"/>
        <v>50</v>
      </c>
      <c r="K8" s="27">
        <v>43774</v>
      </c>
      <c r="L8" s="26">
        <v>50</v>
      </c>
      <c r="M8" s="27"/>
      <c r="N8" s="28"/>
      <c r="O8" s="27"/>
      <c r="P8" s="28"/>
      <c r="R8" s="32" t="s">
        <v>7</v>
      </c>
      <c r="S8" s="33">
        <f ca="1">VLOOKUP($A$2,$A$5:$P$127,6,FALSE)</f>
        <v>40</v>
      </c>
    </row>
    <row r="9" ht="15.75" spans="1:19">
      <c r="A9" s="5" t="str">
        <f t="shared" si="1"/>
        <v>122019</v>
      </c>
      <c r="B9" s="12">
        <f t="shared" si="2"/>
        <v>43800</v>
      </c>
      <c r="C9" s="13">
        <f t="shared" si="3"/>
        <v>500</v>
      </c>
      <c r="D9" s="13">
        <f t="shared" si="4"/>
        <v>50</v>
      </c>
      <c r="E9" s="13">
        <f t="shared" si="5"/>
        <v>50</v>
      </c>
      <c r="F9" s="14">
        <f t="shared" si="6"/>
        <v>50</v>
      </c>
      <c r="G9" s="14">
        <f t="shared" si="0"/>
        <v>0</v>
      </c>
      <c r="H9" s="14">
        <f t="shared" si="7"/>
        <v>0</v>
      </c>
      <c r="I9" s="24">
        <v>0</v>
      </c>
      <c r="J9" s="24">
        <f t="shared" si="8"/>
        <v>50</v>
      </c>
      <c r="K9" s="27">
        <v>43801</v>
      </c>
      <c r="L9" s="26">
        <v>50</v>
      </c>
      <c r="M9" s="27"/>
      <c r="N9" s="28"/>
      <c r="O9" s="27"/>
      <c r="P9" s="28"/>
      <c r="S9" s="5"/>
    </row>
    <row r="10" ht="15.75" spans="1:19">
      <c r="A10" s="5" t="str">
        <f t="shared" si="1"/>
        <v>12020</v>
      </c>
      <c r="B10" s="12">
        <f t="shared" si="2"/>
        <v>43831</v>
      </c>
      <c r="C10" s="13">
        <f t="shared" si="3"/>
        <v>500</v>
      </c>
      <c r="D10" s="13">
        <f t="shared" si="4"/>
        <v>50</v>
      </c>
      <c r="E10" s="13">
        <f t="shared" si="5"/>
        <v>50</v>
      </c>
      <c r="F10" s="14">
        <f t="shared" si="6"/>
        <v>50</v>
      </c>
      <c r="G10" s="14">
        <f t="shared" si="0"/>
        <v>0</v>
      </c>
      <c r="H10" s="14">
        <f t="shared" si="7"/>
        <v>0</v>
      </c>
      <c r="I10" s="24">
        <v>0</v>
      </c>
      <c r="J10" s="24">
        <f t="shared" si="8"/>
        <v>50</v>
      </c>
      <c r="K10" s="27">
        <v>43869</v>
      </c>
      <c r="L10" s="26">
        <v>50</v>
      </c>
      <c r="M10" s="27"/>
      <c r="N10" s="28"/>
      <c r="O10" s="27"/>
      <c r="P10" s="28"/>
      <c r="S10" s="5"/>
    </row>
    <row r="11" ht="15.75" spans="1:19">
      <c r="A11" s="5" t="str">
        <f t="shared" si="1"/>
        <v>22020</v>
      </c>
      <c r="B11" s="12">
        <f t="shared" si="2"/>
        <v>43862</v>
      </c>
      <c r="C11" s="13">
        <f t="shared" si="3"/>
        <v>500</v>
      </c>
      <c r="D11" s="13">
        <f t="shared" si="4"/>
        <v>50</v>
      </c>
      <c r="E11" s="13">
        <f t="shared" si="5"/>
        <v>50</v>
      </c>
      <c r="F11" s="14">
        <f t="shared" si="6"/>
        <v>50</v>
      </c>
      <c r="G11" s="14">
        <f t="shared" si="0"/>
        <v>0</v>
      </c>
      <c r="H11" s="14">
        <f t="shared" si="7"/>
        <v>0</v>
      </c>
      <c r="I11" s="24">
        <v>0</v>
      </c>
      <c r="J11" s="24">
        <f t="shared" si="8"/>
        <v>50</v>
      </c>
      <c r="K11" s="27">
        <v>43869</v>
      </c>
      <c r="L11" s="26">
        <v>50</v>
      </c>
      <c r="M11" s="27"/>
      <c r="N11" s="28"/>
      <c r="O11" s="27"/>
      <c r="P11" s="28"/>
      <c r="S11" s="5"/>
    </row>
    <row r="12" ht="15.75" spans="1:19">
      <c r="A12" s="5" t="str">
        <f t="shared" si="1"/>
        <v>32020</v>
      </c>
      <c r="B12" s="12">
        <f t="shared" si="2"/>
        <v>43891</v>
      </c>
      <c r="C12" s="13">
        <f t="shared" si="3"/>
        <v>500</v>
      </c>
      <c r="D12" s="13">
        <f t="shared" si="4"/>
        <v>50</v>
      </c>
      <c r="E12" s="13">
        <f t="shared" si="5"/>
        <v>50</v>
      </c>
      <c r="F12" s="14">
        <f t="shared" si="6"/>
        <v>50</v>
      </c>
      <c r="G12" s="14">
        <f t="shared" si="0"/>
        <v>0</v>
      </c>
      <c r="H12" s="14">
        <f t="shared" si="7"/>
        <v>0</v>
      </c>
      <c r="I12" s="24">
        <v>0</v>
      </c>
      <c r="J12" s="24">
        <f t="shared" si="8"/>
        <v>50</v>
      </c>
      <c r="K12" s="27">
        <v>43898</v>
      </c>
      <c r="L12" s="26">
        <v>50</v>
      </c>
      <c r="M12" s="27"/>
      <c r="N12" s="28"/>
      <c r="O12" s="27"/>
      <c r="P12" s="28"/>
      <c r="S12" s="5"/>
    </row>
    <row r="13" ht="15.75" spans="1:19">
      <c r="A13" s="5" t="str">
        <f t="shared" si="1"/>
        <v>42020</v>
      </c>
      <c r="B13" s="12">
        <f t="shared" si="2"/>
        <v>43922</v>
      </c>
      <c r="C13" s="13">
        <f t="shared" si="3"/>
        <v>500</v>
      </c>
      <c r="D13" s="13">
        <f t="shared" si="4"/>
        <v>50</v>
      </c>
      <c r="E13" s="13">
        <f t="shared" si="5"/>
        <v>50</v>
      </c>
      <c r="F13" s="14">
        <f t="shared" si="6"/>
        <v>50</v>
      </c>
      <c r="G13" s="14">
        <f t="shared" si="0"/>
        <v>0</v>
      </c>
      <c r="H13" s="14">
        <f t="shared" si="7"/>
        <v>0</v>
      </c>
      <c r="I13" s="24">
        <v>0</v>
      </c>
      <c r="J13" s="24">
        <f t="shared" si="8"/>
        <v>50</v>
      </c>
      <c r="K13" s="27">
        <v>43973</v>
      </c>
      <c r="L13" s="26">
        <v>50</v>
      </c>
      <c r="M13" s="27"/>
      <c r="N13" s="28"/>
      <c r="O13" s="27"/>
      <c r="P13" s="28"/>
      <c r="S13" s="5"/>
    </row>
    <row r="14" ht="15.75" spans="1:19">
      <c r="A14" s="5" t="str">
        <f t="shared" si="1"/>
        <v>52020</v>
      </c>
      <c r="B14" s="12">
        <f t="shared" si="2"/>
        <v>43952</v>
      </c>
      <c r="C14" s="13">
        <f t="shared" si="3"/>
        <v>500</v>
      </c>
      <c r="D14" s="13">
        <f t="shared" si="4"/>
        <v>50</v>
      </c>
      <c r="E14" s="13">
        <f t="shared" si="5"/>
        <v>50</v>
      </c>
      <c r="F14" s="14">
        <f t="shared" si="6"/>
        <v>50</v>
      </c>
      <c r="G14" s="14">
        <f t="shared" si="0"/>
        <v>0</v>
      </c>
      <c r="H14" s="14">
        <f t="shared" si="7"/>
        <v>0</v>
      </c>
      <c r="I14" s="24">
        <v>0</v>
      </c>
      <c r="J14" s="24">
        <f t="shared" si="8"/>
        <v>50</v>
      </c>
      <c r="K14" s="27">
        <v>43973</v>
      </c>
      <c r="L14" s="26">
        <v>50</v>
      </c>
      <c r="M14" s="27"/>
      <c r="N14" s="28"/>
      <c r="O14" s="27"/>
      <c r="P14" s="28"/>
      <c r="S14" s="5"/>
    </row>
    <row r="15" ht="15.75" spans="1:19">
      <c r="A15" s="5" t="str">
        <f t="shared" si="1"/>
        <v>62020</v>
      </c>
      <c r="B15" s="12">
        <f t="shared" si="2"/>
        <v>43983</v>
      </c>
      <c r="C15" s="13">
        <f t="shared" si="3"/>
        <v>500</v>
      </c>
      <c r="D15" s="13">
        <f t="shared" si="4"/>
        <v>50</v>
      </c>
      <c r="E15" s="13">
        <f t="shared" si="5"/>
        <v>50</v>
      </c>
      <c r="F15" s="14">
        <f t="shared" si="6"/>
        <v>50</v>
      </c>
      <c r="G15" s="14">
        <f t="shared" si="0"/>
        <v>0</v>
      </c>
      <c r="H15" s="14">
        <f t="shared" si="7"/>
        <v>0</v>
      </c>
      <c r="I15" s="24">
        <v>0</v>
      </c>
      <c r="J15" s="24">
        <f t="shared" si="8"/>
        <v>50</v>
      </c>
      <c r="K15" s="29">
        <v>43992</v>
      </c>
      <c r="L15" s="26">
        <v>50</v>
      </c>
      <c r="M15" s="29"/>
      <c r="N15" s="30"/>
      <c r="O15" s="29"/>
      <c r="P15" s="30"/>
      <c r="S15" s="5"/>
    </row>
    <row r="16" ht="15.75" spans="1:19">
      <c r="A16" s="5" t="str">
        <f t="shared" si="1"/>
        <v>72020</v>
      </c>
      <c r="B16" s="12">
        <f t="shared" si="2"/>
        <v>44013</v>
      </c>
      <c r="C16" s="13">
        <f t="shared" si="3"/>
        <v>500</v>
      </c>
      <c r="D16" s="13">
        <f t="shared" si="4"/>
        <v>50</v>
      </c>
      <c r="E16" s="13">
        <f t="shared" si="5"/>
        <v>50</v>
      </c>
      <c r="F16" s="14">
        <f t="shared" si="6"/>
        <v>50</v>
      </c>
      <c r="G16" s="14">
        <f t="shared" si="0"/>
        <v>0</v>
      </c>
      <c r="H16" s="14">
        <f t="shared" si="7"/>
        <v>0</v>
      </c>
      <c r="I16" s="24">
        <v>0</v>
      </c>
      <c r="J16" s="24">
        <f t="shared" si="8"/>
        <v>50</v>
      </c>
      <c r="K16" s="25">
        <v>44023</v>
      </c>
      <c r="L16" s="26">
        <v>50</v>
      </c>
      <c r="M16" s="25"/>
      <c r="N16" s="26"/>
      <c r="O16" s="25"/>
      <c r="P16" s="26"/>
      <c r="S16" s="5"/>
    </row>
    <row r="17" ht="15.75" spans="1:19">
      <c r="A17" s="5" t="str">
        <f t="shared" si="1"/>
        <v>82020</v>
      </c>
      <c r="B17" s="12">
        <f t="shared" si="2"/>
        <v>44044</v>
      </c>
      <c r="C17" s="13">
        <f t="shared" si="3"/>
        <v>400</v>
      </c>
      <c r="D17" s="13">
        <f t="shared" si="4"/>
        <v>50</v>
      </c>
      <c r="E17" s="13">
        <f t="shared" si="5"/>
        <v>50</v>
      </c>
      <c r="F17" s="14">
        <f t="shared" si="6"/>
        <v>50</v>
      </c>
      <c r="G17" s="14">
        <f t="shared" si="0"/>
        <v>0</v>
      </c>
      <c r="H17" s="14">
        <f t="shared" si="7"/>
        <v>100</v>
      </c>
      <c r="I17" s="24">
        <v>0</v>
      </c>
      <c r="J17" s="24">
        <f t="shared" si="8"/>
        <v>150</v>
      </c>
      <c r="K17" s="25">
        <v>44054</v>
      </c>
      <c r="L17" s="26">
        <v>150</v>
      </c>
      <c r="M17" s="25"/>
      <c r="N17" s="26"/>
      <c r="O17" s="25"/>
      <c r="P17" s="26"/>
      <c r="S17" s="5"/>
    </row>
    <row r="18" ht="15.75" spans="1:19">
      <c r="A18" s="5" t="str">
        <f t="shared" si="1"/>
        <v>92020</v>
      </c>
      <c r="B18" s="12">
        <f t="shared" si="2"/>
        <v>44075</v>
      </c>
      <c r="C18" s="13">
        <f t="shared" si="3"/>
        <v>350</v>
      </c>
      <c r="D18" s="13">
        <f t="shared" si="4"/>
        <v>40</v>
      </c>
      <c r="E18" s="13">
        <f t="shared" si="5"/>
        <v>40</v>
      </c>
      <c r="F18" s="14">
        <f t="shared" si="6"/>
        <v>40</v>
      </c>
      <c r="G18" s="14">
        <f t="shared" si="0"/>
        <v>0</v>
      </c>
      <c r="H18" s="14">
        <f t="shared" si="7"/>
        <v>50</v>
      </c>
      <c r="I18" s="24">
        <v>0</v>
      </c>
      <c r="J18" s="24">
        <f t="shared" si="8"/>
        <v>90</v>
      </c>
      <c r="K18" s="25">
        <v>44088</v>
      </c>
      <c r="L18" s="26">
        <v>90</v>
      </c>
      <c r="M18" s="25"/>
      <c r="N18" s="26"/>
      <c r="O18" s="25"/>
      <c r="P18" s="26"/>
      <c r="S18" s="5"/>
    </row>
    <row r="19" ht="15.75" spans="1:19">
      <c r="A19" s="5" t="str">
        <f t="shared" si="1"/>
        <v>102020</v>
      </c>
      <c r="B19" s="12">
        <f t="shared" si="2"/>
        <v>44105</v>
      </c>
      <c r="C19" s="13">
        <f t="shared" si="3"/>
        <v>350</v>
      </c>
      <c r="D19" s="13">
        <f t="shared" si="4"/>
        <v>35</v>
      </c>
      <c r="E19" s="13">
        <f t="shared" si="5"/>
        <v>35</v>
      </c>
      <c r="F19" s="14">
        <f t="shared" si="6"/>
        <v>0</v>
      </c>
      <c r="G19" s="14">
        <f t="shared" si="0"/>
        <v>35</v>
      </c>
      <c r="H19" s="14">
        <f t="shared" si="7"/>
        <v>0</v>
      </c>
      <c r="I19" s="24">
        <v>0</v>
      </c>
      <c r="J19" s="24">
        <f t="shared" si="8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112020</v>
      </c>
      <c r="B20" s="12">
        <f t="shared" si="2"/>
        <v>44136</v>
      </c>
      <c r="C20" s="13">
        <f t="shared" si="3"/>
        <v>350</v>
      </c>
      <c r="D20" s="13">
        <f t="shared" si="4"/>
        <v>35</v>
      </c>
      <c r="E20" s="13">
        <f t="shared" si="5"/>
        <v>70</v>
      </c>
      <c r="F20" s="14">
        <f t="shared" si="6"/>
        <v>0</v>
      </c>
      <c r="G20" s="14">
        <f t="shared" si="0"/>
        <v>70</v>
      </c>
      <c r="H20" s="14">
        <f t="shared" si="7"/>
        <v>0</v>
      </c>
      <c r="I20" s="24">
        <v>0</v>
      </c>
      <c r="J20" s="24">
        <f t="shared" si="8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122020</v>
      </c>
      <c r="B21" s="12">
        <f t="shared" si="2"/>
        <v>44166</v>
      </c>
      <c r="C21" s="13">
        <f t="shared" si="3"/>
        <v>350</v>
      </c>
      <c r="D21" s="13">
        <f t="shared" si="4"/>
        <v>35</v>
      </c>
      <c r="E21" s="13">
        <f t="shared" si="5"/>
        <v>105</v>
      </c>
      <c r="F21" s="14">
        <f t="shared" si="6"/>
        <v>0</v>
      </c>
      <c r="G21" s="14">
        <f t="shared" si="0"/>
        <v>105</v>
      </c>
      <c r="H21" s="14">
        <f t="shared" si="7"/>
        <v>0</v>
      </c>
      <c r="I21" s="24">
        <v>0</v>
      </c>
      <c r="J21" s="24">
        <f t="shared" si="8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12021</v>
      </c>
      <c r="B22" s="12">
        <f t="shared" si="2"/>
        <v>44197</v>
      </c>
      <c r="C22" s="13">
        <f t="shared" si="3"/>
        <v>350</v>
      </c>
      <c r="D22" s="13">
        <f t="shared" si="4"/>
        <v>35</v>
      </c>
      <c r="E22" s="13">
        <f t="shared" si="5"/>
        <v>140</v>
      </c>
      <c r="F22" s="14">
        <f t="shared" si="6"/>
        <v>0</v>
      </c>
      <c r="G22" s="14">
        <f t="shared" si="0"/>
        <v>140</v>
      </c>
      <c r="H22" s="14">
        <f t="shared" si="7"/>
        <v>0</v>
      </c>
      <c r="I22" s="24">
        <v>0</v>
      </c>
      <c r="J22" s="24">
        <f t="shared" si="8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22021</v>
      </c>
      <c r="B23" s="12">
        <f t="shared" si="2"/>
        <v>44228</v>
      </c>
      <c r="C23" s="13">
        <f t="shared" si="3"/>
        <v>350</v>
      </c>
      <c r="D23" s="13">
        <f t="shared" si="4"/>
        <v>35</v>
      </c>
      <c r="E23" s="13">
        <f t="shared" si="5"/>
        <v>175</v>
      </c>
      <c r="F23" s="14">
        <f t="shared" si="6"/>
        <v>0</v>
      </c>
      <c r="G23" s="14">
        <f t="shared" si="0"/>
        <v>175</v>
      </c>
      <c r="H23" s="14">
        <f t="shared" si="7"/>
        <v>0</v>
      </c>
      <c r="I23" s="24">
        <v>0</v>
      </c>
      <c r="J23" s="24">
        <f t="shared" si="8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32021</v>
      </c>
      <c r="B24" s="12">
        <f t="shared" si="2"/>
        <v>44256</v>
      </c>
      <c r="C24" s="13">
        <f t="shared" si="3"/>
        <v>350</v>
      </c>
      <c r="D24" s="13">
        <f t="shared" si="4"/>
        <v>35</v>
      </c>
      <c r="E24" s="13">
        <f t="shared" si="5"/>
        <v>210</v>
      </c>
      <c r="F24" s="14">
        <f t="shared" si="6"/>
        <v>0</v>
      </c>
      <c r="G24" s="14">
        <f t="shared" si="0"/>
        <v>210</v>
      </c>
      <c r="H24" s="14">
        <f t="shared" si="7"/>
        <v>0</v>
      </c>
      <c r="I24" s="24">
        <v>0</v>
      </c>
      <c r="J24" s="24">
        <f t="shared" si="8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42021</v>
      </c>
      <c r="B25" s="12">
        <f t="shared" si="2"/>
        <v>44287</v>
      </c>
      <c r="C25" s="13">
        <f t="shared" si="3"/>
        <v>350</v>
      </c>
      <c r="D25" s="13">
        <f t="shared" si="4"/>
        <v>35</v>
      </c>
      <c r="E25" s="13">
        <f t="shared" si="5"/>
        <v>245</v>
      </c>
      <c r="F25" s="14">
        <f t="shared" si="6"/>
        <v>0</v>
      </c>
      <c r="G25" s="14">
        <f t="shared" si="0"/>
        <v>245</v>
      </c>
      <c r="H25" s="14">
        <f t="shared" si="7"/>
        <v>0</v>
      </c>
      <c r="I25" s="24">
        <v>0</v>
      </c>
      <c r="J25" s="24">
        <f t="shared" si="8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52021</v>
      </c>
      <c r="B26" s="12">
        <f t="shared" si="2"/>
        <v>44317</v>
      </c>
      <c r="C26" s="13">
        <f t="shared" si="3"/>
        <v>350</v>
      </c>
      <c r="D26" s="13">
        <f t="shared" si="4"/>
        <v>35</v>
      </c>
      <c r="E26" s="13">
        <f t="shared" si="5"/>
        <v>280</v>
      </c>
      <c r="F26" s="14">
        <f t="shared" si="6"/>
        <v>0</v>
      </c>
      <c r="G26" s="14">
        <f t="shared" si="0"/>
        <v>280</v>
      </c>
      <c r="H26" s="14">
        <f t="shared" si="7"/>
        <v>0</v>
      </c>
      <c r="I26" s="24">
        <v>0</v>
      </c>
      <c r="J26" s="24">
        <f t="shared" si="8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62021</v>
      </c>
      <c r="B27" s="12">
        <f t="shared" si="2"/>
        <v>44348</v>
      </c>
      <c r="C27" s="13">
        <f t="shared" si="3"/>
        <v>350</v>
      </c>
      <c r="D27" s="13">
        <f t="shared" si="4"/>
        <v>35</v>
      </c>
      <c r="E27" s="13">
        <f t="shared" si="5"/>
        <v>315</v>
      </c>
      <c r="F27" s="14">
        <f t="shared" si="6"/>
        <v>0</v>
      </c>
      <c r="G27" s="14">
        <f t="shared" si="0"/>
        <v>315</v>
      </c>
      <c r="H27" s="14">
        <f t="shared" si="7"/>
        <v>0</v>
      </c>
      <c r="I27" s="24">
        <v>0</v>
      </c>
      <c r="J27" s="24">
        <f t="shared" si="8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72021</v>
      </c>
      <c r="B28" s="12">
        <f t="shared" si="2"/>
        <v>44378</v>
      </c>
      <c r="C28" s="13">
        <f t="shared" si="3"/>
        <v>350</v>
      </c>
      <c r="D28" s="13">
        <f t="shared" si="4"/>
        <v>35</v>
      </c>
      <c r="E28" s="13">
        <f t="shared" si="5"/>
        <v>350</v>
      </c>
      <c r="F28" s="14">
        <f t="shared" si="6"/>
        <v>0</v>
      </c>
      <c r="G28" s="14">
        <f t="shared" si="0"/>
        <v>350</v>
      </c>
      <c r="H28" s="14">
        <f t="shared" si="7"/>
        <v>0</v>
      </c>
      <c r="I28" s="24">
        <v>0</v>
      </c>
      <c r="J28" s="24">
        <f t="shared" si="8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82021</v>
      </c>
      <c r="B29" s="12">
        <f t="shared" si="2"/>
        <v>44409</v>
      </c>
      <c r="C29" s="13">
        <f t="shared" si="3"/>
        <v>350</v>
      </c>
      <c r="D29" s="13">
        <f t="shared" si="4"/>
        <v>35</v>
      </c>
      <c r="E29" s="13">
        <f t="shared" si="5"/>
        <v>385</v>
      </c>
      <c r="F29" s="14">
        <f t="shared" si="6"/>
        <v>0</v>
      </c>
      <c r="G29" s="14">
        <f t="shared" si="0"/>
        <v>385</v>
      </c>
      <c r="H29" s="14">
        <f t="shared" si="7"/>
        <v>0</v>
      </c>
      <c r="I29" s="24">
        <v>0</v>
      </c>
      <c r="J29" s="24">
        <f t="shared" si="8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92021</v>
      </c>
      <c r="B30" s="12">
        <f t="shared" si="2"/>
        <v>44440</v>
      </c>
      <c r="C30" s="13">
        <f t="shared" si="3"/>
        <v>350</v>
      </c>
      <c r="D30" s="13">
        <f t="shared" si="4"/>
        <v>35</v>
      </c>
      <c r="E30" s="13">
        <f t="shared" si="5"/>
        <v>420</v>
      </c>
      <c r="F30" s="14">
        <f t="shared" si="6"/>
        <v>0</v>
      </c>
      <c r="G30" s="14">
        <f t="shared" si="0"/>
        <v>420</v>
      </c>
      <c r="H30" s="14">
        <f t="shared" si="7"/>
        <v>0</v>
      </c>
      <c r="I30" s="24">
        <v>0</v>
      </c>
      <c r="J30" s="24">
        <f t="shared" si="8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102021</v>
      </c>
      <c r="B31" s="12">
        <f t="shared" si="2"/>
        <v>44470</v>
      </c>
      <c r="C31" s="13">
        <f t="shared" si="3"/>
        <v>350</v>
      </c>
      <c r="D31" s="13">
        <f t="shared" si="4"/>
        <v>35</v>
      </c>
      <c r="E31" s="13">
        <f t="shared" si="5"/>
        <v>455</v>
      </c>
      <c r="F31" s="14">
        <f t="shared" si="6"/>
        <v>0</v>
      </c>
      <c r="G31" s="14">
        <f t="shared" si="0"/>
        <v>455</v>
      </c>
      <c r="H31" s="14">
        <f t="shared" si="7"/>
        <v>0</v>
      </c>
      <c r="I31" s="24">
        <v>0</v>
      </c>
      <c r="J31" s="24">
        <f t="shared" si="8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112021</v>
      </c>
      <c r="B32" s="12">
        <f t="shared" si="2"/>
        <v>44501</v>
      </c>
      <c r="C32" s="13">
        <f t="shared" si="3"/>
        <v>350</v>
      </c>
      <c r="D32" s="13">
        <f t="shared" si="4"/>
        <v>35</v>
      </c>
      <c r="E32" s="13">
        <f t="shared" si="5"/>
        <v>490</v>
      </c>
      <c r="F32" s="14">
        <f t="shared" si="6"/>
        <v>0</v>
      </c>
      <c r="G32" s="14">
        <f t="shared" si="0"/>
        <v>490</v>
      </c>
      <c r="H32" s="14">
        <f t="shared" si="7"/>
        <v>0</v>
      </c>
      <c r="I32" s="24">
        <v>0</v>
      </c>
      <c r="J32" s="24">
        <f t="shared" si="8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122021</v>
      </c>
      <c r="B33" s="12">
        <f t="shared" si="2"/>
        <v>44531</v>
      </c>
      <c r="C33" s="13">
        <f t="shared" si="3"/>
        <v>350</v>
      </c>
      <c r="D33" s="13">
        <f t="shared" si="4"/>
        <v>35</v>
      </c>
      <c r="E33" s="13">
        <f t="shared" si="5"/>
        <v>525</v>
      </c>
      <c r="F33" s="14">
        <f t="shared" si="6"/>
        <v>0</v>
      </c>
      <c r="G33" s="14">
        <f t="shared" si="0"/>
        <v>525</v>
      </c>
      <c r="H33" s="14">
        <f t="shared" si="7"/>
        <v>0</v>
      </c>
      <c r="I33" s="24">
        <v>0</v>
      </c>
      <c r="J33" s="24">
        <f t="shared" si="8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12022</v>
      </c>
      <c r="B34" s="12">
        <f t="shared" si="2"/>
        <v>44562</v>
      </c>
      <c r="C34" s="13">
        <f t="shared" si="3"/>
        <v>350</v>
      </c>
      <c r="D34" s="13">
        <f t="shared" si="4"/>
        <v>35</v>
      </c>
      <c r="E34" s="13">
        <f t="shared" si="5"/>
        <v>560</v>
      </c>
      <c r="F34" s="14">
        <f t="shared" si="6"/>
        <v>0</v>
      </c>
      <c r="G34" s="14">
        <f t="shared" si="0"/>
        <v>560</v>
      </c>
      <c r="H34" s="14">
        <f t="shared" si="7"/>
        <v>0</v>
      </c>
      <c r="I34" s="24">
        <v>0</v>
      </c>
      <c r="J34" s="24">
        <f t="shared" si="8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22022</v>
      </c>
      <c r="B35" s="12">
        <f t="shared" si="2"/>
        <v>44593</v>
      </c>
      <c r="C35" s="13">
        <f t="shared" si="3"/>
        <v>350</v>
      </c>
      <c r="D35" s="13">
        <f t="shared" si="4"/>
        <v>35</v>
      </c>
      <c r="E35" s="13">
        <f t="shared" si="5"/>
        <v>595</v>
      </c>
      <c r="F35" s="14">
        <f t="shared" si="6"/>
        <v>0</v>
      </c>
      <c r="G35" s="14">
        <f t="shared" si="0"/>
        <v>595</v>
      </c>
      <c r="H35" s="14">
        <f t="shared" si="7"/>
        <v>0</v>
      </c>
      <c r="I35" s="24">
        <v>0</v>
      </c>
      <c r="J35" s="24">
        <f t="shared" si="8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32022</v>
      </c>
      <c r="B36" s="12">
        <f t="shared" si="2"/>
        <v>44621</v>
      </c>
      <c r="C36" s="13">
        <f t="shared" si="3"/>
        <v>350</v>
      </c>
      <c r="D36" s="13">
        <f t="shared" si="4"/>
        <v>35</v>
      </c>
      <c r="E36" s="13">
        <f t="shared" si="5"/>
        <v>630</v>
      </c>
      <c r="F36" s="14">
        <f t="shared" si="6"/>
        <v>0</v>
      </c>
      <c r="G36" s="14">
        <f t="shared" si="0"/>
        <v>630</v>
      </c>
      <c r="H36" s="14">
        <f t="shared" si="7"/>
        <v>0</v>
      </c>
      <c r="I36" s="24">
        <v>0</v>
      </c>
      <c r="J36" s="24">
        <f t="shared" si="8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42022</v>
      </c>
      <c r="B37" s="12">
        <f t="shared" si="2"/>
        <v>44652</v>
      </c>
      <c r="C37" s="13">
        <f t="shared" si="3"/>
        <v>350</v>
      </c>
      <c r="D37" s="13">
        <f t="shared" si="4"/>
        <v>35</v>
      </c>
      <c r="E37" s="13">
        <f t="shared" si="5"/>
        <v>665</v>
      </c>
      <c r="F37" s="14">
        <f t="shared" si="6"/>
        <v>0</v>
      </c>
      <c r="G37" s="14">
        <f t="shared" ref="G37:G68" si="9">E37-F37</f>
        <v>665</v>
      </c>
      <c r="H37" s="14">
        <f t="shared" si="7"/>
        <v>0</v>
      </c>
      <c r="I37" s="24">
        <v>0</v>
      </c>
      <c r="J37" s="24">
        <f t="shared" si="8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0">MONTH(B38)&amp;YEAR(B38)</f>
        <v>52022</v>
      </c>
      <c r="B38" s="12">
        <f t="shared" ref="B38:B69" si="11">EDATE(B37,1)</f>
        <v>44682</v>
      </c>
      <c r="C38" s="13">
        <f t="shared" ref="C38:C69" si="12">C37-H38+I38</f>
        <v>350</v>
      </c>
      <c r="D38" s="13">
        <f t="shared" ref="D38:D69" si="13">C37*$K$1</f>
        <v>35</v>
      </c>
      <c r="E38" s="13">
        <f t="shared" ref="E38:E69" si="14">C37*$K$1+G37</f>
        <v>700</v>
      </c>
      <c r="F38" s="14">
        <f t="shared" ref="F38:F69" si="15">IF(J38&gt;E38,E38,J38)</f>
        <v>0</v>
      </c>
      <c r="G38" s="14">
        <f t="shared" si="9"/>
        <v>700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 s="24">
        <f t="shared" si="8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0"/>
        <v>62022</v>
      </c>
      <c r="B39" s="12">
        <f t="shared" si="11"/>
        <v>44713</v>
      </c>
      <c r="C39" s="13">
        <f t="shared" si="12"/>
        <v>350</v>
      </c>
      <c r="D39" s="13">
        <f t="shared" si="13"/>
        <v>35</v>
      </c>
      <c r="E39" s="13">
        <f t="shared" si="14"/>
        <v>735</v>
      </c>
      <c r="F39" s="14">
        <f t="shared" si="15"/>
        <v>0</v>
      </c>
      <c r="G39" s="14">
        <f t="shared" si="9"/>
        <v>735</v>
      </c>
      <c r="H39" s="14">
        <f t="shared" si="16"/>
        <v>0</v>
      </c>
      <c r="I39" s="24">
        <f t="shared" si="17"/>
        <v>0</v>
      </c>
      <c r="J39" s="24">
        <f t="shared" si="8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0"/>
        <v>72022</v>
      </c>
      <c r="B40" s="12">
        <f t="shared" si="11"/>
        <v>44743</v>
      </c>
      <c r="C40" s="13">
        <f t="shared" si="12"/>
        <v>350</v>
      </c>
      <c r="D40" s="13">
        <f t="shared" si="13"/>
        <v>35</v>
      </c>
      <c r="E40" s="13">
        <f t="shared" si="14"/>
        <v>770</v>
      </c>
      <c r="F40" s="14">
        <f t="shared" si="15"/>
        <v>0</v>
      </c>
      <c r="G40" s="14">
        <f t="shared" si="9"/>
        <v>770</v>
      </c>
      <c r="H40" s="14">
        <f t="shared" si="16"/>
        <v>0</v>
      </c>
      <c r="I40" s="24">
        <f t="shared" si="17"/>
        <v>0</v>
      </c>
      <c r="J40" s="24">
        <f t="shared" si="8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0"/>
        <v>82022</v>
      </c>
      <c r="B41" s="12">
        <f t="shared" si="11"/>
        <v>44774</v>
      </c>
      <c r="C41" s="13">
        <f t="shared" si="12"/>
        <v>350</v>
      </c>
      <c r="D41" s="13">
        <f t="shared" si="13"/>
        <v>35</v>
      </c>
      <c r="E41" s="13">
        <f t="shared" si="14"/>
        <v>805</v>
      </c>
      <c r="F41" s="14">
        <f t="shared" si="15"/>
        <v>0</v>
      </c>
      <c r="G41" s="14">
        <f t="shared" si="9"/>
        <v>805</v>
      </c>
      <c r="H41" s="14">
        <f t="shared" si="16"/>
        <v>0</v>
      </c>
      <c r="I41" s="24">
        <f t="shared" si="17"/>
        <v>0</v>
      </c>
      <c r="J41" s="24">
        <f t="shared" si="8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0"/>
        <v>92022</v>
      </c>
      <c r="B42" s="12">
        <f t="shared" si="11"/>
        <v>44805</v>
      </c>
      <c r="C42" s="13">
        <f t="shared" si="12"/>
        <v>350</v>
      </c>
      <c r="D42" s="13">
        <f t="shared" si="13"/>
        <v>35</v>
      </c>
      <c r="E42" s="13">
        <f t="shared" si="14"/>
        <v>840</v>
      </c>
      <c r="F42" s="14">
        <f t="shared" si="15"/>
        <v>0</v>
      </c>
      <c r="G42" s="14">
        <f t="shared" si="9"/>
        <v>840</v>
      </c>
      <c r="H42" s="14">
        <f t="shared" si="16"/>
        <v>0</v>
      </c>
      <c r="I42" s="24">
        <f t="shared" si="17"/>
        <v>0</v>
      </c>
      <c r="J42" s="24">
        <f t="shared" si="8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0"/>
        <v>102022</v>
      </c>
      <c r="B43" s="12">
        <f t="shared" si="11"/>
        <v>44835</v>
      </c>
      <c r="C43" s="13">
        <f t="shared" si="12"/>
        <v>350</v>
      </c>
      <c r="D43" s="13">
        <f t="shared" si="13"/>
        <v>35</v>
      </c>
      <c r="E43" s="13">
        <f t="shared" si="14"/>
        <v>875</v>
      </c>
      <c r="F43" s="14">
        <f t="shared" si="15"/>
        <v>0</v>
      </c>
      <c r="G43" s="14">
        <f t="shared" si="9"/>
        <v>875</v>
      </c>
      <c r="H43" s="14">
        <f t="shared" si="16"/>
        <v>0</v>
      </c>
      <c r="I43" s="24">
        <f t="shared" si="17"/>
        <v>0</v>
      </c>
      <c r="J43" s="24">
        <f t="shared" si="8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0"/>
        <v>112022</v>
      </c>
      <c r="B44" s="12">
        <f t="shared" si="11"/>
        <v>44866</v>
      </c>
      <c r="C44" s="13">
        <f t="shared" si="12"/>
        <v>350</v>
      </c>
      <c r="D44" s="13">
        <f t="shared" si="13"/>
        <v>35</v>
      </c>
      <c r="E44" s="13">
        <f t="shared" si="14"/>
        <v>910</v>
      </c>
      <c r="F44" s="14">
        <f t="shared" si="15"/>
        <v>0</v>
      </c>
      <c r="G44" s="14">
        <f t="shared" si="9"/>
        <v>910</v>
      </c>
      <c r="H44" s="14">
        <f t="shared" si="16"/>
        <v>0</v>
      </c>
      <c r="I44" s="24">
        <f t="shared" si="17"/>
        <v>0</v>
      </c>
      <c r="J44" s="24">
        <f t="shared" si="8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0"/>
        <v>122022</v>
      </c>
      <c r="B45" s="12">
        <f t="shared" si="11"/>
        <v>44896</v>
      </c>
      <c r="C45" s="13">
        <f t="shared" si="12"/>
        <v>350</v>
      </c>
      <c r="D45" s="13">
        <f t="shared" si="13"/>
        <v>35</v>
      </c>
      <c r="E45" s="13">
        <f t="shared" si="14"/>
        <v>945</v>
      </c>
      <c r="F45" s="14">
        <f t="shared" si="15"/>
        <v>0</v>
      </c>
      <c r="G45" s="14">
        <f t="shared" si="9"/>
        <v>945</v>
      </c>
      <c r="H45" s="14">
        <f t="shared" si="16"/>
        <v>0</v>
      </c>
      <c r="I45" s="24">
        <f t="shared" si="17"/>
        <v>0</v>
      </c>
      <c r="J45" s="24">
        <f t="shared" si="8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0"/>
        <v>12023</v>
      </c>
      <c r="B46" s="12">
        <f t="shared" si="11"/>
        <v>44927</v>
      </c>
      <c r="C46" s="13">
        <f t="shared" si="12"/>
        <v>350</v>
      </c>
      <c r="D46" s="13">
        <f t="shared" si="13"/>
        <v>35</v>
      </c>
      <c r="E46" s="13">
        <f t="shared" si="14"/>
        <v>980</v>
      </c>
      <c r="F46" s="14">
        <f t="shared" si="15"/>
        <v>0</v>
      </c>
      <c r="G46" s="14">
        <f t="shared" si="9"/>
        <v>980</v>
      </c>
      <c r="H46" s="14">
        <f t="shared" si="16"/>
        <v>0</v>
      </c>
      <c r="I46" s="24">
        <f t="shared" si="17"/>
        <v>0</v>
      </c>
      <c r="J46" s="24">
        <f t="shared" si="8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0"/>
        <v>22023</v>
      </c>
      <c r="B47" s="12">
        <f t="shared" si="11"/>
        <v>44958</v>
      </c>
      <c r="C47" s="13">
        <f t="shared" si="12"/>
        <v>350</v>
      </c>
      <c r="D47" s="13">
        <f t="shared" si="13"/>
        <v>35</v>
      </c>
      <c r="E47" s="13">
        <f t="shared" si="14"/>
        <v>1015</v>
      </c>
      <c r="F47" s="14">
        <f t="shared" si="15"/>
        <v>0</v>
      </c>
      <c r="G47" s="14">
        <f t="shared" si="9"/>
        <v>1015</v>
      </c>
      <c r="H47" s="14">
        <f t="shared" si="16"/>
        <v>0</v>
      </c>
      <c r="I47" s="24">
        <f t="shared" si="17"/>
        <v>0</v>
      </c>
      <c r="J47" s="24">
        <f t="shared" si="8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0"/>
        <v>32023</v>
      </c>
      <c r="B48" s="12">
        <f t="shared" si="11"/>
        <v>44986</v>
      </c>
      <c r="C48" s="13">
        <f t="shared" si="12"/>
        <v>350</v>
      </c>
      <c r="D48" s="13">
        <f t="shared" si="13"/>
        <v>35</v>
      </c>
      <c r="E48" s="13">
        <f t="shared" si="14"/>
        <v>1050</v>
      </c>
      <c r="F48" s="14">
        <f t="shared" si="15"/>
        <v>0</v>
      </c>
      <c r="G48" s="14">
        <f t="shared" si="9"/>
        <v>1050</v>
      </c>
      <c r="H48" s="14">
        <f t="shared" si="16"/>
        <v>0</v>
      </c>
      <c r="I48" s="24">
        <f t="shared" si="17"/>
        <v>0</v>
      </c>
      <c r="J48" s="24">
        <f t="shared" si="8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0"/>
        <v>42023</v>
      </c>
      <c r="B49" s="12">
        <f t="shared" si="11"/>
        <v>45017</v>
      </c>
      <c r="C49" s="13">
        <f t="shared" si="12"/>
        <v>350</v>
      </c>
      <c r="D49" s="13">
        <f t="shared" si="13"/>
        <v>35</v>
      </c>
      <c r="E49" s="13">
        <f t="shared" si="14"/>
        <v>1085</v>
      </c>
      <c r="F49" s="14">
        <f t="shared" si="15"/>
        <v>0</v>
      </c>
      <c r="G49" s="14">
        <f t="shared" si="9"/>
        <v>1085</v>
      </c>
      <c r="H49" s="14">
        <f t="shared" si="16"/>
        <v>0</v>
      </c>
      <c r="I49" s="24">
        <f t="shared" si="17"/>
        <v>0</v>
      </c>
      <c r="J49" s="24">
        <f t="shared" si="8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0"/>
        <v>52023</v>
      </c>
      <c r="B50" s="12">
        <f t="shared" si="11"/>
        <v>45047</v>
      </c>
      <c r="C50" s="13">
        <f t="shared" si="12"/>
        <v>350</v>
      </c>
      <c r="D50" s="13">
        <f t="shared" si="13"/>
        <v>35</v>
      </c>
      <c r="E50" s="13">
        <f t="shared" si="14"/>
        <v>1120</v>
      </c>
      <c r="F50" s="14">
        <f t="shared" si="15"/>
        <v>0</v>
      </c>
      <c r="G50" s="14">
        <f t="shared" si="9"/>
        <v>1120</v>
      </c>
      <c r="H50" s="14">
        <f t="shared" si="16"/>
        <v>0</v>
      </c>
      <c r="I50" s="24">
        <f t="shared" si="17"/>
        <v>0</v>
      </c>
      <c r="J50" s="24">
        <f t="shared" si="8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0"/>
        <v>62023</v>
      </c>
      <c r="B51" s="12">
        <f t="shared" si="11"/>
        <v>45078</v>
      </c>
      <c r="C51" s="13">
        <f t="shared" si="12"/>
        <v>350</v>
      </c>
      <c r="D51" s="13">
        <f t="shared" si="13"/>
        <v>35</v>
      </c>
      <c r="E51" s="13">
        <f t="shared" si="14"/>
        <v>1155</v>
      </c>
      <c r="F51" s="14">
        <f t="shared" si="15"/>
        <v>0</v>
      </c>
      <c r="G51" s="14">
        <f t="shared" si="9"/>
        <v>1155</v>
      </c>
      <c r="H51" s="14">
        <f t="shared" si="16"/>
        <v>0</v>
      </c>
      <c r="I51" s="24">
        <f t="shared" si="17"/>
        <v>0</v>
      </c>
      <c r="J51" s="24">
        <f t="shared" si="8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0"/>
        <v>72023</v>
      </c>
      <c r="B52" s="12">
        <f t="shared" si="11"/>
        <v>45108</v>
      </c>
      <c r="C52" s="13">
        <f t="shared" si="12"/>
        <v>350</v>
      </c>
      <c r="D52" s="13">
        <f t="shared" si="13"/>
        <v>35</v>
      </c>
      <c r="E52" s="13">
        <f t="shared" si="14"/>
        <v>1190</v>
      </c>
      <c r="F52" s="14">
        <f t="shared" si="15"/>
        <v>0</v>
      </c>
      <c r="G52" s="14">
        <f t="shared" si="9"/>
        <v>1190</v>
      </c>
      <c r="H52" s="14">
        <f t="shared" si="16"/>
        <v>0</v>
      </c>
      <c r="I52" s="24">
        <f t="shared" si="17"/>
        <v>0</v>
      </c>
      <c r="J52" s="24">
        <f t="shared" si="8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0"/>
        <v>82023</v>
      </c>
      <c r="B53" s="12">
        <f t="shared" si="11"/>
        <v>45139</v>
      </c>
      <c r="C53" s="13">
        <f t="shared" si="12"/>
        <v>350</v>
      </c>
      <c r="D53" s="13">
        <f t="shared" si="13"/>
        <v>35</v>
      </c>
      <c r="E53" s="13">
        <f t="shared" si="14"/>
        <v>1225</v>
      </c>
      <c r="F53" s="14">
        <f t="shared" si="15"/>
        <v>0</v>
      </c>
      <c r="G53" s="14">
        <f t="shared" si="9"/>
        <v>1225</v>
      </c>
      <c r="H53" s="14">
        <f t="shared" si="16"/>
        <v>0</v>
      </c>
      <c r="I53" s="24">
        <f t="shared" si="17"/>
        <v>0</v>
      </c>
      <c r="J53" s="24">
        <f t="shared" si="8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0"/>
        <v>92023</v>
      </c>
      <c r="B54" s="12">
        <f t="shared" si="11"/>
        <v>45170</v>
      </c>
      <c r="C54" s="13">
        <f t="shared" si="12"/>
        <v>350</v>
      </c>
      <c r="D54" s="13">
        <f t="shared" si="13"/>
        <v>35</v>
      </c>
      <c r="E54" s="13">
        <f t="shared" si="14"/>
        <v>1260</v>
      </c>
      <c r="F54" s="14">
        <f t="shared" si="15"/>
        <v>0</v>
      </c>
      <c r="G54" s="14">
        <f t="shared" si="9"/>
        <v>1260</v>
      </c>
      <c r="H54" s="14">
        <f t="shared" si="16"/>
        <v>0</v>
      </c>
      <c r="I54" s="24">
        <f t="shared" si="17"/>
        <v>0</v>
      </c>
      <c r="J54" s="24">
        <f t="shared" si="8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0"/>
        <v>102023</v>
      </c>
      <c r="B55" s="12">
        <f t="shared" si="11"/>
        <v>45200</v>
      </c>
      <c r="C55" s="13">
        <f t="shared" si="12"/>
        <v>350</v>
      </c>
      <c r="D55" s="13">
        <f t="shared" si="13"/>
        <v>35</v>
      </c>
      <c r="E55" s="13">
        <f t="shared" si="14"/>
        <v>1295</v>
      </c>
      <c r="F55" s="14">
        <f t="shared" si="15"/>
        <v>0</v>
      </c>
      <c r="G55" s="14">
        <f t="shared" si="9"/>
        <v>1295</v>
      </c>
      <c r="H55" s="14">
        <f t="shared" si="16"/>
        <v>0</v>
      </c>
      <c r="I55" s="24">
        <f t="shared" si="17"/>
        <v>0</v>
      </c>
      <c r="J55" s="24">
        <f t="shared" si="8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0"/>
        <v>112023</v>
      </c>
      <c r="B56" s="12">
        <f t="shared" si="11"/>
        <v>45231</v>
      </c>
      <c r="C56" s="13">
        <f t="shared" si="12"/>
        <v>350</v>
      </c>
      <c r="D56" s="13">
        <f t="shared" si="13"/>
        <v>35</v>
      </c>
      <c r="E56" s="13">
        <f t="shared" si="14"/>
        <v>1330</v>
      </c>
      <c r="F56" s="14">
        <f t="shared" si="15"/>
        <v>0</v>
      </c>
      <c r="G56" s="14">
        <f t="shared" si="9"/>
        <v>1330</v>
      </c>
      <c r="H56" s="14">
        <f t="shared" si="16"/>
        <v>0</v>
      </c>
      <c r="I56" s="24">
        <f t="shared" si="17"/>
        <v>0</v>
      </c>
      <c r="J56" s="24">
        <f t="shared" si="8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0"/>
        <v>122023</v>
      </c>
      <c r="B57" s="12">
        <f t="shared" si="11"/>
        <v>45261</v>
      </c>
      <c r="C57" s="13">
        <f t="shared" si="12"/>
        <v>350</v>
      </c>
      <c r="D57" s="13">
        <f t="shared" si="13"/>
        <v>35</v>
      </c>
      <c r="E57" s="13">
        <f t="shared" si="14"/>
        <v>1365</v>
      </c>
      <c r="F57" s="14">
        <f t="shared" si="15"/>
        <v>0</v>
      </c>
      <c r="G57" s="14">
        <f t="shared" si="9"/>
        <v>1365</v>
      </c>
      <c r="H57" s="14">
        <f t="shared" si="16"/>
        <v>0</v>
      </c>
      <c r="I57" s="24">
        <f t="shared" si="17"/>
        <v>0</v>
      </c>
      <c r="J57" s="24">
        <f t="shared" si="8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0"/>
        <v>12024</v>
      </c>
      <c r="B58" s="12">
        <f t="shared" si="11"/>
        <v>45292</v>
      </c>
      <c r="C58" s="13">
        <f t="shared" si="12"/>
        <v>350</v>
      </c>
      <c r="D58" s="13">
        <f t="shared" si="13"/>
        <v>35</v>
      </c>
      <c r="E58" s="13">
        <f t="shared" si="14"/>
        <v>1400</v>
      </c>
      <c r="F58" s="14">
        <f t="shared" si="15"/>
        <v>0</v>
      </c>
      <c r="G58" s="14">
        <f t="shared" si="9"/>
        <v>1400</v>
      </c>
      <c r="H58" s="14">
        <f t="shared" si="16"/>
        <v>0</v>
      </c>
      <c r="I58" s="24">
        <f t="shared" si="17"/>
        <v>0</v>
      </c>
      <c r="J58" s="24">
        <f t="shared" si="8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0"/>
        <v>22024</v>
      </c>
      <c r="B59" s="12">
        <f t="shared" si="11"/>
        <v>45323</v>
      </c>
      <c r="C59" s="13">
        <f t="shared" si="12"/>
        <v>350</v>
      </c>
      <c r="D59" s="13">
        <f t="shared" si="13"/>
        <v>35</v>
      </c>
      <c r="E59" s="13">
        <f t="shared" si="14"/>
        <v>1435</v>
      </c>
      <c r="F59" s="14">
        <f t="shared" si="15"/>
        <v>0</v>
      </c>
      <c r="G59" s="14">
        <f t="shared" si="9"/>
        <v>1435</v>
      </c>
      <c r="H59" s="14">
        <f t="shared" si="16"/>
        <v>0</v>
      </c>
      <c r="I59" s="24">
        <f t="shared" si="17"/>
        <v>0</v>
      </c>
      <c r="J59" s="24">
        <f t="shared" si="8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0"/>
        <v>32024</v>
      </c>
      <c r="B60" s="12">
        <f t="shared" si="11"/>
        <v>45352</v>
      </c>
      <c r="C60" s="13">
        <f t="shared" si="12"/>
        <v>350</v>
      </c>
      <c r="D60" s="13">
        <f t="shared" si="13"/>
        <v>35</v>
      </c>
      <c r="E60" s="13">
        <f t="shared" si="14"/>
        <v>1470</v>
      </c>
      <c r="F60" s="14">
        <f t="shared" si="15"/>
        <v>0</v>
      </c>
      <c r="G60" s="14">
        <f t="shared" si="9"/>
        <v>1470</v>
      </c>
      <c r="H60" s="14">
        <f t="shared" si="16"/>
        <v>0</v>
      </c>
      <c r="I60" s="24">
        <f t="shared" si="17"/>
        <v>0</v>
      </c>
      <c r="J60" s="24">
        <f t="shared" si="8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0"/>
        <v>42024</v>
      </c>
      <c r="B61" s="12">
        <f t="shared" si="11"/>
        <v>45383</v>
      </c>
      <c r="C61" s="13">
        <f t="shared" si="12"/>
        <v>350</v>
      </c>
      <c r="D61" s="13">
        <f t="shared" si="13"/>
        <v>35</v>
      </c>
      <c r="E61" s="13">
        <f t="shared" si="14"/>
        <v>1505</v>
      </c>
      <c r="F61" s="14">
        <f t="shared" si="15"/>
        <v>0</v>
      </c>
      <c r="G61" s="14">
        <f t="shared" si="9"/>
        <v>1505</v>
      </c>
      <c r="H61" s="14">
        <f t="shared" si="16"/>
        <v>0</v>
      </c>
      <c r="I61" s="24">
        <f t="shared" si="17"/>
        <v>0</v>
      </c>
      <c r="J61" s="24">
        <f t="shared" si="8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0"/>
        <v>52024</v>
      </c>
      <c r="B62" s="12">
        <f t="shared" si="11"/>
        <v>45413</v>
      </c>
      <c r="C62" s="13">
        <f t="shared" si="12"/>
        <v>350</v>
      </c>
      <c r="D62" s="13">
        <f t="shared" si="13"/>
        <v>35</v>
      </c>
      <c r="E62" s="13">
        <f t="shared" si="14"/>
        <v>1540</v>
      </c>
      <c r="F62" s="14">
        <f t="shared" si="15"/>
        <v>0</v>
      </c>
      <c r="G62" s="14">
        <f t="shared" si="9"/>
        <v>1540</v>
      </c>
      <c r="H62" s="14">
        <f t="shared" si="16"/>
        <v>0</v>
      </c>
      <c r="I62" s="24">
        <f t="shared" si="17"/>
        <v>0</v>
      </c>
      <c r="J62" s="24">
        <f t="shared" si="8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0"/>
        <v>62024</v>
      </c>
      <c r="B63" s="12">
        <f t="shared" si="11"/>
        <v>45444</v>
      </c>
      <c r="C63" s="13">
        <f t="shared" si="12"/>
        <v>350</v>
      </c>
      <c r="D63" s="13">
        <f t="shared" si="13"/>
        <v>35</v>
      </c>
      <c r="E63" s="13">
        <f t="shared" si="14"/>
        <v>1575</v>
      </c>
      <c r="F63" s="14">
        <f t="shared" si="15"/>
        <v>0</v>
      </c>
      <c r="G63" s="14">
        <f t="shared" si="9"/>
        <v>1575</v>
      </c>
      <c r="H63" s="14">
        <f t="shared" si="16"/>
        <v>0</v>
      </c>
      <c r="I63" s="24">
        <f t="shared" si="17"/>
        <v>0</v>
      </c>
      <c r="J63" s="24">
        <f t="shared" si="8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0"/>
        <v>72024</v>
      </c>
      <c r="B64" s="12">
        <f t="shared" si="11"/>
        <v>45474</v>
      </c>
      <c r="C64" s="13">
        <f t="shared" si="12"/>
        <v>350</v>
      </c>
      <c r="D64" s="13">
        <f t="shared" si="13"/>
        <v>35</v>
      </c>
      <c r="E64" s="13">
        <f t="shared" si="14"/>
        <v>1610</v>
      </c>
      <c r="F64" s="14">
        <f t="shared" si="15"/>
        <v>0</v>
      </c>
      <c r="G64" s="14">
        <f t="shared" si="9"/>
        <v>1610</v>
      </c>
      <c r="H64" s="14">
        <f t="shared" si="16"/>
        <v>0</v>
      </c>
      <c r="I64" s="24">
        <f t="shared" si="17"/>
        <v>0</v>
      </c>
      <c r="J64" s="24">
        <f t="shared" si="8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0"/>
        <v>82024</v>
      </c>
      <c r="B65" s="12">
        <f t="shared" si="11"/>
        <v>45505</v>
      </c>
      <c r="C65" s="13">
        <f t="shared" si="12"/>
        <v>350</v>
      </c>
      <c r="D65" s="13">
        <f t="shared" si="13"/>
        <v>35</v>
      </c>
      <c r="E65" s="13">
        <f t="shared" si="14"/>
        <v>1645</v>
      </c>
      <c r="F65" s="14">
        <f t="shared" si="15"/>
        <v>0</v>
      </c>
      <c r="G65" s="14">
        <f t="shared" si="9"/>
        <v>1645</v>
      </c>
      <c r="H65" s="14">
        <f t="shared" si="16"/>
        <v>0</v>
      </c>
      <c r="I65" s="24">
        <f t="shared" si="17"/>
        <v>0</v>
      </c>
      <c r="J65" s="24">
        <f t="shared" si="8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0"/>
        <v>92024</v>
      </c>
      <c r="B66" s="12">
        <f t="shared" si="11"/>
        <v>45536</v>
      </c>
      <c r="C66" s="13">
        <f t="shared" si="12"/>
        <v>350</v>
      </c>
      <c r="D66" s="13">
        <f t="shared" si="13"/>
        <v>35</v>
      </c>
      <c r="E66" s="13">
        <f t="shared" si="14"/>
        <v>1680</v>
      </c>
      <c r="F66" s="14">
        <f t="shared" si="15"/>
        <v>0</v>
      </c>
      <c r="G66" s="14">
        <f t="shared" si="9"/>
        <v>1680</v>
      </c>
      <c r="H66" s="14">
        <f t="shared" si="16"/>
        <v>0</v>
      </c>
      <c r="I66" s="24">
        <f t="shared" si="17"/>
        <v>0</v>
      </c>
      <c r="J66" s="24">
        <f t="shared" si="8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0"/>
        <v>102024</v>
      </c>
      <c r="B67" s="12">
        <f t="shared" si="11"/>
        <v>45566</v>
      </c>
      <c r="C67" s="13">
        <f t="shared" si="12"/>
        <v>350</v>
      </c>
      <c r="D67" s="13">
        <f t="shared" si="13"/>
        <v>35</v>
      </c>
      <c r="E67" s="13">
        <f t="shared" si="14"/>
        <v>1715</v>
      </c>
      <c r="F67" s="14">
        <f t="shared" si="15"/>
        <v>0</v>
      </c>
      <c r="G67" s="14">
        <f t="shared" si="9"/>
        <v>1715</v>
      </c>
      <c r="H67" s="14">
        <f t="shared" si="16"/>
        <v>0</v>
      </c>
      <c r="I67" s="24">
        <f t="shared" si="17"/>
        <v>0</v>
      </c>
      <c r="J67" s="24">
        <f t="shared" si="8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0"/>
        <v>112024</v>
      </c>
      <c r="B68" s="12">
        <f t="shared" si="11"/>
        <v>45597</v>
      </c>
      <c r="C68" s="13">
        <f t="shared" si="12"/>
        <v>350</v>
      </c>
      <c r="D68" s="13">
        <f t="shared" si="13"/>
        <v>35</v>
      </c>
      <c r="E68" s="13">
        <f t="shared" si="14"/>
        <v>1750</v>
      </c>
      <c r="F68" s="14">
        <f t="shared" si="15"/>
        <v>0</v>
      </c>
      <c r="G68" s="14">
        <f t="shared" si="9"/>
        <v>1750</v>
      </c>
      <c r="H68" s="14">
        <f t="shared" si="16"/>
        <v>0</v>
      </c>
      <c r="I68" s="24">
        <f t="shared" si="17"/>
        <v>0</v>
      </c>
      <c r="J68" s="24">
        <f t="shared" si="8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0"/>
        <v>122024</v>
      </c>
      <c r="B69" s="12">
        <f t="shared" si="11"/>
        <v>45627</v>
      </c>
      <c r="C69" s="13">
        <f t="shared" si="12"/>
        <v>350</v>
      </c>
      <c r="D69" s="13">
        <f t="shared" si="13"/>
        <v>35</v>
      </c>
      <c r="E69" s="13">
        <f t="shared" si="14"/>
        <v>1785</v>
      </c>
      <c r="F69" s="14">
        <f t="shared" si="15"/>
        <v>0</v>
      </c>
      <c r="G69" s="14">
        <f t="shared" ref="G69:G100" si="18">E69-F69</f>
        <v>1785</v>
      </c>
      <c r="H69" s="14">
        <f t="shared" si="16"/>
        <v>0</v>
      </c>
      <c r="I69" s="24">
        <f t="shared" si="17"/>
        <v>0</v>
      </c>
      <c r="J69" s="24">
        <f t="shared" si="8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9">MONTH(B70)&amp;YEAR(B70)</f>
        <v>12025</v>
      </c>
      <c r="B70" s="12">
        <f t="shared" ref="B70:B101" si="20">EDATE(B69,1)</f>
        <v>45658</v>
      </c>
      <c r="C70" s="13">
        <f t="shared" ref="C70:C101" si="21">C69-H70+I70</f>
        <v>350</v>
      </c>
      <c r="D70" s="13">
        <f t="shared" ref="D70:D101" si="22">C69*$K$1</f>
        <v>35</v>
      </c>
      <c r="E70" s="13">
        <f t="shared" ref="E70:E101" si="23">C69*$K$1+G69</f>
        <v>1820</v>
      </c>
      <c r="F70" s="14">
        <f t="shared" ref="F70:F101" si="24">IF(J70&gt;E70,E70,J70)</f>
        <v>0</v>
      </c>
      <c r="G70" s="14">
        <f t="shared" si="18"/>
        <v>1820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8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9"/>
        <v>22025</v>
      </c>
      <c r="B71" s="12">
        <f t="shared" si="20"/>
        <v>45689</v>
      </c>
      <c r="C71" s="13">
        <f t="shared" si="21"/>
        <v>350</v>
      </c>
      <c r="D71" s="13">
        <f t="shared" si="22"/>
        <v>35</v>
      </c>
      <c r="E71" s="13">
        <f t="shared" si="23"/>
        <v>1855</v>
      </c>
      <c r="F71" s="14">
        <f t="shared" si="24"/>
        <v>0</v>
      </c>
      <c r="G71" s="14">
        <f t="shared" si="18"/>
        <v>1855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9"/>
        <v>32025</v>
      </c>
      <c r="B72" s="12">
        <f t="shared" si="20"/>
        <v>45717</v>
      </c>
      <c r="C72" s="13">
        <f t="shared" si="21"/>
        <v>350</v>
      </c>
      <c r="D72" s="13">
        <f t="shared" si="22"/>
        <v>35</v>
      </c>
      <c r="E72" s="13">
        <f t="shared" si="23"/>
        <v>1890</v>
      </c>
      <c r="F72" s="14">
        <f t="shared" si="24"/>
        <v>0</v>
      </c>
      <c r="G72" s="14">
        <f t="shared" si="18"/>
        <v>1890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9"/>
        <v>42025</v>
      </c>
      <c r="B73" s="12">
        <f t="shared" si="20"/>
        <v>45748</v>
      </c>
      <c r="C73" s="13">
        <f t="shared" si="21"/>
        <v>350</v>
      </c>
      <c r="D73" s="13">
        <f t="shared" si="22"/>
        <v>35</v>
      </c>
      <c r="E73" s="13">
        <f t="shared" si="23"/>
        <v>1925</v>
      </c>
      <c r="F73" s="14">
        <f t="shared" si="24"/>
        <v>0</v>
      </c>
      <c r="G73" s="14">
        <f t="shared" si="18"/>
        <v>1925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9"/>
        <v>52025</v>
      </c>
      <c r="B74" s="12">
        <f t="shared" si="20"/>
        <v>45778</v>
      </c>
      <c r="C74" s="13">
        <f t="shared" si="21"/>
        <v>350</v>
      </c>
      <c r="D74" s="13">
        <f t="shared" si="22"/>
        <v>35</v>
      </c>
      <c r="E74" s="13">
        <f t="shared" si="23"/>
        <v>1960</v>
      </c>
      <c r="F74" s="14">
        <f t="shared" si="24"/>
        <v>0</v>
      </c>
      <c r="G74" s="14">
        <f t="shared" si="18"/>
        <v>1960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9"/>
        <v>62025</v>
      </c>
      <c r="B75" s="12">
        <f t="shared" si="20"/>
        <v>45809</v>
      </c>
      <c r="C75" s="13">
        <f t="shared" si="21"/>
        <v>350</v>
      </c>
      <c r="D75" s="13">
        <f t="shared" si="22"/>
        <v>35</v>
      </c>
      <c r="E75" s="13">
        <f t="shared" si="23"/>
        <v>1995</v>
      </c>
      <c r="F75" s="14">
        <f t="shared" si="24"/>
        <v>0</v>
      </c>
      <c r="G75" s="14">
        <f t="shared" si="18"/>
        <v>1995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9"/>
        <v>72025</v>
      </c>
      <c r="B76" s="12">
        <f t="shared" si="20"/>
        <v>45839</v>
      </c>
      <c r="C76" s="13">
        <f t="shared" si="21"/>
        <v>350</v>
      </c>
      <c r="D76" s="13">
        <f t="shared" si="22"/>
        <v>35</v>
      </c>
      <c r="E76" s="13">
        <f t="shared" si="23"/>
        <v>2030</v>
      </c>
      <c r="F76" s="14">
        <f t="shared" si="24"/>
        <v>0</v>
      </c>
      <c r="G76" s="14">
        <f t="shared" si="18"/>
        <v>2030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9"/>
        <v>82025</v>
      </c>
      <c r="B77" s="12">
        <f t="shared" si="20"/>
        <v>45870</v>
      </c>
      <c r="C77" s="13">
        <f t="shared" si="21"/>
        <v>350</v>
      </c>
      <c r="D77" s="13">
        <f t="shared" si="22"/>
        <v>35</v>
      </c>
      <c r="E77" s="13">
        <f t="shared" si="23"/>
        <v>2065</v>
      </c>
      <c r="F77" s="14">
        <f t="shared" si="24"/>
        <v>0</v>
      </c>
      <c r="G77" s="14">
        <f t="shared" si="18"/>
        <v>2065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9"/>
        <v>92025</v>
      </c>
      <c r="B78" s="12">
        <f t="shared" si="20"/>
        <v>45901</v>
      </c>
      <c r="C78" s="13">
        <f t="shared" si="21"/>
        <v>350</v>
      </c>
      <c r="D78" s="13">
        <f t="shared" si="22"/>
        <v>35</v>
      </c>
      <c r="E78" s="13">
        <f t="shared" si="23"/>
        <v>2100</v>
      </c>
      <c r="F78" s="14">
        <f t="shared" si="24"/>
        <v>0</v>
      </c>
      <c r="G78" s="14">
        <f t="shared" si="18"/>
        <v>2100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9"/>
        <v>102025</v>
      </c>
      <c r="B79" s="12">
        <f t="shared" si="20"/>
        <v>45931</v>
      </c>
      <c r="C79" s="13">
        <f t="shared" si="21"/>
        <v>350</v>
      </c>
      <c r="D79" s="13">
        <f t="shared" si="22"/>
        <v>35</v>
      </c>
      <c r="E79" s="13">
        <f t="shared" si="23"/>
        <v>2135</v>
      </c>
      <c r="F79" s="14">
        <f t="shared" si="24"/>
        <v>0</v>
      </c>
      <c r="G79" s="14">
        <f t="shared" si="18"/>
        <v>2135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9"/>
        <v>112025</v>
      </c>
      <c r="B80" s="12">
        <f t="shared" si="20"/>
        <v>45962</v>
      </c>
      <c r="C80" s="13">
        <f t="shared" si="21"/>
        <v>350</v>
      </c>
      <c r="D80" s="13">
        <f t="shared" si="22"/>
        <v>35</v>
      </c>
      <c r="E80" s="13">
        <f t="shared" si="23"/>
        <v>2170</v>
      </c>
      <c r="F80" s="14">
        <f t="shared" si="24"/>
        <v>0</v>
      </c>
      <c r="G80" s="14">
        <f t="shared" si="18"/>
        <v>2170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9"/>
        <v>122025</v>
      </c>
      <c r="B81" s="12">
        <f t="shared" si="20"/>
        <v>45992</v>
      </c>
      <c r="C81" s="13">
        <f t="shared" si="21"/>
        <v>350</v>
      </c>
      <c r="D81" s="13">
        <f t="shared" si="22"/>
        <v>35</v>
      </c>
      <c r="E81" s="13">
        <f t="shared" si="23"/>
        <v>2205</v>
      </c>
      <c r="F81" s="14">
        <f t="shared" si="24"/>
        <v>0</v>
      </c>
      <c r="G81" s="14">
        <f t="shared" si="18"/>
        <v>2205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9"/>
        <v>12026</v>
      </c>
      <c r="B82" s="12">
        <f t="shared" si="20"/>
        <v>46023</v>
      </c>
      <c r="C82" s="13">
        <f t="shared" si="21"/>
        <v>350</v>
      </c>
      <c r="D82" s="13">
        <f t="shared" si="22"/>
        <v>35</v>
      </c>
      <c r="E82" s="13">
        <f t="shared" si="23"/>
        <v>2240</v>
      </c>
      <c r="F82" s="14">
        <f t="shared" si="24"/>
        <v>0</v>
      </c>
      <c r="G82" s="14">
        <f t="shared" si="18"/>
        <v>2240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9"/>
        <v>22026</v>
      </c>
      <c r="B83" s="12">
        <f t="shared" si="20"/>
        <v>46054</v>
      </c>
      <c r="C83" s="13">
        <f t="shared" si="21"/>
        <v>350</v>
      </c>
      <c r="D83" s="13">
        <f t="shared" si="22"/>
        <v>35</v>
      </c>
      <c r="E83" s="13">
        <f t="shared" si="23"/>
        <v>2275</v>
      </c>
      <c r="F83" s="14">
        <f t="shared" si="24"/>
        <v>0</v>
      </c>
      <c r="G83" s="14">
        <f t="shared" si="18"/>
        <v>2275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9"/>
        <v>32026</v>
      </c>
      <c r="B84" s="12">
        <f t="shared" si="20"/>
        <v>46082</v>
      </c>
      <c r="C84" s="13">
        <f t="shared" si="21"/>
        <v>350</v>
      </c>
      <c r="D84" s="13">
        <f t="shared" si="22"/>
        <v>35</v>
      </c>
      <c r="E84" s="13">
        <f t="shared" si="23"/>
        <v>2310</v>
      </c>
      <c r="F84" s="14">
        <f t="shared" si="24"/>
        <v>0</v>
      </c>
      <c r="G84" s="14">
        <f t="shared" si="18"/>
        <v>2310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9"/>
        <v>42026</v>
      </c>
      <c r="B85" s="12">
        <f t="shared" si="20"/>
        <v>46113</v>
      </c>
      <c r="C85" s="13">
        <f t="shared" si="21"/>
        <v>350</v>
      </c>
      <c r="D85" s="13">
        <f t="shared" si="22"/>
        <v>35</v>
      </c>
      <c r="E85" s="13">
        <f t="shared" si="23"/>
        <v>2345</v>
      </c>
      <c r="F85" s="14">
        <f t="shared" si="24"/>
        <v>0</v>
      </c>
      <c r="G85" s="14">
        <f t="shared" si="18"/>
        <v>2345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9"/>
        <v>52026</v>
      </c>
      <c r="B86" s="12">
        <f t="shared" si="20"/>
        <v>46143</v>
      </c>
      <c r="C86" s="13">
        <f t="shared" si="21"/>
        <v>350</v>
      </c>
      <c r="D86" s="13">
        <f t="shared" si="22"/>
        <v>35</v>
      </c>
      <c r="E86" s="13">
        <f t="shared" si="23"/>
        <v>2380</v>
      </c>
      <c r="F86" s="14">
        <f t="shared" si="24"/>
        <v>0</v>
      </c>
      <c r="G86" s="14">
        <f t="shared" si="18"/>
        <v>2380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9"/>
        <v>62026</v>
      </c>
      <c r="B87" s="12">
        <f t="shared" si="20"/>
        <v>46174</v>
      </c>
      <c r="C87" s="13">
        <f t="shared" si="21"/>
        <v>350</v>
      </c>
      <c r="D87" s="13">
        <f t="shared" si="22"/>
        <v>35</v>
      </c>
      <c r="E87" s="13">
        <f t="shared" si="23"/>
        <v>2415</v>
      </c>
      <c r="F87" s="14">
        <f t="shared" si="24"/>
        <v>0</v>
      </c>
      <c r="G87" s="14">
        <f t="shared" si="18"/>
        <v>2415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9"/>
        <v>72026</v>
      </c>
      <c r="B88" s="12">
        <f t="shared" si="20"/>
        <v>46204</v>
      </c>
      <c r="C88" s="13">
        <f t="shared" si="21"/>
        <v>350</v>
      </c>
      <c r="D88" s="13">
        <f t="shared" si="22"/>
        <v>35</v>
      </c>
      <c r="E88" s="13">
        <f t="shared" si="23"/>
        <v>2450</v>
      </c>
      <c r="F88" s="14">
        <f t="shared" si="24"/>
        <v>0</v>
      </c>
      <c r="G88" s="14">
        <f t="shared" si="18"/>
        <v>2450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9"/>
        <v>82026</v>
      </c>
      <c r="B89" s="12">
        <f t="shared" si="20"/>
        <v>46235</v>
      </c>
      <c r="C89" s="13">
        <f t="shared" si="21"/>
        <v>350</v>
      </c>
      <c r="D89" s="13">
        <f t="shared" si="22"/>
        <v>35</v>
      </c>
      <c r="E89" s="13">
        <f t="shared" si="23"/>
        <v>2485</v>
      </c>
      <c r="F89" s="14">
        <f t="shared" si="24"/>
        <v>0</v>
      </c>
      <c r="G89" s="14">
        <f t="shared" si="18"/>
        <v>2485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9"/>
        <v>92026</v>
      </c>
      <c r="B90" s="12">
        <f t="shared" si="20"/>
        <v>46266</v>
      </c>
      <c r="C90" s="13">
        <f t="shared" si="21"/>
        <v>350</v>
      </c>
      <c r="D90" s="13">
        <f t="shared" si="22"/>
        <v>35</v>
      </c>
      <c r="E90" s="13">
        <f t="shared" si="23"/>
        <v>2520</v>
      </c>
      <c r="F90" s="14">
        <f t="shared" si="24"/>
        <v>0</v>
      </c>
      <c r="G90" s="14">
        <f t="shared" si="18"/>
        <v>2520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9"/>
        <v>102026</v>
      </c>
      <c r="B91" s="12">
        <f t="shared" si="20"/>
        <v>46296</v>
      </c>
      <c r="C91" s="13">
        <f t="shared" si="21"/>
        <v>350</v>
      </c>
      <c r="D91" s="13">
        <f t="shared" si="22"/>
        <v>35</v>
      </c>
      <c r="E91" s="13">
        <f t="shared" si="23"/>
        <v>2555</v>
      </c>
      <c r="F91" s="14">
        <f t="shared" si="24"/>
        <v>0</v>
      </c>
      <c r="G91" s="14">
        <f t="shared" si="18"/>
        <v>2555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9"/>
        <v>112026</v>
      </c>
      <c r="B92" s="12">
        <f t="shared" si="20"/>
        <v>46327</v>
      </c>
      <c r="C92" s="13">
        <f t="shared" si="21"/>
        <v>350</v>
      </c>
      <c r="D92" s="13">
        <f t="shared" si="22"/>
        <v>35</v>
      </c>
      <c r="E92" s="13">
        <f t="shared" si="23"/>
        <v>2590</v>
      </c>
      <c r="F92" s="14">
        <f t="shared" si="24"/>
        <v>0</v>
      </c>
      <c r="G92" s="14">
        <f t="shared" si="18"/>
        <v>2590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9"/>
        <v>122026</v>
      </c>
      <c r="B93" s="12">
        <f t="shared" si="20"/>
        <v>46357</v>
      </c>
      <c r="C93" s="13">
        <f t="shared" si="21"/>
        <v>350</v>
      </c>
      <c r="D93" s="13">
        <f t="shared" si="22"/>
        <v>35</v>
      </c>
      <c r="E93" s="13">
        <f t="shared" si="23"/>
        <v>2625</v>
      </c>
      <c r="F93" s="14">
        <f t="shared" si="24"/>
        <v>0</v>
      </c>
      <c r="G93" s="14">
        <f t="shared" si="18"/>
        <v>2625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9"/>
        <v>12027</v>
      </c>
      <c r="B94" s="12">
        <f t="shared" si="20"/>
        <v>46388</v>
      </c>
      <c r="C94" s="13">
        <f t="shared" si="21"/>
        <v>350</v>
      </c>
      <c r="D94" s="13">
        <f t="shared" si="22"/>
        <v>35</v>
      </c>
      <c r="E94" s="13">
        <f t="shared" si="23"/>
        <v>2660</v>
      </c>
      <c r="F94" s="14">
        <f t="shared" si="24"/>
        <v>0</v>
      </c>
      <c r="G94" s="14">
        <f t="shared" si="18"/>
        <v>2660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9"/>
        <v>22027</v>
      </c>
      <c r="B95" s="12">
        <f t="shared" si="20"/>
        <v>46419</v>
      </c>
      <c r="C95" s="13">
        <f t="shared" si="21"/>
        <v>350</v>
      </c>
      <c r="D95" s="13">
        <f t="shared" si="22"/>
        <v>35</v>
      </c>
      <c r="E95" s="13">
        <f t="shared" si="23"/>
        <v>2695</v>
      </c>
      <c r="F95" s="14">
        <f t="shared" si="24"/>
        <v>0</v>
      </c>
      <c r="G95" s="14">
        <f t="shared" si="18"/>
        <v>2695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9"/>
        <v>32027</v>
      </c>
      <c r="B96" s="12">
        <f t="shared" si="20"/>
        <v>46447</v>
      </c>
      <c r="C96" s="13">
        <f t="shared" si="21"/>
        <v>350</v>
      </c>
      <c r="D96" s="13">
        <f t="shared" si="22"/>
        <v>35</v>
      </c>
      <c r="E96" s="13">
        <f t="shared" si="23"/>
        <v>2730</v>
      </c>
      <c r="F96" s="14">
        <f t="shared" si="24"/>
        <v>0</v>
      </c>
      <c r="G96" s="14">
        <f t="shared" si="18"/>
        <v>2730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9"/>
        <v>42027</v>
      </c>
      <c r="B97" s="12">
        <f t="shared" si="20"/>
        <v>46478</v>
      </c>
      <c r="C97" s="13">
        <f t="shared" si="21"/>
        <v>350</v>
      </c>
      <c r="D97" s="13">
        <f t="shared" si="22"/>
        <v>35</v>
      </c>
      <c r="E97" s="13">
        <f t="shared" si="23"/>
        <v>2765</v>
      </c>
      <c r="F97" s="14">
        <f t="shared" si="24"/>
        <v>0</v>
      </c>
      <c r="G97" s="14">
        <f t="shared" si="18"/>
        <v>2765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9"/>
        <v>52027</v>
      </c>
      <c r="B98" s="12">
        <f t="shared" si="20"/>
        <v>46508</v>
      </c>
      <c r="C98" s="13">
        <f t="shared" si="21"/>
        <v>350</v>
      </c>
      <c r="D98" s="13">
        <f t="shared" si="22"/>
        <v>35</v>
      </c>
      <c r="E98" s="13">
        <f t="shared" si="23"/>
        <v>2800</v>
      </c>
      <c r="F98" s="14">
        <f t="shared" si="24"/>
        <v>0</v>
      </c>
      <c r="G98" s="14">
        <f t="shared" si="18"/>
        <v>2800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9"/>
        <v>62027</v>
      </c>
      <c r="B99" s="12">
        <f t="shared" si="20"/>
        <v>46539</v>
      </c>
      <c r="C99" s="13">
        <f t="shared" si="21"/>
        <v>350</v>
      </c>
      <c r="D99" s="13">
        <f t="shared" si="22"/>
        <v>35</v>
      </c>
      <c r="E99" s="13">
        <f t="shared" si="23"/>
        <v>2835</v>
      </c>
      <c r="F99" s="14">
        <f t="shared" si="24"/>
        <v>0</v>
      </c>
      <c r="G99" s="14">
        <f t="shared" si="18"/>
        <v>2835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9"/>
        <v>72027</v>
      </c>
      <c r="B100" s="12">
        <f t="shared" si="20"/>
        <v>46569</v>
      </c>
      <c r="C100" s="13">
        <f t="shared" si="21"/>
        <v>350</v>
      </c>
      <c r="D100" s="13">
        <f t="shared" si="22"/>
        <v>35</v>
      </c>
      <c r="E100" s="13">
        <f t="shared" si="23"/>
        <v>2870</v>
      </c>
      <c r="F100" s="14">
        <f t="shared" si="24"/>
        <v>0</v>
      </c>
      <c r="G100" s="14">
        <f t="shared" si="18"/>
        <v>2870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9"/>
        <v>82027</v>
      </c>
      <c r="B101" s="12">
        <f t="shared" si="20"/>
        <v>46600</v>
      </c>
      <c r="C101" s="13">
        <f t="shared" si="21"/>
        <v>350</v>
      </c>
      <c r="D101" s="13">
        <f t="shared" si="22"/>
        <v>35</v>
      </c>
      <c r="E101" s="13">
        <f t="shared" si="23"/>
        <v>2905</v>
      </c>
      <c r="F101" s="14">
        <f t="shared" si="24"/>
        <v>0</v>
      </c>
      <c r="G101" s="14">
        <f t="shared" ref="G101:G124" si="28">E101-F101</f>
        <v>2905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9">MONTH(B102)&amp;YEAR(B102)</f>
        <v>92027</v>
      </c>
      <c r="B102" s="12">
        <f t="shared" ref="B102:B124" si="30">EDATE(B101,1)</f>
        <v>46631</v>
      </c>
      <c r="C102" s="13">
        <f t="shared" ref="C102:C124" si="31">C101-H102+I102</f>
        <v>350</v>
      </c>
      <c r="D102" s="13">
        <f t="shared" ref="D102:D124" si="32">C101*$K$1</f>
        <v>35</v>
      </c>
      <c r="E102" s="13">
        <f t="shared" ref="E102:E124" si="33">C101*$K$1+G101</f>
        <v>2940</v>
      </c>
      <c r="F102" s="14">
        <f t="shared" ref="F102:F124" si="34">IF(J102&gt;E102,E102,J102)</f>
        <v>0</v>
      </c>
      <c r="G102" s="14">
        <f t="shared" si="28"/>
        <v>2940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9"/>
        <v>102027</v>
      </c>
      <c r="B103" s="12">
        <f t="shared" si="30"/>
        <v>46661</v>
      </c>
      <c r="C103" s="13">
        <f t="shared" si="31"/>
        <v>350</v>
      </c>
      <c r="D103" s="13">
        <f t="shared" si="32"/>
        <v>35</v>
      </c>
      <c r="E103" s="13">
        <f t="shared" si="33"/>
        <v>2975</v>
      </c>
      <c r="F103" s="14">
        <f t="shared" si="34"/>
        <v>0</v>
      </c>
      <c r="G103" s="14">
        <f t="shared" si="28"/>
        <v>2975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9"/>
        <v>112027</v>
      </c>
      <c r="B104" s="12">
        <f t="shared" si="30"/>
        <v>46692</v>
      </c>
      <c r="C104" s="13">
        <f t="shared" si="31"/>
        <v>350</v>
      </c>
      <c r="D104" s="13">
        <f t="shared" si="32"/>
        <v>35</v>
      </c>
      <c r="E104" s="13">
        <f t="shared" si="33"/>
        <v>3010</v>
      </c>
      <c r="F104" s="14">
        <f t="shared" si="34"/>
        <v>0</v>
      </c>
      <c r="G104" s="14">
        <f t="shared" si="28"/>
        <v>3010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9"/>
        <v>122027</v>
      </c>
      <c r="B105" s="12">
        <f t="shared" si="30"/>
        <v>46722</v>
      </c>
      <c r="C105" s="13">
        <f t="shared" si="31"/>
        <v>350</v>
      </c>
      <c r="D105" s="13">
        <f t="shared" si="32"/>
        <v>35</v>
      </c>
      <c r="E105" s="13">
        <f t="shared" si="33"/>
        <v>3045</v>
      </c>
      <c r="F105" s="14">
        <f t="shared" si="34"/>
        <v>0</v>
      </c>
      <c r="G105" s="14">
        <f t="shared" si="28"/>
        <v>3045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9"/>
        <v>12028</v>
      </c>
      <c r="B106" s="12">
        <f t="shared" si="30"/>
        <v>46753</v>
      </c>
      <c r="C106" s="13">
        <f t="shared" si="31"/>
        <v>350</v>
      </c>
      <c r="D106" s="13">
        <f t="shared" si="32"/>
        <v>35</v>
      </c>
      <c r="E106" s="13">
        <f t="shared" si="33"/>
        <v>3080</v>
      </c>
      <c r="F106" s="14">
        <f t="shared" si="34"/>
        <v>0</v>
      </c>
      <c r="G106" s="14">
        <f t="shared" si="28"/>
        <v>3080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9"/>
        <v>22028</v>
      </c>
      <c r="B107" s="12">
        <f t="shared" si="30"/>
        <v>46784</v>
      </c>
      <c r="C107" s="13">
        <f t="shared" si="31"/>
        <v>350</v>
      </c>
      <c r="D107" s="13">
        <f t="shared" si="32"/>
        <v>35</v>
      </c>
      <c r="E107" s="13">
        <f t="shared" si="33"/>
        <v>3115</v>
      </c>
      <c r="F107" s="14">
        <f t="shared" si="34"/>
        <v>0</v>
      </c>
      <c r="G107" s="14">
        <f t="shared" si="28"/>
        <v>3115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9"/>
        <v>32028</v>
      </c>
      <c r="B108" s="12">
        <f t="shared" si="30"/>
        <v>46813</v>
      </c>
      <c r="C108" s="13">
        <f t="shared" si="31"/>
        <v>350</v>
      </c>
      <c r="D108" s="13">
        <f t="shared" si="32"/>
        <v>35</v>
      </c>
      <c r="E108" s="13">
        <f t="shared" si="33"/>
        <v>3150</v>
      </c>
      <c r="F108" s="14">
        <f t="shared" si="34"/>
        <v>0</v>
      </c>
      <c r="G108" s="14">
        <f t="shared" si="28"/>
        <v>3150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9"/>
        <v>42028</v>
      </c>
      <c r="B109" s="12">
        <f t="shared" si="30"/>
        <v>46844</v>
      </c>
      <c r="C109" s="13">
        <f t="shared" si="31"/>
        <v>350</v>
      </c>
      <c r="D109" s="13">
        <f t="shared" si="32"/>
        <v>35</v>
      </c>
      <c r="E109" s="13">
        <f t="shared" si="33"/>
        <v>3185</v>
      </c>
      <c r="F109" s="14">
        <f t="shared" si="34"/>
        <v>0</v>
      </c>
      <c r="G109" s="14">
        <f t="shared" si="28"/>
        <v>3185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9"/>
        <v>52028</v>
      </c>
      <c r="B110" s="12">
        <f t="shared" si="30"/>
        <v>46874</v>
      </c>
      <c r="C110" s="13">
        <f t="shared" si="31"/>
        <v>350</v>
      </c>
      <c r="D110" s="13">
        <f t="shared" si="32"/>
        <v>35</v>
      </c>
      <c r="E110" s="13">
        <f t="shared" si="33"/>
        <v>3220</v>
      </c>
      <c r="F110" s="14">
        <f t="shared" si="34"/>
        <v>0</v>
      </c>
      <c r="G110" s="14">
        <f t="shared" si="28"/>
        <v>3220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9"/>
        <v>62028</v>
      </c>
      <c r="B111" s="12">
        <f t="shared" si="30"/>
        <v>46905</v>
      </c>
      <c r="C111" s="13">
        <f t="shared" si="31"/>
        <v>350</v>
      </c>
      <c r="D111" s="13">
        <f t="shared" si="32"/>
        <v>35</v>
      </c>
      <c r="E111" s="13">
        <f t="shared" si="33"/>
        <v>3255</v>
      </c>
      <c r="F111" s="14">
        <f t="shared" si="34"/>
        <v>0</v>
      </c>
      <c r="G111" s="14">
        <f t="shared" si="28"/>
        <v>3255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9"/>
        <v>72028</v>
      </c>
      <c r="B112" s="12">
        <f t="shared" si="30"/>
        <v>46935</v>
      </c>
      <c r="C112" s="13">
        <f t="shared" si="31"/>
        <v>350</v>
      </c>
      <c r="D112" s="13">
        <f t="shared" si="32"/>
        <v>35</v>
      </c>
      <c r="E112" s="13">
        <f t="shared" si="33"/>
        <v>3290</v>
      </c>
      <c r="F112" s="14">
        <f t="shared" si="34"/>
        <v>0</v>
      </c>
      <c r="G112" s="14">
        <f t="shared" si="28"/>
        <v>3290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9"/>
        <v>82028</v>
      </c>
      <c r="B113" s="12">
        <f t="shared" si="30"/>
        <v>46966</v>
      </c>
      <c r="C113" s="13">
        <f t="shared" si="31"/>
        <v>350</v>
      </c>
      <c r="D113" s="13">
        <f t="shared" si="32"/>
        <v>35</v>
      </c>
      <c r="E113" s="13">
        <f t="shared" si="33"/>
        <v>3325</v>
      </c>
      <c r="F113" s="14">
        <f t="shared" si="34"/>
        <v>0</v>
      </c>
      <c r="G113" s="14">
        <f t="shared" si="28"/>
        <v>3325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9"/>
        <v>92028</v>
      </c>
      <c r="B114" s="12">
        <f t="shared" si="30"/>
        <v>46997</v>
      </c>
      <c r="C114" s="13">
        <f t="shared" si="31"/>
        <v>350</v>
      </c>
      <c r="D114" s="13">
        <f t="shared" si="32"/>
        <v>35</v>
      </c>
      <c r="E114" s="13">
        <f t="shared" si="33"/>
        <v>3360</v>
      </c>
      <c r="F114" s="14">
        <f t="shared" si="34"/>
        <v>0</v>
      </c>
      <c r="G114" s="14">
        <f t="shared" si="28"/>
        <v>3360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9"/>
        <v>102028</v>
      </c>
      <c r="B115" s="12">
        <f t="shared" si="30"/>
        <v>47027</v>
      </c>
      <c r="C115" s="13">
        <f t="shared" si="31"/>
        <v>350</v>
      </c>
      <c r="D115" s="13">
        <f t="shared" si="32"/>
        <v>35</v>
      </c>
      <c r="E115" s="13">
        <f t="shared" si="33"/>
        <v>3395</v>
      </c>
      <c r="F115" s="14">
        <f t="shared" si="34"/>
        <v>0</v>
      </c>
      <c r="G115" s="14">
        <f t="shared" si="28"/>
        <v>3395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9"/>
        <v>112028</v>
      </c>
      <c r="B116" s="12">
        <f t="shared" si="30"/>
        <v>47058</v>
      </c>
      <c r="C116" s="13">
        <f t="shared" si="31"/>
        <v>350</v>
      </c>
      <c r="D116" s="13">
        <f t="shared" si="32"/>
        <v>35</v>
      </c>
      <c r="E116" s="13">
        <f t="shared" si="33"/>
        <v>3430</v>
      </c>
      <c r="F116" s="14">
        <f t="shared" si="34"/>
        <v>0</v>
      </c>
      <c r="G116" s="14">
        <f t="shared" si="28"/>
        <v>3430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9"/>
        <v>122028</v>
      </c>
      <c r="B117" s="12">
        <f t="shared" si="30"/>
        <v>47088</v>
      </c>
      <c r="C117" s="13">
        <f t="shared" si="31"/>
        <v>350</v>
      </c>
      <c r="D117" s="13">
        <f t="shared" si="32"/>
        <v>35</v>
      </c>
      <c r="E117" s="13">
        <f t="shared" si="33"/>
        <v>3465</v>
      </c>
      <c r="F117" s="14">
        <f t="shared" si="34"/>
        <v>0</v>
      </c>
      <c r="G117" s="14">
        <f t="shared" si="28"/>
        <v>3465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9"/>
        <v>12029</v>
      </c>
      <c r="B118" s="12">
        <f t="shared" si="30"/>
        <v>47119</v>
      </c>
      <c r="C118" s="13">
        <f t="shared" si="31"/>
        <v>350</v>
      </c>
      <c r="D118" s="13">
        <f t="shared" si="32"/>
        <v>35</v>
      </c>
      <c r="E118" s="13">
        <f t="shared" si="33"/>
        <v>3500</v>
      </c>
      <c r="F118" s="14">
        <f t="shared" si="34"/>
        <v>0</v>
      </c>
      <c r="G118" s="14">
        <f t="shared" si="28"/>
        <v>3500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9"/>
        <v>22029</v>
      </c>
      <c r="B119" s="12">
        <f t="shared" si="30"/>
        <v>47150</v>
      </c>
      <c r="C119" s="13">
        <f t="shared" si="31"/>
        <v>350</v>
      </c>
      <c r="D119" s="13">
        <f t="shared" si="32"/>
        <v>35</v>
      </c>
      <c r="E119" s="13">
        <f t="shared" si="33"/>
        <v>3535</v>
      </c>
      <c r="F119" s="14">
        <f t="shared" si="34"/>
        <v>0</v>
      </c>
      <c r="G119" s="14">
        <f t="shared" si="28"/>
        <v>3535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9"/>
        <v>32029</v>
      </c>
      <c r="B120" s="12">
        <f t="shared" si="30"/>
        <v>47178</v>
      </c>
      <c r="C120" s="13">
        <f t="shared" si="31"/>
        <v>350</v>
      </c>
      <c r="D120" s="13">
        <f t="shared" si="32"/>
        <v>35</v>
      </c>
      <c r="E120" s="13">
        <f t="shared" si="33"/>
        <v>3570</v>
      </c>
      <c r="F120" s="14">
        <f t="shared" si="34"/>
        <v>0</v>
      </c>
      <c r="G120" s="14">
        <f t="shared" si="28"/>
        <v>3570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9"/>
        <v>42029</v>
      </c>
      <c r="B121" s="12">
        <f t="shared" si="30"/>
        <v>47209</v>
      </c>
      <c r="C121" s="13">
        <f t="shared" si="31"/>
        <v>350</v>
      </c>
      <c r="D121" s="13">
        <f t="shared" si="32"/>
        <v>35</v>
      </c>
      <c r="E121" s="13">
        <f t="shared" si="33"/>
        <v>3605</v>
      </c>
      <c r="F121" s="14">
        <f t="shared" si="34"/>
        <v>0</v>
      </c>
      <c r="G121" s="14">
        <f t="shared" si="28"/>
        <v>3605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9"/>
        <v>52029</v>
      </c>
      <c r="B122" s="12">
        <f t="shared" si="30"/>
        <v>47239</v>
      </c>
      <c r="C122" s="13">
        <f t="shared" si="31"/>
        <v>350</v>
      </c>
      <c r="D122" s="13">
        <f t="shared" si="32"/>
        <v>35</v>
      </c>
      <c r="E122" s="13">
        <f t="shared" si="33"/>
        <v>3640</v>
      </c>
      <c r="F122" s="14">
        <f t="shared" si="34"/>
        <v>0</v>
      </c>
      <c r="G122" s="14">
        <f t="shared" si="28"/>
        <v>3640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9"/>
        <v>62029</v>
      </c>
      <c r="B123" s="12">
        <f t="shared" si="30"/>
        <v>47270</v>
      </c>
      <c r="C123" s="13">
        <f t="shared" si="31"/>
        <v>350</v>
      </c>
      <c r="D123" s="13">
        <f t="shared" si="32"/>
        <v>35</v>
      </c>
      <c r="E123" s="13">
        <f t="shared" si="33"/>
        <v>3675</v>
      </c>
      <c r="F123" s="14">
        <f t="shared" si="34"/>
        <v>0</v>
      </c>
      <c r="G123" s="14">
        <f t="shared" si="28"/>
        <v>3675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9"/>
        <v>72029</v>
      </c>
      <c r="B124" s="12">
        <f t="shared" si="30"/>
        <v>47300</v>
      </c>
      <c r="C124" s="13">
        <f t="shared" si="31"/>
        <v>350</v>
      </c>
      <c r="D124" s="13">
        <f t="shared" si="32"/>
        <v>35</v>
      </c>
      <c r="E124" s="13">
        <f t="shared" si="33"/>
        <v>3710</v>
      </c>
      <c r="F124" s="14">
        <f t="shared" si="34"/>
        <v>0</v>
      </c>
      <c r="G124" s="14">
        <f t="shared" si="28"/>
        <v>3710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O5:O15;M5:M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:P15;N5:N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K25" sqref="K25"/>
    </sheetView>
  </sheetViews>
  <sheetFormatPr defaultColWidth="11" defaultRowHeight="15"/>
  <cols>
    <col min="1" max="1" width="7" hidden="1" customWidth="1"/>
    <col min="2" max="2" width="9.42857142857143" customWidth="1"/>
    <col min="4" max="4" width="11" customWidth="1"/>
    <col min="5" max="5" width="12" customWidth="1"/>
    <col min="6" max="6" width="10" customWidth="1"/>
    <col min="7" max="7" width="11.4285714285714" customWidth="1"/>
    <col min="8" max="9" width="11" customWidth="1"/>
    <col min="10" max="10" width="11.4285714285714" customWidth="1"/>
    <col min="11" max="11" width="12.1428571428571" customWidth="1"/>
    <col min="12" max="12" width="10.4285714285714" customWidth="1"/>
    <col min="13" max="13" width="10.8571428571429" customWidth="1"/>
    <col min="14" max="14" width="11.4285714285714" customWidth="1"/>
    <col min="15" max="15" width="10.7142857142857" customWidth="1"/>
    <col min="16" max="16" width="9.28571428571429" customWidth="1"/>
    <col min="17" max="17" width="3.42857142857143" customWidth="1"/>
    <col min="18" max="18" width="18.7142857142857" customWidth="1"/>
    <col min="19" max="19" width="9.14285714285714" customWidth="1"/>
  </cols>
  <sheetData>
    <row r="1" spans="2:16">
      <c r="B1" s="1" t="s">
        <v>9</v>
      </c>
      <c r="C1" s="2" t="s">
        <v>32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43709</v>
      </c>
      <c r="N1" s="19" t="s">
        <v>13</v>
      </c>
      <c r="O1" s="20">
        <v>150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92019</v>
      </c>
      <c r="B5" s="12">
        <v>43709</v>
      </c>
      <c r="C5" s="13">
        <f>IF(H5&gt;0,O1-H5,IF(J5&lt;0,O1-J5,O1))</f>
        <v>150</v>
      </c>
      <c r="D5" s="13"/>
      <c r="E5" s="13">
        <f>IF(OR(J5&lt;&gt;0,I5&lt;&gt;O1),O1*K1,0)</f>
        <v>15</v>
      </c>
      <c r="F5" s="14">
        <f>IF((J5+I5)&lt;0,0,IF((J5+I5)&gt;E5,E5,J5))</f>
        <v>15</v>
      </c>
      <c r="G5" s="14">
        <f t="shared" ref="G5:G36" si="0">E5-F5</f>
        <v>0</v>
      </c>
      <c r="H5" s="14">
        <f>IF(J5+I5&gt;F5,J5-F5,0)</f>
        <v>-15</v>
      </c>
      <c r="I5" s="24">
        <f>-SUMIF($L5:$P5,"&lt;0",$L5:$P5)+O1</f>
        <v>300</v>
      </c>
      <c r="J5" s="24">
        <f>IF($L5&gt;0,$L5,0)+IF($N5&gt;0,$N5,0)+IF($P5&gt;0,$P5,0)</f>
        <v>0</v>
      </c>
      <c r="K5" s="25">
        <v>43714</v>
      </c>
      <c r="L5" s="26">
        <v>-150</v>
      </c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102019</v>
      </c>
      <c r="B6" s="12">
        <f t="shared" ref="B6:B37" si="2">EDATE(B5,1)</f>
        <v>43739</v>
      </c>
      <c r="C6" s="13">
        <f t="shared" ref="C6:C37" si="3">C5-H6+I6</f>
        <v>150</v>
      </c>
      <c r="D6" s="13">
        <f t="shared" ref="D6:D37" si="4">C5*$K$1</f>
        <v>15</v>
      </c>
      <c r="E6" s="13">
        <f t="shared" ref="E6:E37" si="5">C5*$K$1+G5</f>
        <v>15</v>
      </c>
      <c r="F6" s="14">
        <f t="shared" ref="F6:F37" si="6">IF(J6&gt;E6,E6,J6)</f>
        <v>15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15</v>
      </c>
      <c r="K6" s="27">
        <v>43742</v>
      </c>
      <c r="L6" s="26">
        <v>15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112019</v>
      </c>
      <c r="B7" s="12">
        <f t="shared" si="2"/>
        <v>43770</v>
      </c>
      <c r="C7" s="13">
        <f t="shared" si="3"/>
        <v>150</v>
      </c>
      <c r="D7" s="13">
        <f t="shared" si="4"/>
        <v>15</v>
      </c>
      <c r="E7" s="13">
        <f t="shared" si="5"/>
        <v>15</v>
      </c>
      <c r="F7" s="14">
        <f t="shared" si="6"/>
        <v>15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15</v>
      </c>
      <c r="K7" s="27">
        <v>43776</v>
      </c>
      <c r="L7" s="26">
        <v>15</v>
      </c>
      <c r="M7" s="27"/>
      <c r="N7" s="28"/>
      <c r="O7" s="27"/>
      <c r="P7" s="28"/>
      <c r="R7" s="35" t="s">
        <v>24</v>
      </c>
      <c r="S7" s="33">
        <v>0</v>
      </c>
    </row>
    <row r="8" ht="15.75" spans="1:19">
      <c r="A8" s="5" t="str">
        <f t="shared" si="1"/>
        <v>122019</v>
      </c>
      <c r="B8" s="12">
        <f t="shared" si="2"/>
        <v>43800</v>
      </c>
      <c r="C8" s="13">
        <f t="shared" si="3"/>
        <v>0</v>
      </c>
      <c r="D8" s="13">
        <f t="shared" si="4"/>
        <v>15</v>
      </c>
      <c r="E8" s="13">
        <f t="shared" si="5"/>
        <v>15</v>
      </c>
      <c r="F8" s="14">
        <f t="shared" si="6"/>
        <v>15</v>
      </c>
      <c r="G8" s="14">
        <f t="shared" si="0"/>
        <v>0</v>
      </c>
      <c r="H8" s="14">
        <f t="shared" si="7"/>
        <v>150</v>
      </c>
      <c r="I8" s="24">
        <f t="shared" si="8"/>
        <v>0</v>
      </c>
      <c r="J8" s="24">
        <f t="shared" si="9"/>
        <v>165</v>
      </c>
      <c r="K8" s="27">
        <v>44171</v>
      </c>
      <c r="L8" s="26">
        <v>165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12020</v>
      </c>
      <c r="B9" s="12">
        <f t="shared" si="2"/>
        <v>43831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22020</v>
      </c>
      <c r="B10" s="12">
        <f t="shared" si="2"/>
        <v>43862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32020</v>
      </c>
      <c r="B11" s="12">
        <f t="shared" si="2"/>
        <v>43891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42020</v>
      </c>
      <c r="B12" s="12">
        <f t="shared" si="2"/>
        <v>43922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52020</v>
      </c>
      <c r="B13" s="12">
        <f t="shared" si="2"/>
        <v>43952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62020</v>
      </c>
      <c r="B14" s="12">
        <f t="shared" si="2"/>
        <v>43983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72020</v>
      </c>
      <c r="B15" s="12">
        <f t="shared" si="2"/>
        <v>44013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82020</v>
      </c>
      <c r="B16" s="12">
        <f t="shared" si="2"/>
        <v>44044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92020</v>
      </c>
      <c r="B17" s="12">
        <f t="shared" si="2"/>
        <v>44075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102020</v>
      </c>
      <c r="B18" s="12">
        <f t="shared" si="2"/>
        <v>44105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112020</v>
      </c>
      <c r="B19" s="12">
        <f t="shared" si="2"/>
        <v>44136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122020</v>
      </c>
      <c r="B20" s="12">
        <f t="shared" si="2"/>
        <v>44166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12021</v>
      </c>
      <c r="B21" s="12">
        <f t="shared" si="2"/>
        <v>44197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22021</v>
      </c>
      <c r="B22" s="12">
        <f t="shared" si="2"/>
        <v>44228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32021</v>
      </c>
      <c r="B23" s="12">
        <f t="shared" si="2"/>
        <v>44256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42021</v>
      </c>
      <c r="B24" s="12">
        <f t="shared" si="2"/>
        <v>44287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52021</v>
      </c>
      <c r="B25" s="12">
        <f t="shared" si="2"/>
        <v>44317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62021</v>
      </c>
      <c r="B26" s="12">
        <f t="shared" si="2"/>
        <v>44348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72021</v>
      </c>
      <c r="B27" s="12">
        <f t="shared" si="2"/>
        <v>44378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82021</v>
      </c>
      <c r="B28" s="12">
        <f t="shared" si="2"/>
        <v>44409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92021</v>
      </c>
      <c r="B29" s="12">
        <f t="shared" si="2"/>
        <v>44440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102021</v>
      </c>
      <c r="B30" s="12">
        <f t="shared" si="2"/>
        <v>44470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112021</v>
      </c>
      <c r="B31" s="12">
        <f t="shared" si="2"/>
        <v>44501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122021</v>
      </c>
      <c r="B32" s="12">
        <f t="shared" si="2"/>
        <v>44531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12022</v>
      </c>
      <c r="B33" s="12">
        <f t="shared" si="2"/>
        <v>44562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22022</v>
      </c>
      <c r="B34" s="12">
        <f t="shared" si="2"/>
        <v>44593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32022</v>
      </c>
      <c r="B35" s="12">
        <f t="shared" si="2"/>
        <v>44621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42022</v>
      </c>
      <c r="B36" s="12">
        <f t="shared" si="2"/>
        <v>44652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52022</v>
      </c>
      <c r="B37" s="12">
        <f t="shared" si="2"/>
        <v>44682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62022</v>
      </c>
      <c r="B38" s="12">
        <f t="shared" ref="B38:B69" si="12">EDATE(B37,1)</f>
        <v>44713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72022</v>
      </c>
      <c r="B39" s="12">
        <f t="shared" si="12"/>
        <v>44743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82022</v>
      </c>
      <c r="B40" s="12">
        <f t="shared" si="12"/>
        <v>44774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92022</v>
      </c>
      <c r="B41" s="12">
        <f t="shared" si="12"/>
        <v>44805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102022</v>
      </c>
      <c r="B42" s="12">
        <f t="shared" si="12"/>
        <v>44835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112022</v>
      </c>
      <c r="B43" s="12">
        <f t="shared" si="12"/>
        <v>44866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122022</v>
      </c>
      <c r="B44" s="12">
        <f t="shared" si="12"/>
        <v>44896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12023</v>
      </c>
      <c r="B45" s="12">
        <f t="shared" si="12"/>
        <v>44927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22023</v>
      </c>
      <c r="B46" s="12">
        <f t="shared" si="12"/>
        <v>44958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32023</v>
      </c>
      <c r="B47" s="12">
        <f t="shared" si="12"/>
        <v>44986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42023</v>
      </c>
      <c r="B48" s="12">
        <f t="shared" si="12"/>
        <v>45017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52023</v>
      </c>
      <c r="B49" s="12">
        <f t="shared" si="12"/>
        <v>45047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62023</v>
      </c>
      <c r="B50" s="12">
        <f t="shared" si="12"/>
        <v>45078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72023</v>
      </c>
      <c r="B51" s="12">
        <f t="shared" si="12"/>
        <v>45108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82023</v>
      </c>
      <c r="B52" s="12">
        <f t="shared" si="12"/>
        <v>45139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92023</v>
      </c>
      <c r="B53" s="12">
        <f t="shared" si="12"/>
        <v>45170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102023</v>
      </c>
      <c r="B54" s="12">
        <f t="shared" si="12"/>
        <v>45200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112023</v>
      </c>
      <c r="B55" s="12">
        <f t="shared" si="12"/>
        <v>45231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122023</v>
      </c>
      <c r="B56" s="12">
        <f t="shared" si="12"/>
        <v>45261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12024</v>
      </c>
      <c r="B57" s="12">
        <f t="shared" si="12"/>
        <v>45292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22024</v>
      </c>
      <c r="B58" s="12">
        <f t="shared" si="12"/>
        <v>45323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32024</v>
      </c>
      <c r="B59" s="12">
        <f t="shared" si="12"/>
        <v>45352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42024</v>
      </c>
      <c r="B60" s="12">
        <f t="shared" si="12"/>
        <v>45383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52024</v>
      </c>
      <c r="B61" s="12">
        <f t="shared" si="12"/>
        <v>45413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62024</v>
      </c>
      <c r="B62" s="12">
        <f t="shared" si="12"/>
        <v>45444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72024</v>
      </c>
      <c r="B63" s="12">
        <f t="shared" si="12"/>
        <v>45474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82024</v>
      </c>
      <c r="B64" s="12">
        <f t="shared" si="12"/>
        <v>45505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92024</v>
      </c>
      <c r="B65" s="12">
        <f t="shared" si="12"/>
        <v>45536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102024</v>
      </c>
      <c r="B66" s="12">
        <f t="shared" si="12"/>
        <v>45566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112024</v>
      </c>
      <c r="B67" s="12">
        <f t="shared" si="12"/>
        <v>45597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122024</v>
      </c>
      <c r="B68" s="12">
        <f t="shared" si="12"/>
        <v>45627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12025</v>
      </c>
      <c r="B69" s="12">
        <f t="shared" si="12"/>
        <v>45658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22025</v>
      </c>
      <c r="B70" s="12">
        <f t="shared" ref="B70:B101" si="21">EDATE(B69,1)</f>
        <v>45689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32025</v>
      </c>
      <c r="B71" s="12">
        <f t="shared" si="21"/>
        <v>45717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42025</v>
      </c>
      <c r="B72" s="12">
        <f t="shared" si="21"/>
        <v>45748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52025</v>
      </c>
      <c r="B73" s="12">
        <f t="shared" si="21"/>
        <v>45778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62025</v>
      </c>
      <c r="B74" s="12">
        <f t="shared" si="21"/>
        <v>45809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72025</v>
      </c>
      <c r="B75" s="12">
        <f t="shared" si="21"/>
        <v>45839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82025</v>
      </c>
      <c r="B76" s="12">
        <f t="shared" si="21"/>
        <v>45870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92025</v>
      </c>
      <c r="B77" s="12">
        <f t="shared" si="21"/>
        <v>45901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102025</v>
      </c>
      <c r="B78" s="12">
        <f t="shared" si="21"/>
        <v>45931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112025</v>
      </c>
      <c r="B79" s="12">
        <f t="shared" si="21"/>
        <v>45962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122025</v>
      </c>
      <c r="B80" s="12">
        <f t="shared" si="21"/>
        <v>45992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12026</v>
      </c>
      <c r="B81" s="12">
        <f t="shared" si="21"/>
        <v>46023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22026</v>
      </c>
      <c r="B82" s="12">
        <f t="shared" si="21"/>
        <v>46054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32026</v>
      </c>
      <c r="B83" s="12">
        <f t="shared" si="21"/>
        <v>46082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42026</v>
      </c>
      <c r="B84" s="12">
        <f t="shared" si="21"/>
        <v>46113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52026</v>
      </c>
      <c r="B85" s="12">
        <f t="shared" si="21"/>
        <v>46143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62026</v>
      </c>
      <c r="B86" s="12">
        <f t="shared" si="21"/>
        <v>46174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72026</v>
      </c>
      <c r="B87" s="12">
        <f t="shared" si="21"/>
        <v>46204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82026</v>
      </c>
      <c r="B88" s="12">
        <f t="shared" si="21"/>
        <v>46235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92026</v>
      </c>
      <c r="B89" s="12">
        <f t="shared" si="21"/>
        <v>46266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102026</v>
      </c>
      <c r="B90" s="12">
        <f t="shared" si="21"/>
        <v>46296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112026</v>
      </c>
      <c r="B91" s="12">
        <f t="shared" si="21"/>
        <v>46327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122026</v>
      </c>
      <c r="B92" s="12">
        <f t="shared" si="21"/>
        <v>46357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12027</v>
      </c>
      <c r="B93" s="12">
        <f t="shared" si="21"/>
        <v>46388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22027</v>
      </c>
      <c r="B94" s="12">
        <f t="shared" si="21"/>
        <v>46419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32027</v>
      </c>
      <c r="B95" s="12">
        <f t="shared" si="21"/>
        <v>46447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42027</v>
      </c>
      <c r="B96" s="12">
        <f t="shared" si="21"/>
        <v>46478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52027</v>
      </c>
      <c r="B97" s="12">
        <f t="shared" si="21"/>
        <v>46508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62027</v>
      </c>
      <c r="B98" s="12">
        <f t="shared" si="21"/>
        <v>46539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72027</v>
      </c>
      <c r="B99" s="12">
        <f t="shared" si="21"/>
        <v>46569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82027</v>
      </c>
      <c r="B100" s="12">
        <f t="shared" si="21"/>
        <v>46600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92027</v>
      </c>
      <c r="B101" s="12">
        <f t="shared" si="21"/>
        <v>46631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102027</v>
      </c>
      <c r="B102" s="12">
        <f t="shared" ref="B102:B124" si="31">EDATE(B101,1)</f>
        <v>46661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112027</v>
      </c>
      <c r="B103" s="12">
        <f t="shared" si="31"/>
        <v>46692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122027</v>
      </c>
      <c r="B104" s="12">
        <f t="shared" si="31"/>
        <v>46722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12028</v>
      </c>
      <c r="B105" s="12">
        <f t="shared" si="31"/>
        <v>46753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22028</v>
      </c>
      <c r="B106" s="12">
        <f t="shared" si="31"/>
        <v>46784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32028</v>
      </c>
      <c r="B107" s="12">
        <f t="shared" si="31"/>
        <v>46813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42028</v>
      </c>
      <c r="B108" s="12">
        <f t="shared" si="31"/>
        <v>46844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52028</v>
      </c>
      <c r="B109" s="12">
        <f t="shared" si="31"/>
        <v>46874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62028</v>
      </c>
      <c r="B110" s="12">
        <f t="shared" si="31"/>
        <v>46905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72028</v>
      </c>
      <c r="B111" s="12">
        <f t="shared" si="31"/>
        <v>46935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82028</v>
      </c>
      <c r="B112" s="12">
        <f t="shared" si="31"/>
        <v>46966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92028</v>
      </c>
      <c r="B113" s="12">
        <f t="shared" si="31"/>
        <v>46997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102028</v>
      </c>
      <c r="B114" s="12">
        <f t="shared" si="31"/>
        <v>47027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112028</v>
      </c>
      <c r="B115" s="12">
        <f t="shared" si="31"/>
        <v>47058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122028</v>
      </c>
      <c r="B116" s="12">
        <f t="shared" si="31"/>
        <v>47088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12029</v>
      </c>
      <c r="B117" s="12">
        <f t="shared" si="31"/>
        <v>47119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22029</v>
      </c>
      <c r="B118" s="12">
        <f t="shared" si="31"/>
        <v>47150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32029</v>
      </c>
      <c r="B119" s="12">
        <f t="shared" si="31"/>
        <v>47178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42029</v>
      </c>
      <c r="B120" s="12">
        <f t="shared" si="31"/>
        <v>47209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52029</v>
      </c>
      <c r="B121" s="12">
        <f t="shared" si="31"/>
        <v>47239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62029</v>
      </c>
      <c r="B122" s="12">
        <f t="shared" si="31"/>
        <v>47270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72029</v>
      </c>
      <c r="B123" s="12">
        <f t="shared" si="31"/>
        <v>47300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82029</v>
      </c>
      <c r="B124" s="12">
        <f t="shared" si="31"/>
        <v>47331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L27" sqref="L27"/>
    </sheetView>
  </sheetViews>
  <sheetFormatPr defaultColWidth="11" defaultRowHeight="15"/>
  <cols>
    <col min="1" max="1" width="7" hidden="1" customWidth="1"/>
    <col min="2" max="2" width="8.57142857142857" customWidth="1"/>
    <col min="4" max="4" width="10.5714285714286" customWidth="1"/>
    <col min="5" max="5" width="11.1428571428571" customWidth="1"/>
    <col min="6" max="6" width="11" customWidth="1"/>
    <col min="7" max="7" width="10.8571428571429" customWidth="1"/>
    <col min="8" max="8" width="12" customWidth="1"/>
    <col min="9" max="9" width="11.4285714285714" customWidth="1"/>
    <col min="10" max="10" width="10.8571428571429" customWidth="1"/>
    <col min="11" max="12" width="10.5714285714286" customWidth="1"/>
    <col min="13" max="13" width="10.8571428571429" customWidth="1"/>
    <col min="15" max="15" width="11.2857142857143" customWidth="1"/>
    <col min="16" max="16" width="10" customWidth="1"/>
    <col min="17" max="17" width="3.71428571428571" customWidth="1"/>
    <col min="18" max="19" width="10.7142857142857" customWidth="1"/>
  </cols>
  <sheetData>
    <row r="1" spans="2:16">
      <c r="B1" s="1" t="s">
        <v>9</v>
      </c>
      <c r="C1" s="2" t="s">
        <v>33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43556</v>
      </c>
      <c r="N1" s="19" t="s">
        <v>13</v>
      </c>
      <c r="O1" s="20">
        <v>1380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42019</v>
      </c>
      <c r="B5" s="12">
        <f>EDATE(M1,0)</f>
        <v>43556</v>
      </c>
      <c r="C5" s="13">
        <f>IF(H5&gt;0,O1-H5,IF(J5&lt;0,O1-J5,O1))</f>
        <v>1380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1380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1380</v>
      </c>
    </row>
    <row r="6" ht="15.75" spans="1:19">
      <c r="A6" s="5" t="str">
        <f t="shared" ref="A6:A37" si="1">MONTH(B6)&amp;YEAR(B6)</f>
        <v>52019</v>
      </c>
      <c r="B6" s="12">
        <f t="shared" ref="B6:B37" si="2">EDATE(B5,1)</f>
        <v>43586</v>
      </c>
      <c r="C6" s="13">
        <f t="shared" ref="C6:C37" si="3">C5-H6+I6</f>
        <v>1380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62019</v>
      </c>
      <c r="B7" s="12">
        <f t="shared" si="2"/>
        <v>43617</v>
      </c>
      <c r="C7" s="13">
        <f t="shared" si="3"/>
        <v>1380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72019</v>
      </c>
      <c r="B8" s="12">
        <f t="shared" si="2"/>
        <v>43647</v>
      </c>
      <c r="C8" s="13">
        <f t="shared" si="3"/>
        <v>1380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82019</v>
      </c>
      <c r="B9" s="12">
        <f t="shared" si="2"/>
        <v>43678</v>
      </c>
      <c r="C9" s="13">
        <f t="shared" si="3"/>
        <v>1380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92019</v>
      </c>
      <c r="B10" s="12">
        <f t="shared" si="2"/>
        <v>43709</v>
      </c>
      <c r="C10" s="13">
        <f t="shared" si="3"/>
        <v>1380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102019</v>
      </c>
      <c r="B11" s="12">
        <f t="shared" si="2"/>
        <v>43739</v>
      </c>
      <c r="C11" s="13">
        <f t="shared" si="3"/>
        <v>1380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112019</v>
      </c>
      <c r="B12" s="12">
        <f t="shared" si="2"/>
        <v>43770</v>
      </c>
      <c r="C12" s="13">
        <f t="shared" si="3"/>
        <v>1380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122019</v>
      </c>
      <c r="B13" s="12">
        <f t="shared" si="2"/>
        <v>43800</v>
      </c>
      <c r="C13" s="13">
        <f t="shared" si="3"/>
        <v>1380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12020</v>
      </c>
      <c r="B14" s="12">
        <f t="shared" si="2"/>
        <v>43831</v>
      </c>
      <c r="C14" s="13">
        <f t="shared" si="3"/>
        <v>1380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22020</v>
      </c>
      <c r="B15" s="12">
        <f t="shared" si="2"/>
        <v>43862</v>
      </c>
      <c r="C15" s="13">
        <f t="shared" si="3"/>
        <v>1380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32020</v>
      </c>
      <c r="B16" s="12">
        <f t="shared" si="2"/>
        <v>43891</v>
      </c>
      <c r="C16" s="13">
        <f t="shared" si="3"/>
        <v>1380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42020</v>
      </c>
      <c r="B17" s="12">
        <f t="shared" si="2"/>
        <v>43922</v>
      </c>
      <c r="C17" s="13">
        <f t="shared" si="3"/>
        <v>1380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52020</v>
      </c>
      <c r="B18" s="12">
        <f t="shared" si="2"/>
        <v>43952</v>
      </c>
      <c r="C18" s="13">
        <f t="shared" si="3"/>
        <v>1380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62020</v>
      </c>
      <c r="B19" s="12">
        <f t="shared" si="2"/>
        <v>43983</v>
      </c>
      <c r="C19" s="13">
        <f t="shared" si="3"/>
        <v>1380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72020</v>
      </c>
      <c r="B20" s="12">
        <f t="shared" si="2"/>
        <v>44013</v>
      </c>
      <c r="C20" s="13">
        <f t="shared" si="3"/>
        <v>1380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82020</v>
      </c>
      <c r="B21" s="12">
        <f t="shared" si="2"/>
        <v>44044</v>
      </c>
      <c r="C21" s="13">
        <f t="shared" si="3"/>
        <v>1380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92020</v>
      </c>
      <c r="B22" s="12">
        <f t="shared" si="2"/>
        <v>44075</v>
      </c>
      <c r="C22" s="13">
        <f t="shared" si="3"/>
        <v>1380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102020</v>
      </c>
      <c r="B23" s="12">
        <f t="shared" si="2"/>
        <v>44105</v>
      </c>
      <c r="C23" s="13">
        <f t="shared" si="3"/>
        <v>1380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112020</v>
      </c>
      <c r="B24" s="12">
        <f t="shared" si="2"/>
        <v>44136</v>
      </c>
      <c r="C24" s="13">
        <f t="shared" si="3"/>
        <v>1380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122020</v>
      </c>
      <c r="B25" s="12">
        <f t="shared" si="2"/>
        <v>44166</v>
      </c>
      <c r="C25" s="13">
        <f t="shared" si="3"/>
        <v>1380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12021</v>
      </c>
      <c r="B26" s="12">
        <f t="shared" si="2"/>
        <v>44197</v>
      </c>
      <c r="C26" s="13">
        <f t="shared" si="3"/>
        <v>1380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22021</v>
      </c>
      <c r="B27" s="12">
        <f t="shared" si="2"/>
        <v>44228</v>
      </c>
      <c r="C27" s="13">
        <f t="shared" si="3"/>
        <v>1380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32021</v>
      </c>
      <c r="B28" s="12">
        <f t="shared" si="2"/>
        <v>44256</v>
      </c>
      <c r="C28" s="13">
        <f t="shared" si="3"/>
        <v>1380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42021</v>
      </c>
      <c r="B29" s="12">
        <f t="shared" si="2"/>
        <v>44287</v>
      </c>
      <c r="C29" s="13">
        <f t="shared" si="3"/>
        <v>1380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52021</v>
      </c>
      <c r="B30" s="12">
        <f t="shared" si="2"/>
        <v>44317</v>
      </c>
      <c r="C30" s="13">
        <f t="shared" si="3"/>
        <v>1380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62021</v>
      </c>
      <c r="B31" s="12">
        <f t="shared" si="2"/>
        <v>44348</v>
      </c>
      <c r="C31" s="13">
        <f t="shared" si="3"/>
        <v>1380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72021</v>
      </c>
      <c r="B32" s="12">
        <f t="shared" si="2"/>
        <v>44378</v>
      </c>
      <c r="C32" s="13">
        <f t="shared" si="3"/>
        <v>1380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82021</v>
      </c>
      <c r="B33" s="12">
        <f t="shared" si="2"/>
        <v>44409</v>
      </c>
      <c r="C33" s="13">
        <f t="shared" si="3"/>
        <v>1380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92021</v>
      </c>
      <c r="B34" s="12">
        <f t="shared" si="2"/>
        <v>44440</v>
      </c>
      <c r="C34" s="13">
        <f t="shared" si="3"/>
        <v>1380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102021</v>
      </c>
      <c r="B35" s="12">
        <f t="shared" si="2"/>
        <v>44470</v>
      </c>
      <c r="C35" s="13">
        <f t="shared" si="3"/>
        <v>1380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112021</v>
      </c>
      <c r="B36" s="12">
        <f t="shared" si="2"/>
        <v>44501</v>
      </c>
      <c r="C36" s="13">
        <f t="shared" si="3"/>
        <v>1380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122021</v>
      </c>
      <c r="B37" s="12">
        <f t="shared" si="2"/>
        <v>44531</v>
      </c>
      <c r="C37" s="13">
        <f t="shared" si="3"/>
        <v>1380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12022</v>
      </c>
      <c r="B38" s="12">
        <f t="shared" ref="B38:B69" si="12">EDATE(B37,1)</f>
        <v>44562</v>
      </c>
      <c r="C38" s="13">
        <f t="shared" ref="C38:C69" si="13">C37-H38+I38</f>
        <v>1380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22022</v>
      </c>
      <c r="B39" s="12">
        <f t="shared" si="12"/>
        <v>44593</v>
      </c>
      <c r="C39" s="13">
        <f t="shared" si="13"/>
        <v>1380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32022</v>
      </c>
      <c r="B40" s="12">
        <f t="shared" si="12"/>
        <v>44621</v>
      </c>
      <c r="C40" s="13">
        <f t="shared" si="13"/>
        <v>1380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42022</v>
      </c>
      <c r="B41" s="12">
        <f t="shared" si="12"/>
        <v>44652</v>
      </c>
      <c r="C41" s="13">
        <f t="shared" si="13"/>
        <v>1380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52022</v>
      </c>
      <c r="B42" s="12">
        <f t="shared" si="12"/>
        <v>44682</v>
      </c>
      <c r="C42" s="13">
        <f t="shared" si="13"/>
        <v>1380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62022</v>
      </c>
      <c r="B43" s="12">
        <f t="shared" si="12"/>
        <v>44713</v>
      </c>
      <c r="C43" s="13">
        <f t="shared" si="13"/>
        <v>1380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72022</v>
      </c>
      <c r="B44" s="12">
        <f t="shared" si="12"/>
        <v>44743</v>
      </c>
      <c r="C44" s="13">
        <f t="shared" si="13"/>
        <v>1380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82022</v>
      </c>
      <c r="B45" s="12">
        <f t="shared" si="12"/>
        <v>44774</v>
      </c>
      <c r="C45" s="13">
        <f t="shared" si="13"/>
        <v>1380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92022</v>
      </c>
      <c r="B46" s="12">
        <f t="shared" si="12"/>
        <v>44805</v>
      </c>
      <c r="C46" s="13">
        <f t="shared" si="13"/>
        <v>1380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102022</v>
      </c>
      <c r="B47" s="12">
        <f t="shared" si="12"/>
        <v>44835</v>
      </c>
      <c r="C47" s="13">
        <f t="shared" si="13"/>
        <v>1380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112022</v>
      </c>
      <c r="B48" s="12">
        <f t="shared" si="12"/>
        <v>44866</v>
      </c>
      <c r="C48" s="13">
        <f t="shared" si="13"/>
        <v>1380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122022</v>
      </c>
      <c r="B49" s="12">
        <f t="shared" si="12"/>
        <v>44896</v>
      </c>
      <c r="C49" s="13">
        <f t="shared" si="13"/>
        <v>1380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12023</v>
      </c>
      <c r="B50" s="12">
        <f t="shared" si="12"/>
        <v>44927</v>
      </c>
      <c r="C50" s="13">
        <f t="shared" si="13"/>
        <v>1380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22023</v>
      </c>
      <c r="B51" s="12">
        <f t="shared" si="12"/>
        <v>44958</v>
      </c>
      <c r="C51" s="13">
        <f t="shared" si="13"/>
        <v>1380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32023</v>
      </c>
      <c r="B52" s="12">
        <f t="shared" si="12"/>
        <v>44986</v>
      </c>
      <c r="C52" s="13">
        <f t="shared" si="13"/>
        <v>1380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42023</v>
      </c>
      <c r="B53" s="12">
        <f t="shared" si="12"/>
        <v>45017</v>
      </c>
      <c r="C53" s="13">
        <f t="shared" si="13"/>
        <v>1380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52023</v>
      </c>
      <c r="B54" s="12">
        <f t="shared" si="12"/>
        <v>45047</v>
      </c>
      <c r="C54" s="13">
        <f t="shared" si="13"/>
        <v>1380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62023</v>
      </c>
      <c r="B55" s="12">
        <f t="shared" si="12"/>
        <v>45078</v>
      </c>
      <c r="C55" s="13">
        <f t="shared" si="13"/>
        <v>1380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72023</v>
      </c>
      <c r="B56" s="12">
        <f t="shared" si="12"/>
        <v>45108</v>
      </c>
      <c r="C56" s="13">
        <f t="shared" si="13"/>
        <v>1380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82023</v>
      </c>
      <c r="B57" s="12">
        <f t="shared" si="12"/>
        <v>45139</v>
      </c>
      <c r="C57" s="13">
        <f t="shared" si="13"/>
        <v>1380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92023</v>
      </c>
      <c r="B58" s="12">
        <f t="shared" si="12"/>
        <v>45170</v>
      </c>
      <c r="C58" s="13">
        <f t="shared" si="13"/>
        <v>1380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102023</v>
      </c>
      <c r="B59" s="12">
        <f t="shared" si="12"/>
        <v>45200</v>
      </c>
      <c r="C59" s="13">
        <f t="shared" si="13"/>
        <v>1380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112023</v>
      </c>
      <c r="B60" s="12">
        <f t="shared" si="12"/>
        <v>45231</v>
      </c>
      <c r="C60" s="13">
        <f t="shared" si="13"/>
        <v>1380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122023</v>
      </c>
      <c r="B61" s="12">
        <f t="shared" si="12"/>
        <v>45261</v>
      </c>
      <c r="C61" s="13">
        <f t="shared" si="13"/>
        <v>1380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12024</v>
      </c>
      <c r="B62" s="12">
        <f t="shared" si="12"/>
        <v>45292</v>
      </c>
      <c r="C62" s="13">
        <f t="shared" si="13"/>
        <v>1380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22024</v>
      </c>
      <c r="B63" s="12">
        <f t="shared" si="12"/>
        <v>45323</v>
      </c>
      <c r="C63" s="13">
        <f t="shared" si="13"/>
        <v>1380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32024</v>
      </c>
      <c r="B64" s="12">
        <f t="shared" si="12"/>
        <v>45352</v>
      </c>
      <c r="C64" s="13">
        <f t="shared" si="13"/>
        <v>1380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42024</v>
      </c>
      <c r="B65" s="12">
        <f t="shared" si="12"/>
        <v>45383</v>
      </c>
      <c r="C65" s="13">
        <f t="shared" si="13"/>
        <v>1380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52024</v>
      </c>
      <c r="B66" s="12">
        <f t="shared" si="12"/>
        <v>45413</v>
      </c>
      <c r="C66" s="13">
        <f t="shared" si="13"/>
        <v>1380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62024</v>
      </c>
      <c r="B67" s="12">
        <f t="shared" si="12"/>
        <v>45444</v>
      </c>
      <c r="C67" s="13">
        <f t="shared" si="13"/>
        <v>1380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72024</v>
      </c>
      <c r="B68" s="12">
        <f t="shared" si="12"/>
        <v>45474</v>
      </c>
      <c r="C68" s="13">
        <f t="shared" si="13"/>
        <v>1380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82024</v>
      </c>
      <c r="B69" s="12">
        <f t="shared" si="12"/>
        <v>45505</v>
      </c>
      <c r="C69" s="13">
        <f t="shared" si="13"/>
        <v>1380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92024</v>
      </c>
      <c r="B70" s="12">
        <f t="shared" ref="B70:B101" si="21">EDATE(B69,1)</f>
        <v>45536</v>
      </c>
      <c r="C70" s="13">
        <f t="shared" ref="C70:C101" si="22">C69-H70+I70</f>
        <v>1380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102024</v>
      </c>
      <c r="B71" s="12">
        <f t="shared" si="21"/>
        <v>45566</v>
      </c>
      <c r="C71" s="13">
        <f t="shared" si="22"/>
        <v>1380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112024</v>
      </c>
      <c r="B72" s="12">
        <f t="shared" si="21"/>
        <v>45597</v>
      </c>
      <c r="C72" s="13">
        <f t="shared" si="22"/>
        <v>1380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122024</v>
      </c>
      <c r="B73" s="12">
        <f t="shared" si="21"/>
        <v>45627</v>
      </c>
      <c r="C73" s="13">
        <f t="shared" si="22"/>
        <v>1380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12025</v>
      </c>
      <c r="B74" s="12">
        <f t="shared" si="21"/>
        <v>45658</v>
      </c>
      <c r="C74" s="13">
        <f t="shared" si="22"/>
        <v>1380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22025</v>
      </c>
      <c r="B75" s="12">
        <f t="shared" si="21"/>
        <v>45689</v>
      </c>
      <c r="C75" s="13">
        <f t="shared" si="22"/>
        <v>1380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32025</v>
      </c>
      <c r="B76" s="12">
        <f t="shared" si="21"/>
        <v>45717</v>
      </c>
      <c r="C76" s="13">
        <f t="shared" si="22"/>
        <v>1380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42025</v>
      </c>
      <c r="B77" s="12">
        <f t="shared" si="21"/>
        <v>45748</v>
      </c>
      <c r="C77" s="13">
        <f t="shared" si="22"/>
        <v>1380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52025</v>
      </c>
      <c r="B78" s="12">
        <f t="shared" si="21"/>
        <v>45778</v>
      </c>
      <c r="C78" s="13">
        <f t="shared" si="22"/>
        <v>1380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62025</v>
      </c>
      <c r="B79" s="12">
        <f t="shared" si="21"/>
        <v>45809</v>
      </c>
      <c r="C79" s="13">
        <f t="shared" si="22"/>
        <v>1380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72025</v>
      </c>
      <c r="B80" s="12">
        <f t="shared" si="21"/>
        <v>45839</v>
      </c>
      <c r="C80" s="13">
        <f t="shared" si="22"/>
        <v>1380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82025</v>
      </c>
      <c r="B81" s="12">
        <f t="shared" si="21"/>
        <v>45870</v>
      </c>
      <c r="C81" s="13">
        <f t="shared" si="22"/>
        <v>1380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92025</v>
      </c>
      <c r="B82" s="12">
        <f t="shared" si="21"/>
        <v>45901</v>
      </c>
      <c r="C82" s="13">
        <f t="shared" si="22"/>
        <v>1380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102025</v>
      </c>
      <c r="B83" s="12">
        <f t="shared" si="21"/>
        <v>45931</v>
      </c>
      <c r="C83" s="13">
        <f t="shared" si="22"/>
        <v>1380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112025</v>
      </c>
      <c r="B84" s="12">
        <f t="shared" si="21"/>
        <v>45962</v>
      </c>
      <c r="C84" s="13">
        <f t="shared" si="22"/>
        <v>1380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122025</v>
      </c>
      <c r="B85" s="12">
        <f t="shared" si="21"/>
        <v>45992</v>
      </c>
      <c r="C85" s="13">
        <f t="shared" si="22"/>
        <v>1380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12026</v>
      </c>
      <c r="B86" s="12">
        <f t="shared" si="21"/>
        <v>46023</v>
      </c>
      <c r="C86" s="13">
        <f t="shared" si="22"/>
        <v>1380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22026</v>
      </c>
      <c r="B87" s="12">
        <f t="shared" si="21"/>
        <v>46054</v>
      </c>
      <c r="C87" s="13">
        <f t="shared" si="22"/>
        <v>1380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32026</v>
      </c>
      <c r="B88" s="12">
        <f t="shared" si="21"/>
        <v>46082</v>
      </c>
      <c r="C88" s="13">
        <f t="shared" si="22"/>
        <v>1380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42026</v>
      </c>
      <c r="B89" s="12">
        <f t="shared" si="21"/>
        <v>46113</v>
      </c>
      <c r="C89" s="13">
        <f t="shared" si="22"/>
        <v>1380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52026</v>
      </c>
      <c r="B90" s="12">
        <f t="shared" si="21"/>
        <v>46143</v>
      </c>
      <c r="C90" s="13">
        <f t="shared" si="22"/>
        <v>1380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62026</v>
      </c>
      <c r="B91" s="12">
        <f t="shared" si="21"/>
        <v>46174</v>
      </c>
      <c r="C91" s="13">
        <f t="shared" si="22"/>
        <v>1380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72026</v>
      </c>
      <c r="B92" s="12">
        <f t="shared" si="21"/>
        <v>46204</v>
      </c>
      <c r="C92" s="13">
        <f t="shared" si="22"/>
        <v>1380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82026</v>
      </c>
      <c r="B93" s="12">
        <f t="shared" si="21"/>
        <v>46235</v>
      </c>
      <c r="C93" s="13">
        <f t="shared" si="22"/>
        <v>1380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92026</v>
      </c>
      <c r="B94" s="12">
        <f t="shared" si="21"/>
        <v>46266</v>
      </c>
      <c r="C94" s="13">
        <f t="shared" si="22"/>
        <v>1380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102026</v>
      </c>
      <c r="B95" s="12">
        <f t="shared" si="21"/>
        <v>46296</v>
      </c>
      <c r="C95" s="13">
        <f t="shared" si="22"/>
        <v>1380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112026</v>
      </c>
      <c r="B96" s="12">
        <f t="shared" si="21"/>
        <v>46327</v>
      </c>
      <c r="C96" s="13">
        <f t="shared" si="22"/>
        <v>1380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122026</v>
      </c>
      <c r="B97" s="12">
        <f t="shared" si="21"/>
        <v>46357</v>
      </c>
      <c r="C97" s="13">
        <f t="shared" si="22"/>
        <v>1380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12027</v>
      </c>
      <c r="B98" s="12">
        <f t="shared" si="21"/>
        <v>46388</v>
      </c>
      <c r="C98" s="13">
        <f t="shared" si="22"/>
        <v>1380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22027</v>
      </c>
      <c r="B99" s="12">
        <f t="shared" si="21"/>
        <v>46419</v>
      </c>
      <c r="C99" s="13">
        <f t="shared" si="22"/>
        <v>1380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32027</v>
      </c>
      <c r="B100" s="12">
        <f t="shared" si="21"/>
        <v>46447</v>
      </c>
      <c r="C100" s="13">
        <f t="shared" si="22"/>
        <v>1380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42027</v>
      </c>
      <c r="B101" s="12">
        <f t="shared" si="21"/>
        <v>46478</v>
      </c>
      <c r="C101" s="13">
        <f t="shared" si="22"/>
        <v>1380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52027</v>
      </c>
      <c r="B102" s="12">
        <f t="shared" ref="B102:B124" si="31">EDATE(B101,1)</f>
        <v>46508</v>
      </c>
      <c r="C102" s="13">
        <f t="shared" ref="C102:C124" si="32">C101-H102+I102</f>
        <v>1380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62027</v>
      </c>
      <c r="B103" s="12">
        <f t="shared" si="31"/>
        <v>46539</v>
      </c>
      <c r="C103" s="13">
        <f t="shared" si="32"/>
        <v>1380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72027</v>
      </c>
      <c r="B104" s="12">
        <f t="shared" si="31"/>
        <v>46569</v>
      </c>
      <c r="C104" s="13">
        <f t="shared" si="32"/>
        <v>1380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82027</v>
      </c>
      <c r="B105" s="12">
        <f t="shared" si="31"/>
        <v>46600</v>
      </c>
      <c r="C105" s="13">
        <f t="shared" si="32"/>
        <v>1380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92027</v>
      </c>
      <c r="B106" s="12">
        <f t="shared" si="31"/>
        <v>46631</v>
      </c>
      <c r="C106" s="13">
        <f t="shared" si="32"/>
        <v>1380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102027</v>
      </c>
      <c r="B107" s="12">
        <f t="shared" si="31"/>
        <v>46661</v>
      </c>
      <c r="C107" s="13">
        <f t="shared" si="32"/>
        <v>1380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112027</v>
      </c>
      <c r="B108" s="12">
        <f t="shared" si="31"/>
        <v>46692</v>
      </c>
      <c r="C108" s="13">
        <f t="shared" si="32"/>
        <v>1380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122027</v>
      </c>
      <c r="B109" s="12">
        <f t="shared" si="31"/>
        <v>46722</v>
      </c>
      <c r="C109" s="13">
        <f t="shared" si="32"/>
        <v>1380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12028</v>
      </c>
      <c r="B110" s="12">
        <f t="shared" si="31"/>
        <v>46753</v>
      </c>
      <c r="C110" s="13">
        <f t="shared" si="32"/>
        <v>1380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22028</v>
      </c>
      <c r="B111" s="12">
        <f t="shared" si="31"/>
        <v>46784</v>
      </c>
      <c r="C111" s="13">
        <f t="shared" si="32"/>
        <v>1380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32028</v>
      </c>
      <c r="B112" s="12">
        <f t="shared" si="31"/>
        <v>46813</v>
      </c>
      <c r="C112" s="13">
        <f t="shared" si="32"/>
        <v>1380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42028</v>
      </c>
      <c r="B113" s="12">
        <f t="shared" si="31"/>
        <v>46844</v>
      </c>
      <c r="C113" s="13">
        <f t="shared" si="32"/>
        <v>1380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52028</v>
      </c>
      <c r="B114" s="12">
        <f t="shared" si="31"/>
        <v>46874</v>
      </c>
      <c r="C114" s="13">
        <f t="shared" si="32"/>
        <v>1380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62028</v>
      </c>
      <c r="B115" s="12">
        <f t="shared" si="31"/>
        <v>46905</v>
      </c>
      <c r="C115" s="13">
        <f t="shared" si="32"/>
        <v>1380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72028</v>
      </c>
      <c r="B116" s="12">
        <f t="shared" si="31"/>
        <v>46935</v>
      </c>
      <c r="C116" s="13">
        <f t="shared" si="32"/>
        <v>1380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82028</v>
      </c>
      <c r="B117" s="12">
        <f t="shared" si="31"/>
        <v>46966</v>
      </c>
      <c r="C117" s="13">
        <f t="shared" si="32"/>
        <v>1380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92028</v>
      </c>
      <c r="B118" s="12">
        <f t="shared" si="31"/>
        <v>46997</v>
      </c>
      <c r="C118" s="13">
        <f t="shared" si="32"/>
        <v>1380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102028</v>
      </c>
      <c r="B119" s="12">
        <f t="shared" si="31"/>
        <v>47027</v>
      </c>
      <c r="C119" s="13">
        <f t="shared" si="32"/>
        <v>1380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112028</v>
      </c>
      <c r="B120" s="12">
        <f t="shared" si="31"/>
        <v>47058</v>
      </c>
      <c r="C120" s="13">
        <f t="shared" si="32"/>
        <v>1380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122028</v>
      </c>
      <c r="B121" s="12">
        <f t="shared" si="31"/>
        <v>47088</v>
      </c>
      <c r="C121" s="13">
        <f t="shared" si="32"/>
        <v>1380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12029</v>
      </c>
      <c r="B122" s="12">
        <f t="shared" si="31"/>
        <v>47119</v>
      </c>
      <c r="C122" s="13">
        <f t="shared" si="32"/>
        <v>1380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22029</v>
      </c>
      <c r="B123" s="12">
        <f t="shared" si="31"/>
        <v>47150</v>
      </c>
      <c r="C123" s="13">
        <f t="shared" si="32"/>
        <v>1380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32029</v>
      </c>
      <c r="B124" s="12">
        <f t="shared" si="31"/>
        <v>47178</v>
      </c>
      <c r="C124" s="13">
        <f t="shared" si="32"/>
        <v>1380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M48" sqref="M48"/>
    </sheetView>
  </sheetViews>
  <sheetFormatPr defaultColWidth="11" defaultRowHeight="15"/>
  <cols>
    <col min="1" max="1" width="7" hidden="1" customWidth="1"/>
    <col min="2" max="2" width="8.42857142857143" customWidth="1"/>
    <col min="3" max="3" width="11.4285714285714" customWidth="1"/>
    <col min="4" max="4" width="11.1428571428571" customWidth="1"/>
    <col min="5" max="5" width="12.4285714285714" customWidth="1"/>
    <col min="6" max="6" width="11.7142857142857" customWidth="1"/>
    <col min="7" max="7" width="12.4285714285714" customWidth="1"/>
    <col min="8" max="8" width="10.4285714285714" customWidth="1"/>
    <col min="9" max="10" width="11.7142857142857" customWidth="1"/>
    <col min="11" max="11" width="12.5714285714286" customWidth="1"/>
    <col min="12" max="12" width="12" customWidth="1"/>
    <col min="13" max="13" width="12.2857142857143" customWidth="1"/>
    <col min="14" max="14" width="12.7142857142857" customWidth="1"/>
    <col min="15" max="15" width="11.5714285714286" customWidth="1"/>
    <col min="16" max="16" width="9.85714285714286" customWidth="1"/>
    <col min="17" max="17" width="2.71428571428571" customWidth="1"/>
    <col min="18" max="18" width="22.5714285714286" customWidth="1"/>
    <col min="19" max="19" width="10.7142857142857" customWidth="1"/>
  </cols>
  <sheetData>
    <row r="1" spans="2:16">
      <c r="B1" s="1" t="s">
        <v>9</v>
      </c>
      <c r="C1" s="2" t="s">
        <v>34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42767</v>
      </c>
      <c r="N1" s="19" t="s">
        <v>13</v>
      </c>
      <c r="O1" s="20">
        <v>2500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22017</v>
      </c>
      <c r="B5" s="12">
        <f>EDATE(M1,0)</f>
        <v>42767</v>
      </c>
      <c r="C5" s="13">
        <f>IF(H5&gt;0,O1-H5,IF(J5&lt;0,O1-J5,O1))</f>
        <v>2500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2500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2750</v>
      </c>
    </row>
    <row r="6" ht="15.75" spans="1:19">
      <c r="A6" s="5" t="str">
        <f t="shared" ref="A6:A37" si="1">MONTH(B6)&amp;YEAR(B6)</f>
        <v>32017</v>
      </c>
      <c r="B6" s="12">
        <f t="shared" ref="B6:B37" si="2">EDATE(B5,1)</f>
        <v>42795</v>
      </c>
      <c r="C6" s="13">
        <f t="shared" ref="C6:C37" si="3">C5-H6+I6</f>
        <v>2500</v>
      </c>
      <c r="D6" s="13">
        <f t="shared" ref="D6:D37" si="4">C5*$K$1</f>
        <v>250</v>
      </c>
      <c r="E6" s="13">
        <f t="shared" ref="E6:E37" si="5">C5*$K$1+G5</f>
        <v>250</v>
      </c>
      <c r="F6" s="14">
        <f t="shared" ref="F6:F37" si="6">IF(J6&gt;E6,E6,J6)</f>
        <v>250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250</v>
      </c>
      <c r="K6" s="27">
        <v>42800</v>
      </c>
      <c r="L6" s="26">
        <v>250</v>
      </c>
      <c r="M6" s="27"/>
      <c r="N6" s="28"/>
      <c r="O6" s="27"/>
      <c r="P6" s="28"/>
      <c r="R6" s="34" t="s">
        <v>5</v>
      </c>
      <c r="S6" s="33">
        <f ca="1">VLOOKUP($A$2,$A$5:$P$127,4,FALSE)</f>
        <v>275</v>
      </c>
    </row>
    <row r="7" ht="15.75" spans="1:19">
      <c r="A7" s="5" t="str">
        <f t="shared" si="1"/>
        <v>42017</v>
      </c>
      <c r="B7" s="12">
        <f t="shared" si="2"/>
        <v>42826</v>
      </c>
      <c r="C7" s="13">
        <f t="shared" si="3"/>
        <v>2500</v>
      </c>
      <c r="D7" s="13">
        <f t="shared" si="4"/>
        <v>250</v>
      </c>
      <c r="E7" s="13">
        <f t="shared" si="5"/>
        <v>250</v>
      </c>
      <c r="F7" s="14">
        <f t="shared" si="6"/>
        <v>250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250</v>
      </c>
      <c r="K7" s="27">
        <v>42831</v>
      </c>
      <c r="L7" s="26">
        <v>250</v>
      </c>
      <c r="M7" s="27"/>
      <c r="N7" s="28"/>
      <c r="O7" s="27"/>
      <c r="P7" s="28"/>
      <c r="R7" s="35" t="s">
        <v>24</v>
      </c>
      <c r="S7" s="33">
        <f ca="1">VLOOKUP($A$2,$A$5:$P$127,7,FALSE)</f>
        <v>295</v>
      </c>
    </row>
    <row r="8" ht="15.75" spans="1:19">
      <c r="A8" s="5" t="str">
        <f t="shared" si="1"/>
        <v>52017</v>
      </c>
      <c r="B8" s="12">
        <f t="shared" si="2"/>
        <v>42856</v>
      </c>
      <c r="C8" s="13">
        <f t="shared" si="3"/>
        <v>3500</v>
      </c>
      <c r="D8" s="13">
        <f t="shared" si="4"/>
        <v>250</v>
      </c>
      <c r="E8" s="13">
        <f t="shared" si="5"/>
        <v>250</v>
      </c>
      <c r="F8" s="14">
        <f t="shared" si="6"/>
        <v>250</v>
      </c>
      <c r="G8" s="14">
        <f t="shared" si="0"/>
        <v>0</v>
      </c>
      <c r="H8" s="14">
        <f t="shared" si="7"/>
        <v>0</v>
      </c>
      <c r="I8" s="24">
        <f t="shared" si="8"/>
        <v>1000</v>
      </c>
      <c r="J8" s="24">
        <f t="shared" si="9"/>
        <v>250</v>
      </c>
      <c r="K8" s="27">
        <v>42860</v>
      </c>
      <c r="L8" s="26">
        <v>250</v>
      </c>
      <c r="M8" s="27">
        <v>42860</v>
      </c>
      <c r="N8" s="28">
        <v>-1000</v>
      </c>
      <c r="O8" s="27"/>
      <c r="P8" s="28"/>
      <c r="R8" s="32" t="s">
        <v>7</v>
      </c>
      <c r="S8" s="33">
        <f ca="1">VLOOKUP($A$2,$A$5:$P$127,6,FALSE)</f>
        <v>250</v>
      </c>
    </row>
    <row r="9" ht="15.75" spans="1:19">
      <c r="A9" s="5" t="str">
        <f t="shared" si="1"/>
        <v>62017</v>
      </c>
      <c r="B9" s="12">
        <f t="shared" si="2"/>
        <v>42887</v>
      </c>
      <c r="C9" s="13">
        <f t="shared" si="3"/>
        <v>3500</v>
      </c>
      <c r="D9" s="13">
        <f t="shared" si="4"/>
        <v>350</v>
      </c>
      <c r="E9" s="13">
        <f t="shared" si="5"/>
        <v>350</v>
      </c>
      <c r="F9" s="14">
        <f t="shared" si="6"/>
        <v>350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350</v>
      </c>
      <c r="K9" s="27">
        <v>42891</v>
      </c>
      <c r="L9" s="26">
        <v>350</v>
      </c>
      <c r="M9" s="27"/>
      <c r="N9" s="28"/>
      <c r="O9" s="27"/>
      <c r="P9" s="28"/>
      <c r="S9" s="5"/>
    </row>
    <row r="10" ht="15.75" spans="1:19">
      <c r="A10" s="5" t="str">
        <f t="shared" si="1"/>
        <v>72017</v>
      </c>
      <c r="B10" s="12">
        <f t="shared" si="2"/>
        <v>42917</v>
      </c>
      <c r="C10" s="13">
        <f t="shared" si="3"/>
        <v>3500</v>
      </c>
      <c r="D10" s="13">
        <f t="shared" si="4"/>
        <v>350</v>
      </c>
      <c r="E10" s="13">
        <f t="shared" si="5"/>
        <v>350</v>
      </c>
      <c r="F10" s="14">
        <f t="shared" si="6"/>
        <v>350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350</v>
      </c>
      <c r="K10" s="27">
        <v>42919</v>
      </c>
      <c r="L10" s="26">
        <v>350</v>
      </c>
      <c r="M10" s="27"/>
      <c r="N10" s="28"/>
      <c r="O10" s="27"/>
      <c r="P10" s="28"/>
      <c r="S10" s="5"/>
    </row>
    <row r="11" ht="15.75" spans="1:19">
      <c r="A11" s="5" t="str">
        <f t="shared" si="1"/>
        <v>82017</v>
      </c>
      <c r="B11" s="12">
        <f t="shared" si="2"/>
        <v>42948</v>
      </c>
      <c r="C11" s="13">
        <f t="shared" si="3"/>
        <v>3500</v>
      </c>
      <c r="D11" s="13">
        <f t="shared" si="4"/>
        <v>350</v>
      </c>
      <c r="E11" s="13">
        <f t="shared" si="5"/>
        <v>350</v>
      </c>
      <c r="F11" s="14">
        <f t="shared" si="6"/>
        <v>350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350</v>
      </c>
      <c r="K11" s="27">
        <v>42984</v>
      </c>
      <c r="L11" s="26">
        <v>350</v>
      </c>
      <c r="M11" s="27"/>
      <c r="N11" s="28"/>
      <c r="O11" s="27"/>
      <c r="P11" s="28"/>
      <c r="S11" s="5"/>
    </row>
    <row r="12" ht="15.75" spans="1:19">
      <c r="A12" s="5" t="str">
        <f t="shared" si="1"/>
        <v>92017</v>
      </c>
      <c r="B12" s="12">
        <f t="shared" si="2"/>
        <v>42979</v>
      </c>
      <c r="C12" s="13">
        <f t="shared" si="3"/>
        <v>3500</v>
      </c>
      <c r="D12" s="13">
        <f t="shared" si="4"/>
        <v>350</v>
      </c>
      <c r="E12" s="13">
        <f t="shared" si="5"/>
        <v>350</v>
      </c>
      <c r="F12" s="14">
        <f t="shared" si="6"/>
        <v>350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350</v>
      </c>
      <c r="K12" s="27">
        <v>42984</v>
      </c>
      <c r="L12" s="26">
        <v>350</v>
      </c>
      <c r="M12" s="27"/>
      <c r="N12" s="28"/>
      <c r="O12" s="27"/>
      <c r="P12" s="28"/>
      <c r="S12" s="5"/>
    </row>
    <row r="13" ht="15.75" spans="1:19">
      <c r="A13" s="5" t="str">
        <f t="shared" si="1"/>
        <v>102017</v>
      </c>
      <c r="B13" s="12">
        <f t="shared" si="2"/>
        <v>43009</v>
      </c>
      <c r="C13" s="13">
        <f t="shared" si="3"/>
        <v>3500</v>
      </c>
      <c r="D13" s="13">
        <f t="shared" si="4"/>
        <v>350</v>
      </c>
      <c r="E13" s="13">
        <f t="shared" si="5"/>
        <v>350</v>
      </c>
      <c r="F13" s="14">
        <f t="shared" si="6"/>
        <v>350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350</v>
      </c>
      <c r="K13" s="27">
        <v>43019</v>
      </c>
      <c r="L13" s="26">
        <v>350</v>
      </c>
      <c r="M13" s="27"/>
      <c r="N13" s="28"/>
      <c r="O13" s="27"/>
      <c r="P13" s="28"/>
      <c r="S13" s="5"/>
    </row>
    <row r="14" ht="15.75" spans="1:19">
      <c r="A14" s="5" t="str">
        <f t="shared" si="1"/>
        <v>112017</v>
      </c>
      <c r="B14" s="12">
        <f t="shared" si="2"/>
        <v>43040</v>
      </c>
      <c r="C14" s="13">
        <f t="shared" si="3"/>
        <v>3500</v>
      </c>
      <c r="D14" s="13">
        <f t="shared" si="4"/>
        <v>350</v>
      </c>
      <c r="E14" s="13">
        <f t="shared" si="5"/>
        <v>350</v>
      </c>
      <c r="F14" s="14">
        <f t="shared" si="6"/>
        <v>350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350</v>
      </c>
      <c r="K14" s="27">
        <v>43044</v>
      </c>
      <c r="L14" s="26">
        <v>350</v>
      </c>
      <c r="M14" s="27"/>
      <c r="N14" s="28"/>
      <c r="O14" s="27"/>
      <c r="P14" s="28"/>
      <c r="S14" s="5"/>
    </row>
    <row r="15" ht="15.75" spans="1:19">
      <c r="A15" s="5" t="str">
        <f t="shared" si="1"/>
        <v>122017</v>
      </c>
      <c r="B15" s="12">
        <f t="shared" si="2"/>
        <v>43070</v>
      </c>
      <c r="C15" s="13">
        <f t="shared" si="3"/>
        <v>3500</v>
      </c>
      <c r="D15" s="13">
        <f t="shared" si="4"/>
        <v>350</v>
      </c>
      <c r="E15" s="13">
        <f t="shared" si="5"/>
        <v>350</v>
      </c>
      <c r="F15" s="14">
        <f t="shared" si="6"/>
        <v>350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350</v>
      </c>
      <c r="K15" s="29">
        <v>43073</v>
      </c>
      <c r="L15" s="26">
        <v>350</v>
      </c>
      <c r="M15" s="29"/>
      <c r="N15" s="30"/>
      <c r="O15" s="29"/>
      <c r="P15" s="30"/>
      <c r="S15" s="5"/>
    </row>
    <row r="16" ht="15.75" spans="1:19">
      <c r="A16" s="5" t="str">
        <f t="shared" si="1"/>
        <v>12018</v>
      </c>
      <c r="B16" s="12">
        <f t="shared" si="2"/>
        <v>43101</v>
      </c>
      <c r="C16" s="13">
        <f t="shared" si="3"/>
        <v>3500</v>
      </c>
      <c r="D16" s="13">
        <f t="shared" si="4"/>
        <v>350</v>
      </c>
      <c r="E16" s="13">
        <f t="shared" si="5"/>
        <v>350</v>
      </c>
      <c r="F16" s="14">
        <f t="shared" si="6"/>
        <v>350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350</v>
      </c>
      <c r="K16" s="25">
        <v>43104</v>
      </c>
      <c r="L16" s="26">
        <v>350</v>
      </c>
      <c r="M16" s="25"/>
      <c r="N16" s="26"/>
      <c r="O16" s="25"/>
      <c r="P16" s="26"/>
      <c r="S16" s="5"/>
    </row>
    <row r="17" ht="15.75" spans="1:19">
      <c r="A17" s="5" t="str">
        <f t="shared" si="1"/>
        <v>22018</v>
      </c>
      <c r="B17" s="12">
        <f t="shared" si="2"/>
        <v>43132</v>
      </c>
      <c r="C17" s="13">
        <f t="shared" si="3"/>
        <v>3500</v>
      </c>
      <c r="D17" s="13">
        <f t="shared" si="4"/>
        <v>350</v>
      </c>
      <c r="E17" s="13">
        <f t="shared" si="5"/>
        <v>350</v>
      </c>
      <c r="F17" s="14">
        <f t="shared" si="6"/>
        <v>350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350</v>
      </c>
      <c r="K17" s="25">
        <v>43138</v>
      </c>
      <c r="L17" s="26">
        <v>350</v>
      </c>
      <c r="M17" s="25"/>
      <c r="N17" s="26"/>
      <c r="O17" s="25"/>
      <c r="P17" s="26"/>
      <c r="S17" s="5"/>
    </row>
    <row r="18" ht="15.75" spans="1:19">
      <c r="A18" s="5" t="str">
        <f t="shared" si="1"/>
        <v>32018</v>
      </c>
      <c r="B18" s="12">
        <f t="shared" si="2"/>
        <v>43160</v>
      </c>
      <c r="C18" s="13">
        <f t="shared" si="3"/>
        <v>3500</v>
      </c>
      <c r="D18" s="13">
        <f t="shared" si="4"/>
        <v>350</v>
      </c>
      <c r="E18" s="13">
        <f t="shared" si="5"/>
        <v>350</v>
      </c>
      <c r="F18" s="14">
        <f t="shared" si="6"/>
        <v>350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350</v>
      </c>
      <c r="K18" s="25">
        <v>43168</v>
      </c>
      <c r="L18" s="26">
        <v>350</v>
      </c>
      <c r="M18" s="25"/>
      <c r="N18" s="26"/>
      <c r="O18" s="25"/>
      <c r="P18" s="26"/>
      <c r="S18" s="5"/>
    </row>
    <row r="19" ht="15.75" spans="1:19">
      <c r="A19" s="5" t="str">
        <f t="shared" si="1"/>
        <v>42018</v>
      </c>
      <c r="B19" s="12">
        <f t="shared" si="2"/>
        <v>43191</v>
      </c>
      <c r="C19" s="13">
        <f t="shared" si="3"/>
        <v>3500</v>
      </c>
      <c r="D19" s="13">
        <f t="shared" si="4"/>
        <v>350</v>
      </c>
      <c r="E19" s="13">
        <f t="shared" si="5"/>
        <v>350</v>
      </c>
      <c r="F19" s="14">
        <f t="shared" si="6"/>
        <v>350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350</v>
      </c>
      <c r="K19" s="25">
        <v>43195</v>
      </c>
      <c r="L19" s="26">
        <v>350</v>
      </c>
      <c r="M19" s="25"/>
      <c r="N19" s="26"/>
      <c r="O19" s="25"/>
      <c r="P19" s="26"/>
      <c r="S19" s="5"/>
    </row>
    <row r="20" ht="15.75" spans="1:19">
      <c r="A20" s="5" t="str">
        <f t="shared" si="1"/>
        <v>52018</v>
      </c>
      <c r="B20" s="12">
        <f t="shared" si="2"/>
        <v>43221</v>
      </c>
      <c r="C20" s="13">
        <f t="shared" si="3"/>
        <v>3500</v>
      </c>
      <c r="D20" s="13">
        <f t="shared" si="4"/>
        <v>350</v>
      </c>
      <c r="E20" s="13">
        <f t="shared" si="5"/>
        <v>350</v>
      </c>
      <c r="F20" s="14">
        <f t="shared" si="6"/>
        <v>300</v>
      </c>
      <c r="G20" s="14">
        <f t="shared" si="0"/>
        <v>50</v>
      </c>
      <c r="H20" s="14">
        <f t="shared" si="7"/>
        <v>0</v>
      </c>
      <c r="I20" s="24">
        <f t="shared" si="8"/>
        <v>0</v>
      </c>
      <c r="J20" s="24">
        <f t="shared" si="9"/>
        <v>300</v>
      </c>
      <c r="K20" s="25">
        <v>43224</v>
      </c>
      <c r="L20" s="26">
        <v>300</v>
      </c>
      <c r="M20" s="25"/>
      <c r="N20" s="26"/>
      <c r="O20" s="25"/>
      <c r="P20" s="26"/>
      <c r="S20" s="5"/>
    </row>
    <row r="21" ht="15.75" spans="1:19">
      <c r="A21" s="5" t="str">
        <f t="shared" si="1"/>
        <v>62018</v>
      </c>
      <c r="B21" s="12">
        <f t="shared" si="2"/>
        <v>43252</v>
      </c>
      <c r="C21" s="13">
        <f t="shared" si="3"/>
        <v>3500</v>
      </c>
      <c r="D21" s="13">
        <f t="shared" si="4"/>
        <v>350</v>
      </c>
      <c r="E21" s="13">
        <f t="shared" si="5"/>
        <v>400</v>
      </c>
      <c r="F21" s="14">
        <f t="shared" si="6"/>
        <v>400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400</v>
      </c>
      <c r="K21" s="25">
        <v>43254</v>
      </c>
      <c r="L21" s="26">
        <v>400</v>
      </c>
      <c r="M21" s="25"/>
      <c r="N21" s="26"/>
      <c r="O21" s="25"/>
      <c r="P21" s="26"/>
      <c r="S21" s="5"/>
    </row>
    <row r="22" ht="15.75" spans="1:19">
      <c r="A22" s="5" t="str">
        <f t="shared" si="1"/>
        <v>72018</v>
      </c>
      <c r="B22" s="12">
        <f t="shared" si="2"/>
        <v>43282</v>
      </c>
      <c r="C22" s="13">
        <f t="shared" si="3"/>
        <v>3500</v>
      </c>
      <c r="D22" s="13">
        <f t="shared" si="4"/>
        <v>350</v>
      </c>
      <c r="E22" s="13">
        <f t="shared" si="5"/>
        <v>350</v>
      </c>
      <c r="F22" s="14">
        <f t="shared" si="6"/>
        <v>300</v>
      </c>
      <c r="G22" s="14">
        <f t="shared" si="0"/>
        <v>50</v>
      </c>
      <c r="H22" s="14">
        <f t="shared" si="7"/>
        <v>0</v>
      </c>
      <c r="I22" s="24">
        <f t="shared" si="8"/>
        <v>0</v>
      </c>
      <c r="J22" s="24">
        <f t="shared" si="9"/>
        <v>300</v>
      </c>
      <c r="K22" s="25">
        <v>43286</v>
      </c>
      <c r="L22" s="26">
        <v>300</v>
      </c>
      <c r="M22" s="25"/>
      <c r="N22" s="26"/>
      <c r="O22" s="25"/>
      <c r="P22" s="26"/>
      <c r="S22" s="5"/>
    </row>
    <row r="23" ht="15.75" spans="1:19">
      <c r="A23" s="5" t="str">
        <f t="shared" si="1"/>
        <v>82018</v>
      </c>
      <c r="B23" s="12">
        <f t="shared" si="2"/>
        <v>43313</v>
      </c>
      <c r="C23" s="13">
        <f t="shared" si="3"/>
        <v>3500</v>
      </c>
      <c r="D23" s="13">
        <f t="shared" si="4"/>
        <v>350</v>
      </c>
      <c r="E23" s="13">
        <f t="shared" si="5"/>
        <v>400</v>
      </c>
      <c r="F23" s="14">
        <f t="shared" si="6"/>
        <v>300</v>
      </c>
      <c r="G23" s="14">
        <f t="shared" si="0"/>
        <v>100</v>
      </c>
      <c r="H23" s="14">
        <f t="shared" si="7"/>
        <v>0</v>
      </c>
      <c r="I23" s="24">
        <f t="shared" si="8"/>
        <v>0</v>
      </c>
      <c r="J23" s="24">
        <f t="shared" si="9"/>
        <v>300</v>
      </c>
      <c r="K23" s="25">
        <v>43314</v>
      </c>
      <c r="L23" s="26">
        <v>300</v>
      </c>
      <c r="M23" s="25">
        <v>43342</v>
      </c>
      <c r="N23" s="26"/>
      <c r="O23" s="25"/>
      <c r="P23" s="26"/>
      <c r="S23" s="5"/>
    </row>
    <row r="24" ht="15.75" spans="1:19">
      <c r="A24" s="5" t="str">
        <f t="shared" si="1"/>
        <v>92018</v>
      </c>
      <c r="B24" s="12">
        <f t="shared" si="2"/>
        <v>43344</v>
      </c>
      <c r="C24" s="13">
        <f t="shared" si="3"/>
        <v>3500</v>
      </c>
      <c r="D24" s="13">
        <f t="shared" si="4"/>
        <v>350</v>
      </c>
      <c r="E24" s="13">
        <f t="shared" si="5"/>
        <v>450</v>
      </c>
      <c r="F24" s="14">
        <f t="shared" si="6"/>
        <v>350</v>
      </c>
      <c r="G24" s="14">
        <f t="shared" si="0"/>
        <v>100</v>
      </c>
      <c r="H24" s="14">
        <f t="shared" si="7"/>
        <v>0</v>
      </c>
      <c r="I24" s="24">
        <f t="shared" si="8"/>
        <v>0</v>
      </c>
      <c r="J24" s="24">
        <f t="shared" si="9"/>
        <v>350</v>
      </c>
      <c r="K24" s="25">
        <v>43342</v>
      </c>
      <c r="L24" s="26">
        <v>350</v>
      </c>
      <c r="M24" s="25"/>
      <c r="N24" s="26"/>
      <c r="O24" s="25"/>
      <c r="P24" s="26"/>
      <c r="S24" s="5"/>
    </row>
    <row r="25" ht="15.75" spans="1:19">
      <c r="A25" s="5" t="str">
        <f t="shared" si="1"/>
        <v>102018</v>
      </c>
      <c r="B25" s="12">
        <f t="shared" si="2"/>
        <v>43374</v>
      </c>
      <c r="C25" s="13">
        <f t="shared" si="3"/>
        <v>3500</v>
      </c>
      <c r="D25" s="13">
        <f t="shared" si="4"/>
        <v>350</v>
      </c>
      <c r="E25" s="13">
        <f t="shared" si="5"/>
        <v>450</v>
      </c>
      <c r="F25" s="14">
        <f t="shared" si="6"/>
        <v>100</v>
      </c>
      <c r="G25" s="14">
        <f t="shared" si="0"/>
        <v>350</v>
      </c>
      <c r="H25" s="14">
        <f t="shared" si="7"/>
        <v>0</v>
      </c>
      <c r="I25" s="24">
        <f t="shared" si="8"/>
        <v>0</v>
      </c>
      <c r="J25" s="24">
        <f t="shared" si="9"/>
        <v>100</v>
      </c>
      <c r="K25" s="25">
        <v>43384</v>
      </c>
      <c r="L25" s="26">
        <v>100</v>
      </c>
      <c r="M25" s="25"/>
      <c r="N25" s="26"/>
      <c r="O25" s="25"/>
      <c r="P25" s="26"/>
      <c r="S25" s="5"/>
    </row>
    <row r="26" ht="15.75" spans="1:19">
      <c r="A26" s="5" t="str">
        <f t="shared" si="1"/>
        <v>112018</v>
      </c>
      <c r="B26" s="12">
        <f t="shared" si="2"/>
        <v>43405</v>
      </c>
      <c r="C26" s="13">
        <f t="shared" si="3"/>
        <v>3500</v>
      </c>
      <c r="D26" s="13">
        <f t="shared" si="4"/>
        <v>350</v>
      </c>
      <c r="E26" s="13">
        <f t="shared" si="5"/>
        <v>700</v>
      </c>
      <c r="F26" s="14">
        <f t="shared" si="6"/>
        <v>320</v>
      </c>
      <c r="G26" s="14">
        <f t="shared" si="0"/>
        <v>380</v>
      </c>
      <c r="H26" s="14">
        <f t="shared" si="7"/>
        <v>0</v>
      </c>
      <c r="I26" s="24">
        <f t="shared" si="8"/>
        <v>0</v>
      </c>
      <c r="J26" s="24">
        <f t="shared" si="9"/>
        <v>320</v>
      </c>
      <c r="K26" s="25">
        <v>43410</v>
      </c>
      <c r="L26" s="26">
        <v>320</v>
      </c>
      <c r="M26" s="25"/>
      <c r="N26" s="26"/>
      <c r="O26" s="25"/>
      <c r="P26" s="26"/>
      <c r="S26" s="5"/>
    </row>
    <row r="27" ht="15.75" spans="1:19">
      <c r="A27" s="5" t="str">
        <f t="shared" si="1"/>
        <v>122018</v>
      </c>
      <c r="B27" s="12">
        <f t="shared" si="2"/>
        <v>43435</v>
      </c>
      <c r="C27" s="13">
        <f t="shared" si="3"/>
        <v>3500</v>
      </c>
      <c r="D27" s="13">
        <f t="shared" si="4"/>
        <v>350</v>
      </c>
      <c r="E27" s="13">
        <f t="shared" si="5"/>
        <v>730</v>
      </c>
      <c r="F27" s="14">
        <f t="shared" si="6"/>
        <v>280</v>
      </c>
      <c r="G27" s="14">
        <f t="shared" si="0"/>
        <v>450</v>
      </c>
      <c r="H27" s="14">
        <f t="shared" si="7"/>
        <v>0</v>
      </c>
      <c r="I27" s="24">
        <f t="shared" si="8"/>
        <v>0</v>
      </c>
      <c r="J27" s="24">
        <f t="shared" si="9"/>
        <v>280</v>
      </c>
      <c r="K27" s="25">
        <v>43438</v>
      </c>
      <c r="L27" s="26">
        <v>280</v>
      </c>
      <c r="M27" s="25"/>
      <c r="N27" s="26"/>
      <c r="O27" s="25"/>
      <c r="P27" s="26"/>
      <c r="S27" s="5"/>
    </row>
    <row r="28" ht="15.75" spans="1:19">
      <c r="A28" s="5" t="str">
        <f t="shared" si="1"/>
        <v>12019</v>
      </c>
      <c r="B28" s="12">
        <f t="shared" si="2"/>
        <v>43466</v>
      </c>
      <c r="C28" s="13">
        <f t="shared" si="3"/>
        <v>3500</v>
      </c>
      <c r="D28" s="13">
        <f t="shared" si="4"/>
        <v>350</v>
      </c>
      <c r="E28" s="13">
        <f t="shared" si="5"/>
        <v>800</v>
      </c>
      <c r="F28" s="14">
        <f t="shared" si="6"/>
        <v>100</v>
      </c>
      <c r="G28" s="14">
        <f t="shared" si="0"/>
        <v>700</v>
      </c>
      <c r="H28" s="14">
        <f t="shared" si="7"/>
        <v>0</v>
      </c>
      <c r="I28" s="24">
        <f t="shared" si="8"/>
        <v>0</v>
      </c>
      <c r="J28" s="24">
        <f t="shared" si="9"/>
        <v>100</v>
      </c>
      <c r="K28" s="25">
        <v>43469</v>
      </c>
      <c r="L28" s="26">
        <v>70</v>
      </c>
      <c r="M28" s="25">
        <v>43475</v>
      </c>
      <c r="N28" s="26">
        <v>30</v>
      </c>
      <c r="O28" s="25"/>
      <c r="P28" s="26"/>
      <c r="S28" s="5"/>
    </row>
    <row r="29" ht="15.75" spans="1:19">
      <c r="A29" s="5" t="str">
        <f t="shared" si="1"/>
        <v>22019</v>
      </c>
      <c r="B29" s="12">
        <f t="shared" si="2"/>
        <v>43497</v>
      </c>
      <c r="C29" s="13">
        <f t="shared" si="3"/>
        <v>3500</v>
      </c>
      <c r="D29" s="13">
        <f t="shared" si="4"/>
        <v>350</v>
      </c>
      <c r="E29" s="13">
        <f t="shared" si="5"/>
        <v>1050</v>
      </c>
      <c r="F29" s="14">
        <f t="shared" si="6"/>
        <v>850</v>
      </c>
      <c r="G29" s="14">
        <f t="shared" si="0"/>
        <v>200</v>
      </c>
      <c r="H29" s="14">
        <f t="shared" si="7"/>
        <v>0</v>
      </c>
      <c r="I29" s="24">
        <f t="shared" si="8"/>
        <v>0</v>
      </c>
      <c r="J29" s="24">
        <f t="shared" si="9"/>
        <v>850</v>
      </c>
      <c r="K29" s="25">
        <v>43501</v>
      </c>
      <c r="L29" s="26">
        <v>100</v>
      </c>
      <c r="M29" s="25">
        <v>43516</v>
      </c>
      <c r="N29" s="26">
        <v>750</v>
      </c>
      <c r="O29" s="25"/>
      <c r="P29" s="26"/>
      <c r="S29" s="5"/>
    </row>
    <row r="30" ht="15.75" spans="1:19">
      <c r="A30" s="5" t="str">
        <f t="shared" si="1"/>
        <v>32019</v>
      </c>
      <c r="B30" s="12">
        <f t="shared" si="2"/>
        <v>43525</v>
      </c>
      <c r="C30" s="13">
        <v>2750</v>
      </c>
      <c r="D30" s="13">
        <v>275</v>
      </c>
      <c r="E30" s="13">
        <f t="shared" si="5"/>
        <v>550</v>
      </c>
      <c r="F30" s="14">
        <f t="shared" si="6"/>
        <v>325</v>
      </c>
      <c r="G30" s="14">
        <f t="shared" si="0"/>
        <v>225</v>
      </c>
      <c r="H30" s="14">
        <f t="shared" si="7"/>
        <v>0</v>
      </c>
      <c r="I30" s="24">
        <f t="shared" si="8"/>
        <v>0</v>
      </c>
      <c r="J30" s="24">
        <f t="shared" si="9"/>
        <v>325</v>
      </c>
      <c r="K30" s="25">
        <v>43529</v>
      </c>
      <c r="L30" s="26">
        <v>325</v>
      </c>
      <c r="M30" s="25"/>
      <c r="N30" s="26"/>
      <c r="O30" s="25"/>
      <c r="P30" s="26"/>
      <c r="S30" s="5"/>
    </row>
    <row r="31" ht="15.75" spans="1:19">
      <c r="A31" s="5" t="str">
        <f t="shared" si="1"/>
        <v>42019</v>
      </c>
      <c r="B31" s="12">
        <f t="shared" si="2"/>
        <v>43556</v>
      </c>
      <c r="C31" s="13">
        <f t="shared" si="3"/>
        <v>2750</v>
      </c>
      <c r="D31" s="13">
        <f t="shared" si="4"/>
        <v>275</v>
      </c>
      <c r="E31" s="13">
        <f t="shared" si="5"/>
        <v>500</v>
      </c>
      <c r="F31" s="14">
        <f t="shared" si="6"/>
        <v>325</v>
      </c>
      <c r="G31" s="14">
        <f t="shared" si="0"/>
        <v>175</v>
      </c>
      <c r="H31" s="14">
        <f t="shared" si="7"/>
        <v>0</v>
      </c>
      <c r="I31" s="24">
        <f t="shared" si="8"/>
        <v>0</v>
      </c>
      <c r="J31" s="24">
        <f t="shared" si="9"/>
        <v>325</v>
      </c>
      <c r="K31" s="25">
        <v>43560</v>
      </c>
      <c r="L31" s="26">
        <v>325</v>
      </c>
      <c r="M31" s="25"/>
      <c r="N31" s="26"/>
      <c r="O31" s="25"/>
      <c r="P31" s="26"/>
      <c r="S31" s="5"/>
    </row>
    <row r="32" ht="15.75" spans="1:19">
      <c r="A32" s="5" t="str">
        <f t="shared" si="1"/>
        <v>52019</v>
      </c>
      <c r="B32" s="12">
        <f t="shared" si="2"/>
        <v>43586</v>
      </c>
      <c r="C32" s="13">
        <f t="shared" si="3"/>
        <v>2750</v>
      </c>
      <c r="D32" s="13">
        <f t="shared" si="4"/>
        <v>275</v>
      </c>
      <c r="E32" s="13">
        <f t="shared" si="5"/>
        <v>450</v>
      </c>
      <c r="F32" s="14">
        <f t="shared" si="6"/>
        <v>325</v>
      </c>
      <c r="G32" s="14">
        <f t="shared" si="0"/>
        <v>125</v>
      </c>
      <c r="H32" s="14">
        <f t="shared" si="7"/>
        <v>0</v>
      </c>
      <c r="I32" s="24">
        <f t="shared" si="8"/>
        <v>0</v>
      </c>
      <c r="J32" s="24">
        <f t="shared" si="9"/>
        <v>325</v>
      </c>
      <c r="K32" s="25">
        <v>43592</v>
      </c>
      <c r="L32" s="26">
        <v>325</v>
      </c>
      <c r="M32" s="25"/>
      <c r="N32" s="26"/>
      <c r="O32" s="25"/>
      <c r="P32" s="26"/>
      <c r="S32" s="5"/>
    </row>
    <row r="33" ht="15.75" spans="1:19">
      <c r="A33" s="5" t="str">
        <f t="shared" si="1"/>
        <v>62019</v>
      </c>
      <c r="B33" s="12">
        <f t="shared" si="2"/>
        <v>43617</v>
      </c>
      <c r="C33" s="13">
        <f t="shared" si="3"/>
        <v>2750</v>
      </c>
      <c r="D33" s="13">
        <f t="shared" si="4"/>
        <v>275</v>
      </c>
      <c r="E33" s="13">
        <f t="shared" si="5"/>
        <v>400</v>
      </c>
      <c r="F33" s="14">
        <f t="shared" si="6"/>
        <v>325</v>
      </c>
      <c r="G33" s="14">
        <f t="shared" si="0"/>
        <v>75</v>
      </c>
      <c r="H33" s="14">
        <f t="shared" si="7"/>
        <v>0</v>
      </c>
      <c r="I33" s="24">
        <f t="shared" si="8"/>
        <v>0</v>
      </c>
      <c r="J33" s="24">
        <f t="shared" si="9"/>
        <v>325</v>
      </c>
      <c r="K33" s="25">
        <v>43620</v>
      </c>
      <c r="L33" s="26">
        <v>325</v>
      </c>
      <c r="M33" s="25"/>
      <c r="N33" s="26"/>
      <c r="O33" s="25"/>
      <c r="P33" s="26"/>
      <c r="S33" s="5"/>
    </row>
    <row r="34" ht="15.75" spans="1:19">
      <c r="A34" s="5" t="str">
        <f t="shared" si="1"/>
        <v>72019</v>
      </c>
      <c r="B34" s="12">
        <f t="shared" si="2"/>
        <v>43647</v>
      </c>
      <c r="C34" s="13">
        <f t="shared" si="3"/>
        <v>2750</v>
      </c>
      <c r="D34" s="13">
        <f t="shared" si="4"/>
        <v>275</v>
      </c>
      <c r="E34" s="13">
        <f t="shared" si="5"/>
        <v>350</v>
      </c>
      <c r="F34" s="14">
        <f t="shared" si="6"/>
        <v>325</v>
      </c>
      <c r="G34" s="14">
        <f t="shared" si="0"/>
        <v>25</v>
      </c>
      <c r="H34" s="14">
        <f t="shared" si="7"/>
        <v>0</v>
      </c>
      <c r="I34" s="24">
        <f t="shared" si="8"/>
        <v>0</v>
      </c>
      <c r="J34" s="24">
        <f t="shared" si="9"/>
        <v>325</v>
      </c>
      <c r="K34" s="25">
        <v>43648</v>
      </c>
      <c r="L34" s="26">
        <v>325</v>
      </c>
      <c r="M34" s="25"/>
      <c r="N34" s="26"/>
      <c r="O34" s="25"/>
      <c r="P34" s="26"/>
      <c r="S34" s="5"/>
    </row>
    <row r="35" ht="15.75" spans="1:19">
      <c r="A35" s="5" t="str">
        <f t="shared" si="1"/>
        <v>82019</v>
      </c>
      <c r="B35" s="12">
        <f t="shared" si="2"/>
        <v>43678</v>
      </c>
      <c r="C35" s="13">
        <f t="shared" si="3"/>
        <v>2750</v>
      </c>
      <c r="D35" s="13">
        <f t="shared" si="4"/>
        <v>275</v>
      </c>
      <c r="E35" s="13">
        <f t="shared" si="5"/>
        <v>300</v>
      </c>
      <c r="F35" s="14">
        <f t="shared" si="6"/>
        <v>250</v>
      </c>
      <c r="G35" s="14">
        <f t="shared" si="0"/>
        <v>50</v>
      </c>
      <c r="H35" s="14">
        <f t="shared" si="7"/>
        <v>0</v>
      </c>
      <c r="I35" s="24">
        <f t="shared" si="8"/>
        <v>0</v>
      </c>
      <c r="J35" s="24">
        <f t="shared" si="9"/>
        <v>250</v>
      </c>
      <c r="K35" s="25">
        <v>43679</v>
      </c>
      <c r="L35" s="26">
        <v>250</v>
      </c>
      <c r="M35" s="25"/>
      <c r="N35" s="26"/>
      <c r="O35" s="25"/>
      <c r="P35" s="26"/>
      <c r="S35" s="5"/>
    </row>
    <row r="36" ht="15.75" spans="1:19">
      <c r="A36" s="5" t="str">
        <f t="shared" si="1"/>
        <v>92019</v>
      </c>
      <c r="B36" s="12">
        <f t="shared" si="2"/>
        <v>43709</v>
      </c>
      <c r="C36" s="13">
        <f t="shared" si="3"/>
        <v>2750</v>
      </c>
      <c r="D36" s="13">
        <f t="shared" si="4"/>
        <v>275</v>
      </c>
      <c r="E36" s="13">
        <f t="shared" si="5"/>
        <v>325</v>
      </c>
      <c r="F36" s="14">
        <f t="shared" si="6"/>
        <v>300</v>
      </c>
      <c r="G36" s="14">
        <f t="shared" si="0"/>
        <v>25</v>
      </c>
      <c r="H36" s="14">
        <f t="shared" si="7"/>
        <v>0</v>
      </c>
      <c r="I36" s="24">
        <f t="shared" si="8"/>
        <v>0</v>
      </c>
      <c r="J36" s="24">
        <f t="shared" si="9"/>
        <v>300</v>
      </c>
      <c r="K36" s="25">
        <v>43713</v>
      </c>
      <c r="L36" s="26">
        <v>300</v>
      </c>
      <c r="M36" s="25"/>
      <c r="N36" s="26"/>
      <c r="O36" s="25"/>
      <c r="P36" s="26"/>
      <c r="S36" s="5"/>
    </row>
    <row r="37" ht="15.75" spans="1:19">
      <c r="A37" s="5" t="str">
        <f t="shared" si="1"/>
        <v>102019</v>
      </c>
      <c r="B37" s="12">
        <f t="shared" si="2"/>
        <v>43739</v>
      </c>
      <c r="C37" s="13">
        <f t="shared" si="3"/>
        <v>2750</v>
      </c>
      <c r="D37" s="13">
        <f t="shared" si="4"/>
        <v>275</v>
      </c>
      <c r="E37" s="13">
        <f t="shared" si="5"/>
        <v>300</v>
      </c>
      <c r="F37" s="14">
        <f t="shared" si="6"/>
        <v>270</v>
      </c>
      <c r="G37" s="14">
        <f t="shared" ref="G37:G68" si="10">E37-F37</f>
        <v>30</v>
      </c>
      <c r="H37" s="14">
        <f t="shared" si="7"/>
        <v>0</v>
      </c>
      <c r="I37" s="24">
        <f t="shared" si="8"/>
        <v>0</v>
      </c>
      <c r="J37" s="24">
        <f t="shared" si="9"/>
        <v>270</v>
      </c>
      <c r="K37" s="25">
        <v>43742</v>
      </c>
      <c r="L37" s="26">
        <v>270</v>
      </c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112019</v>
      </c>
      <c r="B38" s="12">
        <f t="shared" ref="B38:B69" si="12">EDATE(B37,1)</f>
        <v>43770</v>
      </c>
      <c r="C38" s="13">
        <f t="shared" ref="C38:C69" si="13">C37-H38+I38</f>
        <v>2750</v>
      </c>
      <c r="D38" s="13">
        <f t="shared" ref="D38:D69" si="14">C37*$K$1</f>
        <v>275</v>
      </c>
      <c r="E38" s="13">
        <f t="shared" ref="E38:E69" si="15">C37*$K$1+G37</f>
        <v>305</v>
      </c>
      <c r="F38" s="14">
        <f t="shared" ref="F38:F69" si="16">IF(J38&gt;E38,E38,J38)</f>
        <v>275</v>
      </c>
      <c r="G38" s="14">
        <f t="shared" si="10"/>
        <v>30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275</v>
      </c>
      <c r="K38" s="25">
        <v>43774</v>
      </c>
      <c r="L38" s="26">
        <v>275</v>
      </c>
      <c r="M38" s="25"/>
      <c r="N38" s="26"/>
      <c r="O38" s="25"/>
      <c r="P38" s="26"/>
      <c r="S38" s="5"/>
    </row>
    <row r="39" ht="15.75" spans="1:19">
      <c r="A39" s="5" t="str">
        <f t="shared" si="11"/>
        <v>122019</v>
      </c>
      <c r="B39" s="12">
        <f t="shared" si="12"/>
        <v>43800</v>
      </c>
      <c r="C39" s="13">
        <f t="shared" si="13"/>
        <v>2750</v>
      </c>
      <c r="D39" s="13">
        <f t="shared" si="14"/>
        <v>275</v>
      </c>
      <c r="E39" s="13">
        <f t="shared" si="15"/>
        <v>305</v>
      </c>
      <c r="F39" s="14">
        <f t="shared" si="16"/>
        <v>280</v>
      </c>
      <c r="G39" s="14">
        <f t="shared" si="10"/>
        <v>25</v>
      </c>
      <c r="H39" s="14">
        <f t="shared" si="17"/>
        <v>0</v>
      </c>
      <c r="I39" s="24">
        <f t="shared" si="18"/>
        <v>0</v>
      </c>
      <c r="J39" s="24">
        <f t="shared" si="9"/>
        <v>280</v>
      </c>
      <c r="K39" s="25">
        <v>43802</v>
      </c>
      <c r="L39" s="26">
        <v>280</v>
      </c>
      <c r="M39" s="25"/>
      <c r="N39" s="26"/>
      <c r="O39" s="25"/>
      <c r="P39" s="26"/>
      <c r="S39" s="5"/>
    </row>
    <row r="40" ht="15.75" spans="1:19">
      <c r="A40" s="5" t="str">
        <f t="shared" si="11"/>
        <v>12020</v>
      </c>
      <c r="B40" s="12">
        <f t="shared" si="12"/>
        <v>43831</v>
      </c>
      <c r="C40" s="13">
        <f t="shared" si="13"/>
        <v>2750</v>
      </c>
      <c r="D40" s="13">
        <f t="shared" si="14"/>
        <v>275</v>
      </c>
      <c r="E40" s="13">
        <f t="shared" si="15"/>
        <v>300</v>
      </c>
      <c r="F40" s="14">
        <f t="shared" si="16"/>
        <v>275</v>
      </c>
      <c r="G40" s="14">
        <f t="shared" si="10"/>
        <v>25</v>
      </c>
      <c r="H40" s="14">
        <f t="shared" si="17"/>
        <v>0</v>
      </c>
      <c r="I40" s="24">
        <f t="shared" si="18"/>
        <v>0</v>
      </c>
      <c r="J40" s="24">
        <f t="shared" si="9"/>
        <v>275</v>
      </c>
      <c r="K40" s="25">
        <v>43838</v>
      </c>
      <c r="L40" s="26">
        <v>275</v>
      </c>
      <c r="M40" s="25"/>
      <c r="N40" s="26"/>
      <c r="O40" s="25"/>
      <c r="P40" s="26"/>
      <c r="S40" s="5"/>
    </row>
    <row r="41" ht="15.75" spans="1:19">
      <c r="A41" s="5" t="str">
        <f t="shared" si="11"/>
        <v>22020</v>
      </c>
      <c r="B41" s="12">
        <f t="shared" si="12"/>
        <v>43862</v>
      </c>
      <c r="C41" s="13">
        <f t="shared" si="13"/>
        <v>2750</v>
      </c>
      <c r="D41" s="13">
        <f t="shared" si="14"/>
        <v>275</v>
      </c>
      <c r="E41" s="13">
        <f t="shared" si="15"/>
        <v>300</v>
      </c>
      <c r="F41" s="14">
        <f t="shared" si="16"/>
        <v>275</v>
      </c>
      <c r="G41" s="14">
        <f t="shared" si="10"/>
        <v>25</v>
      </c>
      <c r="H41" s="14">
        <f t="shared" si="17"/>
        <v>0</v>
      </c>
      <c r="I41" s="24">
        <f t="shared" si="18"/>
        <v>0</v>
      </c>
      <c r="J41" s="24">
        <f t="shared" si="9"/>
        <v>275</v>
      </c>
      <c r="K41" s="25">
        <v>43865</v>
      </c>
      <c r="L41" s="26">
        <v>275</v>
      </c>
      <c r="M41" s="25"/>
      <c r="N41" s="26"/>
      <c r="O41" s="25"/>
      <c r="P41" s="26"/>
      <c r="S41" s="5"/>
    </row>
    <row r="42" ht="15.75" spans="1:19">
      <c r="A42" s="5" t="str">
        <f t="shared" si="11"/>
        <v>32020</v>
      </c>
      <c r="B42" s="12">
        <f t="shared" si="12"/>
        <v>43891</v>
      </c>
      <c r="C42" s="13">
        <f t="shared" si="13"/>
        <v>2750</v>
      </c>
      <c r="D42" s="13">
        <f t="shared" si="14"/>
        <v>275</v>
      </c>
      <c r="E42" s="13">
        <f t="shared" si="15"/>
        <v>300</v>
      </c>
      <c r="F42" s="14">
        <f t="shared" si="16"/>
        <v>300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300</v>
      </c>
      <c r="K42" s="25">
        <v>43893</v>
      </c>
      <c r="L42" s="26">
        <v>300</v>
      </c>
      <c r="M42" s="25"/>
      <c r="N42" s="26"/>
      <c r="O42" s="25"/>
      <c r="P42" s="26"/>
      <c r="S42" s="5"/>
    </row>
    <row r="43" ht="15.75" spans="1:19">
      <c r="A43" s="5" t="str">
        <f t="shared" si="11"/>
        <v>42020</v>
      </c>
      <c r="B43" s="12">
        <f t="shared" si="12"/>
        <v>43922</v>
      </c>
      <c r="C43" s="13">
        <f t="shared" si="13"/>
        <v>2750</v>
      </c>
      <c r="D43" s="13">
        <f t="shared" si="14"/>
        <v>275</v>
      </c>
      <c r="E43" s="13">
        <f t="shared" si="15"/>
        <v>275</v>
      </c>
      <c r="F43" s="14">
        <f t="shared" si="16"/>
        <v>200</v>
      </c>
      <c r="G43" s="14">
        <f t="shared" si="10"/>
        <v>75</v>
      </c>
      <c r="H43" s="14">
        <f t="shared" si="17"/>
        <v>0</v>
      </c>
      <c r="I43" s="24">
        <f t="shared" si="18"/>
        <v>0</v>
      </c>
      <c r="J43" s="24">
        <f t="shared" si="9"/>
        <v>200</v>
      </c>
      <c r="K43" s="25">
        <v>43925</v>
      </c>
      <c r="L43" s="26">
        <v>200</v>
      </c>
      <c r="M43" s="25"/>
      <c r="N43" s="26"/>
      <c r="O43" s="25"/>
      <c r="P43" s="26"/>
      <c r="S43" s="5"/>
    </row>
    <row r="44" ht="15.75" spans="1:19">
      <c r="A44" s="5" t="str">
        <f t="shared" si="11"/>
        <v>52020</v>
      </c>
      <c r="B44" s="12">
        <f t="shared" si="12"/>
        <v>43952</v>
      </c>
      <c r="C44" s="13">
        <f t="shared" si="13"/>
        <v>2750</v>
      </c>
      <c r="D44" s="13">
        <f t="shared" si="14"/>
        <v>275</v>
      </c>
      <c r="E44" s="13">
        <f t="shared" si="15"/>
        <v>350</v>
      </c>
      <c r="F44" s="14">
        <f t="shared" si="16"/>
        <v>180</v>
      </c>
      <c r="G44" s="14">
        <f t="shared" si="10"/>
        <v>170</v>
      </c>
      <c r="H44" s="14">
        <f t="shared" si="17"/>
        <v>0</v>
      </c>
      <c r="I44" s="24">
        <f t="shared" si="18"/>
        <v>0</v>
      </c>
      <c r="J44" s="24">
        <f t="shared" si="9"/>
        <v>180</v>
      </c>
      <c r="K44" s="25">
        <v>43957</v>
      </c>
      <c r="L44" s="26">
        <v>180</v>
      </c>
      <c r="M44" s="25"/>
      <c r="N44" s="26"/>
      <c r="O44" s="25"/>
      <c r="P44" s="26"/>
      <c r="S44" s="5"/>
    </row>
    <row r="45" ht="15.75" spans="1:19">
      <c r="A45" s="5" t="str">
        <f t="shared" si="11"/>
        <v>62020</v>
      </c>
      <c r="B45" s="12">
        <f t="shared" si="12"/>
        <v>43983</v>
      </c>
      <c r="C45" s="13">
        <f t="shared" si="13"/>
        <v>2750</v>
      </c>
      <c r="D45" s="13">
        <f t="shared" si="14"/>
        <v>275</v>
      </c>
      <c r="E45" s="13">
        <f t="shared" si="15"/>
        <v>445</v>
      </c>
      <c r="F45" s="14">
        <f t="shared" si="16"/>
        <v>200</v>
      </c>
      <c r="G45" s="14">
        <f t="shared" si="10"/>
        <v>245</v>
      </c>
      <c r="H45" s="14">
        <f t="shared" si="17"/>
        <v>0</v>
      </c>
      <c r="I45" s="24">
        <f t="shared" si="18"/>
        <v>0</v>
      </c>
      <c r="J45" s="24">
        <f t="shared" si="9"/>
        <v>200</v>
      </c>
      <c r="K45" s="25">
        <v>43988</v>
      </c>
      <c r="L45" s="26">
        <v>200</v>
      </c>
      <c r="M45" s="25"/>
      <c r="N45" s="26"/>
      <c r="O45" s="25"/>
      <c r="P45" s="26"/>
      <c r="S45" s="5"/>
    </row>
    <row r="46" ht="15.75" spans="1:19">
      <c r="A46" s="5" t="str">
        <f t="shared" si="11"/>
        <v>72020</v>
      </c>
      <c r="B46" s="12">
        <f t="shared" si="12"/>
        <v>44013</v>
      </c>
      <c r="C46" s="13">
        <f t="shared" si="13"/>
        <v>2750</v>
      </c>
      <c r="D46" s="13">
        <f t="shared" si="14"/>
        <v>275</v>
      </c>
      <c r="E46" s="13">
        <f t="shared" si="15"/>
        <v>520</v>
      </c>
      <c r="F46" s="14">
        <f t="shared" si="16"/>
        <v>250</v>
      </c>
      <c r="G46" s="14">
        <f t="shared" si="10"/>
        <v>270</v>
      </c>
      <c r="H46" s="14">
        <f t="shared" si="17"/>
        <v>0</v>
      </c>
      <c r="I46" s="24">
        <f t="shared" si="18"/>
        <v>0</v>
      </c>
      <c r="J46" s="24">
        <f t="shared" si="9"/>
        <v>250</v>
      </c>
      <c r="K46" s="25">
        <v>44014</v>
      </c>
      <c r="L46" s="26">
        <v>250</v>
      </c>
      <c r="M46" s="25"/>
      <c r="N46" s="26"/>
      <c r="O46" s="25"/>
      <c r="P46" s="26"/>
      <c r="S46" s="5"/>
    </row>
    <row r="47" ht="15.75" spans="1:19">
      <c r="A47" s="5" t="str">
        <f t="shared" si="11"/>
        <v>82020</v>
      </c>
      <c r="B47" s="12">
        <f t="shared" si="12"/>
        <v>44044</v>
      </c>
      <c r="C47" s="13">
        <f t="shared" si="13"/>
        <v>2750</v>
      </c>
      <c r="D47" s="13">
        <f t="shared" si="14"/>
        <v>275</v>
      </c>
      <c r="E47" s="13">
        <f t="shared" si="15"/>
        <v>545</v>
      </c>
      <c r="F47" s="14">
        <f t="shared" si="16"/>
        <v>275</v>
      </c>
      <c r="G47" s="14">
        <f t="shared" si="10"/>
        <v>270</v>
      </c>
      <c r="H47" s="14">
        <f t="shared" si="17"/>
        <v>0</v>
      </c>
      <c r="I47" s="24">
        <f t="shared" si="18"/>
        <v>0</v>
      </c>
      <c r="J47" s="24">
        <f t="shared" si="9"/>
        <v>275</v>
      </c>
      <c r="K47" s="25">
        <v>44046</v>
      </c>
      <c r="L47" s="26">
        <v>275</v>
      </c>
      <c r="M47" s="25"/>
      <c r="N47" s="26"/>
      <c r="O47" s="25"/>
      <c r="P47" s="26"/>
      <c r="S47" s="5"/>
    </row>
    <row r="48" ht="15.75" spans="1:19">
      <c r="A48" s="5" t="str">
        <f t="shared" si="11"/>
        <v>92020</v>
      </c>
      <c r="B48" s="12">
        <f t="shared" si="12"/>
        <v>44075</v>
      </c>
      <c r="C48" s="13">
        <f t="shared" si="13"/>
        <v>2750</v>
      </c>
      <c r="D48" s="13">
        <f t="shared" si="14"/>
        <v>275</v>
      </c>
      <c r="E48" s="13">
        <f t="shared" si="15"/>
        <v>545</v>
      </c>
      <c r="F48" s="14">
        <f t="shared" si="16"/>
        <v>250</v>
      </c>
      <c r="G48" s="14">
        <f t="shared" si="10"/>
        <v>295</v>
      </c>
      <c r="H48" s="14">
        <f t="shared" si="17"/>
        <v>0</v>
      </c>
      <c r="I48" s="24">
        <f t="shared" si="18"/>
        <v>0</v>
      </c>
      <c r="J48" s="24">
        <f t="shared" si="9"/>
        <v>250</v>
      </c>
      <c r="K48" s="25">
        <v>44077</v>
      </c>
      <c r="L48" s="26">
        <v>250</v>
      </c>
      <c r="M48" s="25"/>
      <c r="N48" s="26"/>
      <c r="O48" s="25"/>
      <c r="P48" s="26"/>
      <c r="S48" s="5"/>
    </row>
    <row r="49" ht="15.75" spans="1:19">
      <c r="A49" s="5" t="str">
        <f t="shared" si="11"/>
        <v>102020</v>
      </c>
      <c r="B49" s="12">
        <f t="shared" si="12"/>
        <v>44105</v>
      </c>
      <c r="C49" s="13">
        <f t="shared" si="13"/>
        <v>2750</v>
      </c>
      <c r="D49" s="13">
        <f t="shared" si="14"/>
        <v>275</v>
      </c>
      <c r="E49" s="13">
        <f t="shared" si="15"/>
        <v>570</v>
      </c>
      <c r="F49" s="14">
        <f t="shared" si="16"/>
        <v>0</v>
      </c>
      <c r="G49" s="14">
        <f t="shared" si="10"/>
        <v>570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112020</v>
      </c>
      <c r="B50" s="12">
        <f t="shared" si="12"/>
        <v>44136</v>
      </c>
      <c r="C50" s="13">
        <f t="shared" si="13"/>
        <v>2750</v>
      </c>
      <c r="D50" s="13">
        <f t="shared" si="14"/>
        <v>275</v>
      </c>
      <c r="E50" s="13">
        <f t="shared" si="15"/>
        <v>845</v>
      </c>
      <c r="F50" s="14">
        <f t="shared" si="16"/>
        <v>0</v>
      </c>
      <c r="G50" s="14">
        <f t="shared" si="10"/>
        <v>845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122020</v>
      </c>
      <c r="B51" s="12">
        <f t="shared" si="12"/>
        <v>44166</v>
      </c>
      <c r="C51" s="13">
        <f t="shared" si="13"/>
        <v>2750</v>
      </c>
      <c r="D51" s="13">
        <f t="shared" si="14"/>
        <v>275</v>
      </c>
      <c r="E51" s="13">
        <f t="shared" si="15"/>
        <v>1120</v>
      </c>
      <c r="F51" s="14">
        <f t="shared" si="16"/>
        <v>0</v>
      </c>
      <c r="G51" s="14">
        <f t="shared" si="10"/>
        <v>1120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12021</v>
      </c>
      <c r="B52" s="12">
        <f t="shared" si="12"/>
        <v>44197</v>
      </c>
      <c r="C52" s="13">
        <f t="shared" si="13"/>
        <v>2750</v>
      </c>
      <c r="D52" s="13">
        <f t="shared" si="14"/>
        <v>275</v>
      </c>
      <c r="E52" s="13">
        <f t="shared" si="15"/>
        <v>1395</v>
      </c>
      <c r="F52" s="14">
        <f t="shared" si="16"/>
        <v>0</v>
      </c>
      <c r="G52" s="14">
        <f t="shared" si="10"/>
        <v>1395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22021</v>
      </c>
      <c r="B53" s="12">
        <f t="shared" si="12"/>
        <v>44228</v>
      </c>
      <c r="C53" s="13">
        <f t="shared" si="13"/>
        <v>2750</v>
      </c>
      <c r="D53" s="13">
        <f t="shared" si="14"/>
        <v>275</v>
      </c>
      <c r="E53" s="13">
        <f t="shared" si="15"/>
        <v>1670</v>
      </c>
      <c r="F53" s="14">
        <f t="shared" si="16"/>
        <v>0</v>
      </c>
      <c r="G53" s="14">
        <f t="shared" si="10"/>
        <v>1670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32021</v>
      </c>
      <c r="B54" s="12">
        <f t="shared" si="12"/>
        <v>44256</v>
      </c>
      <c r="C54" s="13">
        <f t="shared" si="13"/>
        <v>2750</v>
      </c>
      <c r="D54" s="13">
        <f t="shared" si="14"/>
        <v>275</v>
      </c>
      <c r="E54" s="13">
        <f t="shared" si="15"/>
        <v>1945</v>
      </c>
      <c r="F54" s="14">
        <f t="shared" si="16"/>
        <v>0</v>
      </c>
      <c r="G54" s="14">
        <f t="shared" si="10"/>
        <v>1945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42021</v>
      </c>
      <c r="B55" s="12">
        <f t="shared" si="12"/>
        <v>44287</v>
      </c>
      <c r="C55" s="13">
        <f t="shared" si="13"/>
        <v>2750</v>
      </c>
      <c r="D55" s="13">
        <f t="shared" si="14"/>
        <v>275</v>
      </c>
      <c r="E55" s="13">
        <f t="shared" si="15"/>
        <v>2220</v>
      </c>
      <c r="F55" s="14">
        <f t="shared" si="16"/>
        <v>0</v>
      </c>
      <c r="G55" s="14">
        <f t="shared" si="10"/>
        <v>2220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52021</v>
      </c>
      <c r="B56" s="12">
        <f t="shared" si="12"/>
        <v>44317</v>
      </c>
      <c r="C56" s="13">
        <f t="shared" si="13"/>
        <v>2750</v>
      </c>
      <c r="D56" s="13">
        <f t="shared" si="14"/>
        <v>275</v>
      </c>
      <c r="E56" s="13">
        <f t="shared" si="15"/>
        <v>2495</v>
      </c>
      <c r="F56" s="14">
        <f t="shared" si="16"/>
        <v>0</v>
      </c>
      <c r="G56" s="14">
        <f t="shared" si="10"/>
        <v>2495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62021</v>
      </c>
      <c r="B57" s="12">
        <f t="shared" si="12"/>
        <v>44348</v>
      </c>
      <c r="C57" s="13">
        <f t="shared" si="13"/>
        <v>2750</v>
      </c>
      <c r="D57" s="13">
        <f t="shared" si="14"/>
        <v>275</v>
      </c>
      <c r="E57" s="13">
        <f t="shared" si="15"/>
        <v>2770</v>
      </c>
      <c r="F57" s="14">
        <f t="shared" si="16"/>
        <v>0</v>
      </c>
      <c r="G57" s="14">
        <f t="shared" si="10"/>
        <v>2770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72021</v>
      </c>
      <c r="B58" s="12">
        <f t="shared" si="12"/>
        <v>44378</v>
      </c>
      <c r="C58" s="13">
        <f t="shared" si="13"/>
        <v>2750</v>
      </c>
      <c r="D58" s="13">
        <f t="shared" si="14"/>
        <v>275</v>
      </c>
      <c r="E58" s="13">
        <f t="shared" si="15"/>
        <v>3045</v>
      </c>
      <c r="F58" s="14">
        <f t="shared" si="16"/>
        <v>0</v>
      </c>
      <c r="G58" s="14">
        <f t="shared" si="10"/>
        <v>3045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82021</v>
      </c>
      <c r="B59" s="12">
        <f t="shared" si="12"/>
        <v>44409</v>
      </c>
      <c r="C59" s="13">
        <f t="shared" si="13"/>
        <v>2750</v>
      </c>
      <c r="D59" s="13">
        <f t="shared" si="14"/>
        <v>275</v>
      </c>
      <c r="E59" s="13">
        <f t="shared" si="15"/>
        <v>3320</v>
      </c>
      <c r="F59" s="14">
        <f t="shared" si="16"/>
        <v>0</v>
      </c>
      <c r="G59" s="14">
        <f t="shared" si="10"/>
        <v>3320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92021</v>
      </c>
      <c r="B60" s="12">
        <f t="shared" si="12"/>
        <v>44440</v>
      </c>
      <c r="C60" s="13">
        <f t="shared" si="13"/>
        <v>2750</v>
      </c>
      <c r="D60" s="13">
        <f t="shared" si="14"/>
        <v>275</v>
      </c>
      <c r="E60" s="13">
        <f t="shared" si="15"/>
        <v>3595</v>
      </c>
      <c r="F60" s="14">
        <f t="shared" si="16"/>
        <v>0</v>
      </c>
      <c r="G60" s="14">
        <f t="shared" si="10"/>
        <v>3595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102021</v>
      </c>
      <c r="B61" s="12">
        <f t="shared" si="12"/>
        <v>44470</v>
      </c>
      <c r="C61" s="13">
        <f t="shared" si="13"/>
        <v>2750</v>
      </c>
      <c r="D61" s="13">
        <f t="shared" si="14"/>
        <v>275</v>
      </c>
      <c r="E61" s="13">
        <f t="shared" si="15"/>
        <v>3870</v>
      </c>
      <c r="F61" s="14">
        <f t="shared" si="16"/>
        <v>0</v>
      </c>
      <c r="G61" s="14">
        <f t="shared" si="10"/>
        <v>3870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112021</v>
      </c>
      <c r="B62" s="12">
        <f t="shared" si="12"/>
        <v>44501</v>
      </c>
      <c r="C62" s="13">
        <f t="shared" si="13"/>
        <v>2750</v>
      </c>
      <c r="D62" s="13">
        <f t="shared" si="14"/>
        <v>275</v>
      </c>
      <c r="E62" s="13">
        <f t="shared" si="15"/>
        <v>4145</v>
      </c>
      <c r="F62" s="14">
        <f t="shared" si="16"/>
        <v>0</v>
      </c>
      <c r="G62" s="14">
        <f t="shared" si="10"/>
        <v>4145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122021</v>
      </c>
      <c r="B63" s="12">
        <f t="shared" si="12"/>
        <v>44531</v>
      </c>
      <c r="C63" s="13">
        <f t="shared" si="13"/>
        <v>2750</v>
      </c>
      <c r="D63" s="13">
        <f t="shared" si="14"/>
        <v>275</v>
      </c>
      <c r="E63" s="13">
        <f t="shared" si="15"/>
        <v>4420</v>
      </c>
      <c r="F63" s="14">
        <f t="shared" si="16"/>
        <v>0</v>
      </c>
      <c r="G63" s="14">
        <f t="shared" si="10"/>
        <v>4420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12022</v>
      </c>
      <c r="B64" s="12">
        <f t="shared" si="12"/>
        <v>44562</v>
      </c>
      <c r="C64" s="13">
        <f t="shared" si="13"/>
        <v>2750</v>
      </c>
      <c r="D64" s="13">
        <f t="shared" si="14"/>
        <v>275</v>
      </c>
      <c r="E64" s="13">
        <f t="shared" si="15"/>
        <v>4695</v>
      </c>
      <c r="F64" s="14">
        <f t="shared" si="16"/>
        <v>0</v>
      </c>
      <c r="G64" s="14">
        <f t="shared" si="10"/>
        <v>4695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22022</v>
      </c>
      <c r="B65" s="12">
        <f t="shared" si="12"/>
        <v>44593</v>
      </c>
      <c r="C65" s="13">
        <f t="shared" si="13"/>
        <v>2750</v>
      </c>
      <c r="D65" s="13">
        <f t="shared" si="14"/>
        <v>275</v>
      </c>
      <c r="E65" s="13">
        <f t="shared" si="15"/>
        <v>4970</v>
      </c>
      <c r="F65" s="14">
        <f t="shared" si="16"/>
        <v>0</v>
      </c>
      <c r="G65" s="14">
        <f t="shared" si="10"/>
        <v>4970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32022</v>
      </c>
      <c r="B66" s="12">
        <f t="shared" si="12"/>
        <v>44621</v>
      </c>
      <c r="C66" s="13">
        <f t="shared" si="13"/>
        <v>2750</v>
      </c>
      <c r="D66" s="13">
        <f t="shared" si="14"/>
        <v>275</v>
      </c>
      <c r="E66" s="13">
        <f t="shared" si="15"/>
        <v>5245</v>
      </c>
      <c r="F66" s="14">
        <f t="shared" si="16"/>
        <v>0</v>
      </c>
      <c r="G66" s="14">
        <f t="shared" si="10"/>
        <v>5245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42022</v>
      </c>
      <c r="B67" s="12">
        <f t="shared" si="12"/>
        <v>44652</v>
      </c>
      <c r="C67" s="13">
        <f t="shared" si="13"/>
        <v>2750</v>
      </c>
      <c r="D67" s="13">
        <f t="shared" si="14"/>
        <v>275</v>
      </c>
      <c r="E67" s="13">
        <f t="shared" si="15"/>
        <v>5520</v>
      </c>
      <c r="F67" s="14">
        <f t="shared" si="16"/>
        <v>0</v>
      </c>
      <c r="G67" s="14">
        <f t="shared" si="10"/>
        <v>5520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52022</v>
      </c>
      <c r="B68" s="12">
        <f t="shared" si="12"/>
        <v>44682</v>
      </c>
      <c r="C68" s="13">
        <f t="shared" si="13"/>
        <v>2750</v>
      </c>
      <c r="D68" s="13">
        <f t="shared" si="14"/>
        <v>275</v>
      </c>
      <c r="E68" s="13">
        <f t="shared" si="15"/>
        <v>5795</v>
      </c>
      <c r="F68" s="14">
        <f t="shared" si="16"/>
        <v>0</v>
      </c>
      <c r="G68" s="14">
        <f t="shared" si="10"/>
        <v>5795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62022</v>
      </c>
      <c r="B69" s="12">
        <f t="shared" si="12"/>
        <v>44713</v>
      </c>
      <c r="C69" s="13">
        <f t="shared" si="13"/>
        <v>2750</v>
      </c>
      <c r="D69" s="13">
        <f t="shared" si="14"/>
        <v>275</v>
      </c>
      <c r="E69" s="13">
        <f t="shared" si="15"/>
        <v>6070</v>
      </c>
      <c r="F69" s="14">
        <f t="shared" si="16"/>
        <v>0</v>
      </c>
      <c r="G69" s="14">
        <f t="shared" ref="G69:G100" si="19">E69-F69</f>
        <v>6070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72022</v>
      </c>
      <c r="B70" s="12">
        <f t="shared" ref="B70:B101" si="21">EDATE(B69,1)</f>
        <v>44743</v>
      </c>
      <c r="C70" s="13">
        <f t="shared" ref="C70:C101" si="22">C69-H70+I70</f>
        <v>2750</v>
      </c>
      <c r="D70" s="13">
        <f t="shared" ref="D70:D101" si="23">C69*$K$1</f>
        <v>275</v>
      </c>
      <c r="E70" s="13">
        <f t="shared" ref="E70:E101" si="24">C69*$K$1+G69</f>
        <v>6345</v>
      </c>
      <c r="F70" s="14">
        <f t="shared" ref="F70:F101" si="25">IF(J70&gt;E70,E70,J70)</f>
        <v>0</v>
      </c>
      <c r="G70" s="14">
        <f t="shared" si="19"/>
        <v>6345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82022</v>
      </c>
      <c r="B71" s="12">
        <f t="shared" si="21"/>
        <v>44774</v>
      </c>
      <c r="C71" s="13">
        <f t="shared" si="22"/>
        <v>2750</v>
      </c>
      <c r="D71" s="13">
        <f t="shared" si="23"/>
        <v>275</v>
      </c>
      <c r="E71" s="13">
        <f t="shared" si="24"/>
        <v>6620</v>
      </c>
      <c r="F71" s="14">
        <f t="shared" si="25"/>
        <v>0</v>
      </c>
      <c r="G71" s="14">
        <f t="shared" si="19"/>
        <v>6620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92022</v>
      </c>
      <c r="B72" s="12">
        <f t="shared" si="21"/>
        <v>44805</v>
      </c>
      <c r="C72" s="13">
        <f t="shared" si="22"/>
        <v>2750</v>
      </c>
      <c r="D72" s="13">
        <f t="shared" si="23"/>
        <v>275</v>
      </c>
      <c r="E72" s="13">
        <f t="shared" si="24"/>
        <v>6895</v>
      </c>
      <c r="F72" s="14">
        <f t="shared" si="25"/>
        <v>0</v>
      </c>
      <c r="G72" s="14">
        <f t="shared" si="19"/>
        <v>6895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102022</v>
      </c>
      <c r="B73" s="12">
        <f t="shared" si="21"/>
        <v>44835</v>
      </c>
      <c r="C73" s="13">
        <f t="shared" si="22"/>
        <v>2750</v>
      </c>
      <c r="D73" s="13">
        <f t="shared" si="23"/>
        <v>275</v>
      </c>
      <c r="E73" s="13">
        <f t="shared" si="24"/>
        <v>7170</v>
      </c>
      <c r="F73" s="14">
        <f t="shared" si="25"/>
        <v>0</v>
      </c>
      <c r="G73" s="14">
        <f t="shared" si="19"/>
        <v>7170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112022</v>
      </c>
      <c r="B74" s="12">
        <f t="shared" si="21"/>
        <v>44866</v>
      </c>
      <c r="C74" s="13">
        <f t="shared" si="22"/>
        <v>2750</v>
      </c>
      <c r="D74" s="13">
        <f t="shared" si="23"/>
        <v>275</v>
      </c>
      <c r="E74" s="13">
        <f t="shared" si="24"/>
        <v>7445</v>
      </c>
      <c r="F74" s="14">
        <f t="shared" si="25"/>
        <v>0</v>
      </c>
      <c r="G74" s="14">
        <f t="shared" si="19"/>
        <v>7445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122022</v>
      </c>
      <c r="B75" s="12">
        <f t="shared" si="21"/>
        <v>44896</v>
      </c>
      <c r="C75" s="13">
        <f t="shared" si="22"/>
        <v>2750</v>
      </c>
      <c r="D75" s="13">
        <f t="shared" si="23"/>
        <v>275</v>
      </c>
      <c r="E75" s="13">
        <f t="shared" si="24"/>
        <v>7720</v>
      </c>
      <c r="F75" s="14">
        <f t="shared" si="25"/>
        <v>0</v>
      </c>
      <c r="G75" s="14">
        <f t="shared" si="19"/>
        <v>7720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12023</v>
      </c>
      <c r="B76" s="12">
        <f t="shared" si="21"/>
        <v>44927</v>
      </c>
      <c r="C76" s="13">
        <f t="shared" si="22"/>
        <v>2750</v>
      </c>
      <c r="D76" s="13">
        <f t="shared" si="23"/>
        <v>275</v>
      </c>
      <c r="E76" s="13">
        <f t="shared" si="24"/>
        <v>7995</v>
      </c>
      <c r="F76" s="14">
        <f t="shared" si="25"/>
        <v>0</v>
      </c>
      <c r="G76" s="14">
        <f t="shared" si="19"/>
        <v>7995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22023</v>
      </c>
      <c r="B77" s="12">
        <f t="shared" si="21"/>
        <v>44958</v>
      </c>
      <c r="C77" s="13">
        <f t="shared" si="22"/>
        <v>2750</v>
      </c>
      <c r="D77" s="13">
        <f t="shared" si="23"/>
        <v>275</v>
      </c>
      <c r="E77" s="13">
        <f t="shared" si="24"/>
        <v>8270</v>
      </c>
      <c r="F77" s="14">
        <f t="shared" si="25"/>
        <v>0</v>
      </c>
      <c r="G77" s="14">
        <f t="shared" si="19"/>
        <v>8270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32023</v>
      </c>
      <c r="B78" s="12">
        <f t="shared" si="21"/>
        <v>44986</v>
      </c>
      <c r="C78" s="13">
        <f t="shared" si="22"/>
        <v>2750</v>
      </c>
      <c r="D78" s="13">
        <f t="shared" si="23"/>
        <v>275</v>
      </c>
      <c r="E78" s="13">
        <f t="shared" si="24"/>
        <v>8545</v>
      </c>
      <c r="F78" s="14">
        <f t="shared" si="25"/>
        <v>0</v>
      </c>
      <c r="G78" s="14">
        <f t="shared" si="19"/>
        <v>8545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42023</v>
      </c>
      <c r="B79" s="12">
        <f t="shared" si="21"/>
        <v>45017</v>
      </c>
      <c r="C79" s="13">
        <f t="shared" si="22"/>
        <v>2750</v>
      </c>
      <c r="D79" s="13">
        <f t="shared" si="23"/>
        <v>275</v>
      </c>
      <c r="E79" s="13">
        <f t="shared" si="24"/>
        <v>8820</v>
      </c>
      <c r="F79" s="14">
        <f t="shared" si="25"/>
        <v>0</v>
      </c>
      <c r="G79" s="14">
        <f t="shared" si="19"/>
        <v>8820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52023</v>
      </c>
      <c r="B80" s="12">
        <f t="shared" si="21"/>
        <v>45047</v>
      </c>
      <c r="C80" s="13">
        <f t="shared" si="22"/>
        <v>2750</v>
      </c>
      <c r="D80" s="13">
        <f t="shared" si="23"/>
        <v>275</v>
      </c>
      <c r="E80" s="13">
        <f t="shared" si="24"/>
        <v>9095</v>
      </c>
      <c r="F80" s="14">
        <f t="shared" si="25"/>
        <v>0</v>
      </c>
      <c r="G80" s="14">
        <f t="shared" si="19"/>
        <v>9095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62023</v>
      </c>
      <c r="B81" s="12">
        <f t="shared" si="21"/>
        <v>45078</v>
      </c>
      <c r="C81" s="13">
        <f t="shared" si="22"/>
        <v>2750</v>
      </c>
      <c r="D81" s="13">
        <f t="shared" si="23"/>
        <v>275</v>
      </c>
      <c r="E81" s="13">
        <f t="shared" si="24"/>
        <v>9370</v>
      </c>
      <c r="F81" s="14">
        <f t="shared" si="25"/>
        <v>0</v>
      </c>
      <c r="G81" s="14">
        <f t="shared" si="19"/>
        <v>9370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72023</v>
      </c>
      <c r="B82" s="12">
        <f t="shared" si="21"/>
        <v>45108</v>
      </c>
      <c r="C82" s="13">
        <f t="shared" si="22"/>
        <v>2750</v>
      </c>
      <c r="D82" s="13">
        <f t="shared" si="23"/>
        <v>275</v>
      </c>
      <c r="E82" s="13">
        <f t="shared" si="24"/>
        <v>9645</v>
      </c>
      <c r="F82" s="14">
        <f t="shared" si="25"/>
        <v>0</v>
      </c>
      <c r="G82" s="14">
        <f t="shared" si="19"/>
        <v>9645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82023</v>
      </c>
      <c r="B83" s="12">
        <f t="shared" si="21"/>
        <v>45139</v>
      </c>
      <c r="C83" s="13">
        <f t="shared" si="22"/>
        <v>2750</v>
      </c>
      <c r="D83" s="13">
        <f t="shared" si="23"/>
        <v>275</v>
      </c>
      <c r="E83" s="13">
        <f t="shared" si="24"/>
        <v>9920</v>
      </c>
      <c r="F83" s="14">
        <f t="shared" si="25"/>
        <v>0</v>
      </c>
      <c r="G83" s="14">
        <f t="shared" si="19"/>
        <v>9920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92023</v>
      </c>
      <c r="B84" s="12">
        <f t="shared" si="21"/>
        <v>45170</v>
      </c>
      <c r="C84" s="13">
        <f t="shared" si="22"/>
        <v>2750</v>
      </c>
      <c r="D84" s="13">
        <f t="shared" si="23"/>
        <v>275</v>
      </c>
      <c r="E84" s="13">
        <f t="shared" si="24"/>
        <v>10195</v>
      </c>
      <c r="F84" s="14">
        <f t="shared" si="25"/>
        <v>0</v>
      </c>
      <c r="G84" s="14">
        <f t="shared" si="19"/>
        <v>10195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102023</v>
      </c>
      <c r="B85" s="12">
        <f t="shared" si="21"/>
        <v>45200</v>
      </c>
      <c r="C85" s="13">
        <f t="shared" si="22"/>
        <v>2750</v>
      </c>
      <c r="D85" s="13">
        <f t="shared" si="23"/>
        <v>275</v>
      </c>
      <c r="E85" s="13">
        <f t="shared" si="24"/>
        <v>10470</v>
      </c>
      <c r="F85" s="14">
        <f t="shared" si="25"/>
        <v>0</v>
      </c>
      <c r="G85" s="14">
        <f t="shared" si="19"/>
        <v>10470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112023</v>
      </c>
      <c r="B86" s="12">
        <f t="shared" si="21"/>
        <v>45231</v>
      </c>
      <c r="C86" s="13">
        <f t="shared" si="22"/>
        <v>2750</v>
      </c>
      <c r="D86" s="13">
        <f t="shared" si="23"/>
        <v>275</v>
      </c>
      <c r="E86" s="13">
        <f t="shared" si="24"/>
        <v>10745</v>
      </c>
      <c r="F86" s="14">
        <f t="shared" si="25"/>
        <v>0</v>
      </c>
      <c r="G86" s="14">
        <f t="shared" si="19"/>
        <v>10745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122023</v>
      </c>
      <c r="B87" s="12">
        <f t="shared" si="21"/>
        <v>45261</v>
      </c>
      <c r="C87" s="13">
        <f t="shared" si="22"/>
        <v>2750</v>
      </c>
      <c r="D87" s="13">
        <f t="shared" si="23"/>
        <v>275</v>
      </c>
      <c r="E87" s="13">
        <f t="shared" si="24"/>
        <v>11020</v>
      </c>
      <c r="F87" s="14">
        <f t="shared" si="25"/>
        <v>0</v>
      </c>
      <c r="G87" s="14">
        <f t="shared" si="19"/>
        <v>11020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12024</v>
      </c>
      <c r="B88" s="12">
        <f t="shared" si="21"/>
        <v>45292</v>
      </c>
      <c r="C88" s="13">
        <f t="shared" si="22"/>
        <v>2750</v>
      </c>
      <c r="D88" s="13">
        <f t="shared" si="23"/>
        <v>275</v>
      </c>
      <c r="E88" s="13">
        <f t="shared" si="24"/>
        <v>11295</v>
      </c>
      <c r="F88" s="14">
        <f t="shared" si="25"/>
        <v>0</v>
      </c>
      <c r="G88" s="14">
        <f t="shared" si="19"/>
        <v>11295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22024</v>
      </c>
      <c r="B89" s="12">
        <f t="shared" si="21"/>
        <v>45323</v>
      </c>
      <c r="C89" s="13">
        <f t="shared" si="22"/>
        <v>2750</v>
      </c>
      <c r="D89" s="13">
        <f t="shared" si="23"/>
        <v>275</v>
      </c>
      <c r="E89" s="13">
        <f t="shared" si="24"/>
        <v>11570</v>
      </c>
      <c r="F89" s="14">
        <f t="shared" si="25"/>
        <v>0</v>
      </c>
      <c r="G89" s="14">
        <f t="shared" si="19"/>
        <v>11570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32024</v>
      </c>
      <c r="B90" s="12">
        <f t="shared" si="21"/>
        <v>45352</v>
      </c>
      <c r="C90" s="13">
        <f t="shared" si="22"/>
        <v>2750</v>
      </c>
      <c r="D90" s="13">
        <f t="shared" si="23"/>
        <v>275</v>
      </c>
      <c r="E90" s="13">
        <f t="shared" si="24"/>
        <v>11845</v>
      </c>
      <c r="F90" s="14">
        <f t="shared" si="25"/>
        <v>0</v>
      </c>
      <c r="G90" s="14">
        <f t="shared" si="19"/>
        <v>11845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42024</v>
      </c>
      <c r="B91" s="12">
        <f t="shared" si="21"/>
        <v>45383</v>
      </c>
      <c r="C91" s="13">
        <f t="shared" si="22"/>
        <v>2750</v>
      </c>
      <c r="D91" s="13">
        <f t="shared" si="23"/>
        <v>275</v>
      </c>
      <c r="E91" s="13">
        <f t="shared" si="24"/>
        <v>12120</v>
      </c>
      <c r="F91" s="14">
        <f t="shared" si="25"/>
        <v>0</v>
      </c>
      <c r="G91" s="14">
        <f t="shared" si="19"/>
        <v>12120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52024</v>
      </c>
      <c r="B92" s="12">
        <f t="shared" si="21"/>
        <v>45413</v>
      </c>
      <c r="C92" s="13">
        <f t="shared" si="22"/>
        <v>2750</v>
      </c>
      <c r="D92" s="13">
        <f t="shared" si="23"/>
        <v>275</v>
      </c>
      <c r="E92" s="13">
        <f t="shared" si="24"/>
        <v>12395</v>
      </c>
      <c r="F92" s="14">
        <f t="shared" si="25"/>
        <v>0</v>
      </c>
      <c r="G92" s="14">
        <f t="shared" si="19"/>
        <v>12395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62024</v>
      </c>
      <c r="B93" s="12">
        <f t="shared" si="21"/>
        <v>45444</v>
      </c>
      <c r="C93" s="13">
        <f t="shared" si="22"/>
        <v>2750</v>
      </c>
      <c r="D93" s="13">
        <f t="shared" si="23"/>
        <v>275</v>
      </c>
      <c r="E93" s="13">
        <f t="shared" si="24"/>
        <v>12670</v>
      </c>
      <c r="F93" s="14">
        <f t="shared" si="25"/>
        <v>0</v>
      </c>
      <c r="G93" s="14">
        <f t="shared" si="19"/>
        <v>12670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72024</v>
      </c>
      <c r="B94" s="12">
        <f t="shared" si="21"/>
        <v>45474</v>
      </c>
      <c r="C94" s="13">
        <f t="shared" si="22"/>
        <v>2750</v>
      </c>
      <c r="D94" s="13">
        <f t="shared" si="23"/>
        <v>275</v>
      </c>
      <c r="E94" s="13">
        <f t="shared" si="24"/>
        <v>12945</v>
      </c>
      <c r="F94" s="14">
        <f t="shared" si="25"/>
        <v>0</v>
      </c>
      <c r="G94" s="14">
        <f t="shared" si="19"/>
        <v>12945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82024</v>
      </c>
      <c r="B95" s="12">
        <f t="shared" si="21"/>
        <v>45505</v>
      </c>
      <c r="C95" s="13">
        <f t="shared" si="22"/>
        <v>2750</v>
      </c>
      <c r="D95" s="13">
        <f t="shared" si="23"/>
        <v>275</v>
      </c>
      <c r="E95" s="13">
        <f t="shared" si="24"/>
        <v>13220</v>
      </c>
      <c r="F95" s="14">
        <f t="shared" si="25"/>
        <v>0</v>
      </c>
      <c r="G95" s="14">
        <f t="shared" si="19"/>
        <v>13220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92024</v>
      </c>
      <c r="B96" s="12">
        <f t="shared" si="21"/>
        <v>45536</v>
      </c>
      <c r="C96" s="13">
        <f t="shared" si="22"/>
        <v>2750</v>
      </c>
      <c r="D96" s="13">
        <f t="shared" si="23"/>
        <v>275</v>
      </c>
      <c r="E96" s="13">
        <f t="shared" si="24"/>
        <v>13495</v>
      </c>
      <c r="F96" s="14">
        <f t="shared" si="25"/>
        <v>0</v>
      </c>
      <c r="G96" s="14">
        <f t="shared" si="19"/>
        <v>13495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102024</v>
      </c>
      <c r="B97" s="12">
        <f t="shared" si="21"/>
        <v>45566</v>
      </c>
      <c r="C97" s="13">
        <f t="shared" si="22"/>
        <v>2750</v>
      </c>
      <c r="D97" s="13">
        <f t="shared" si="23"/>
        <v>275</v>
      </c>
      <c r="E97" s="13">
        <f t="shared" si="24"/>
        <v>13770</v>
      </c>
      <c r="F97" s="14">
        <f t="shared" si="25"/>
        <v>0</v>
      </c>
      <c r="G97" s="14">
        <f t="shared" si="19"/>
        <v>13770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112024</v>
      </c>
      <c r="B98" s="12">
        <f t="shared" si="21"/>
        <v>45597</v>
      </c>
      <c r="C98" s="13">
        <f t="shared" si="22"/>
        <v>2750</v>
      </c>
      <c r="D98" s="13">
        <f t="shared" si="23"/>
        <v>275</v>
      </c>
      <c r="E98" s="13">
        <f t="shared" si="24"/>
        <v>14045</v>
      </c>
      <c r="F98" s="14">
        <f t="shared" si="25"/>
        <v>0</v>
      </c>
      <c r="G98" s="14">
        <f t="shared" si="19"/>
        <v>14045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122024</v>
      </c>
      <c r="B99" s="12">
        <f t="shared" si="21"/>
        <v>45627</v>
      </c>
      <c r="C99" s="13">
        <f t="shared" si="22"/>
        <v>2750</v>
      </c>
      <c r="D99" s="13">
        <f t="shared" si="23"/>
        <v>275</v>
      </c>
      <c r="E99" s="13">
        <f t="shared" si="24"/>
        <v>14320</v>
      </c>
      <c r="F99" s="14">
        <f t="shared" si="25"/>
        <v>0</v>
      </c>
      <c r="G99" s="14">
        <f t="shared" si="19"/>
        <v>14320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12025</v>
      </c>
      <c r="B100" s="12">
        <f t="shared" si="21"/>
        <v>45658</v>
      </c>
      <c r="C100" s="13">
        <f t="shared" si="22"/>
        <v>2750</v>
      </c>
      <c r="D100" s="13">
        <f t="shared" si="23"/>
        <v>275</v>
      </c>
      <c r="E100" s="13">
        <f t="shared" si="24"/>
        <v>14595</v>
      </c>
      <c r="F100" s="14">
        <f t="shared" si="25"/>
        <v>0</v>
      </c>
      <c r="G100" s="14">
        <f t="shared" si="19"/>
        <v>14595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22025</v>
      </c>
      <c r="B101" s="12">
        <f t="shared" si="21"/>
        <v>45689</v>
      </c>
      <c r="C101" s="13">
        <f t="shared" si="22"/>
        <v>2750</v>
      </c>
      <c r="D101" s="13">
        <f t="shared" si="23"/>
        <v>275</v>
      </c>
      <c r="E101" s="13">
        <f t="shared" si="24"/>
        <v>14870</v>
      </c>
      <c r="F101" s="14">
        <f t="shared" si="25"/>
        <v>0</v>
      </c>
      <c r="G101" s="14">
        <f t="shared" ref="G101:G124" si="29">E101-F101</f>
        <v>14870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32025</v>
      </c>
      <c r="B102" s="12">
        <f t="shared" ref="B102:B124" si="31">EDATE(B101,1)</f>
        <v>45717</v>
      </c>
      <c r="C102" s="13">
        <f t="shared" ref="C102:C124" si="32">C101-H102+I102</f>
        <v>2750</v>
      </c>
      <c r="D102" s="13">
        <f t="shared" ref="D102:D124" si="33">C101*$K$1</f>
        <v>275</v>
      </c>
      <c r="E102" s="13">
        <f t="shared" ref="E102:E124" si="34">C101*$K$1+G101</f>
        <v>15145</v>
      </c>
      <c r="F102" s="14">
        <f t="shared" ref="F102:F124" si="35">IF(J102&gt;E102,E102,J102)</f>
        <v>0</v>
      </c>
      <c r="G102" s="14">
        <f t="shared" si="29"/>
        <v>15145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42025</v>
      </c>
      <c r="B103" s="12">
        <f t="shared" si="31"/>
        <v>45748</v>
      </c>
      <c r="C103" s="13">
        <f t="shared" si="32"/>
        <v>2750</v>
      </c>
      <c r="D103" s="13">
        <f t="shared" si="33"/>
        <v>275</v>
      </c>
      <c r="E103" s="13">
        <f t="shared" si="34"/>
        <v>15420</v>
      </c>
      <c r="F103" s="14">
        <f t="shared" si="35"/>
        <v>0</v>
      </c>
      <c r="G103" s="14">
        <f t="shared" si="29"/>
        <v>15420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52025</v>
      </c>
      <c r="B104" s="12">
        <f t="shared" si="31"/>
        <v>45778</v>
      </c>
      <c r="C104" s="13">
        <f t="shared" si="32"/>
        <v>2750</v>
      </c>
      <c r="D104" s="13">
        <f t="shared" si="33"/>
        <v>275</v>
      </c>
      <c r="E104" s="13">
        <f t="shared" si="34"/>
        <v>15695</v>
      </c>
      <c r="F104" s="14">
        <f t="shared" si="35"/>
        <v>0</v>
      </c>
      <c r="G104" s="14">
        <f t="shared" si="29"/>
        <v>15695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62025</v>
      </c>
      <c r="B105" s="12">
        <f t="shared" si="31"/>
        <v>45809</v>
      </c>
      <c r="C105" s="13">
        <f t="shared" si="32"/>
        <v>2750</v>
      </c>
      <c r="D105" s="13">
        <f t="shared" si="33"/>
        <v>275</v>
      </c>
      <c r="E105" s="13">
        <f t="shared" si="34"/>
        <v>15970</v>
      </c>
      <c r="F105" s="14">
        <f t="shared" si="35"/>
        <v>0</v>
      </c>
      <c r="G105" s="14">
        <f t="shared" si="29"/>
        <v>15970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72025</v>
      </c>
      <c r="B106" s="12">
        <f t="shared" si="31"/>
        <v>45839</v>
      </c>
      <c r="C106" s="13">
        <f t="shared" si="32"/>
        <v>2750</v>
      </c>
      <c r="D106" s="13">
        <f t="shared" si="33"/>
        <v>275</v>
      </c>
      <c r="E106" s="13">
        <f t="shared" si="34"/>
        <v>16245</v>
      </c>
      <c r="F106" s="14">
        <f t="shared" si="35"/>
        <v>0</v>
      </c>
      <c r="G106" s="14">
        <f t="shared" si="29"/>
        <v>16245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82025</v>
      </c>
      <c r="B107" s="12">
        <f t="shared" si="31"/>
        <v>45870</v>
      </c>
      <c r="C107" s="13">
        <f t="shared" si="32"/>
        <v>2750</v>
      </c>
      <c r="D107" s="13">
        <f t="shared" si="33"/>
        <v>275</v>
      </c>
      <c r="E107" s="13">
        <f t="shared" si="34"/>
        <v>16520</v>
      </c>
      <c r="F107" s="14">
        <f t="shared" si="35"/>
        <v>0</v>
      </c>
      <c r="G107" s="14">
        <f t="shared" si="29"/>
        <v>16520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92025</v>
      </c>
      <c r="B108" s="12">
        <f t="shared" si="31"/>
        <v>45901</v>
      </c>
      <c r="C108" s="13">
        <f t="shared" si="32"/>
        <v>2750</v>
      </c>
      <c r="D108" s="13">
        <f t="shared" si="33"/>
        <v>275</v>
      </c>
      <c r="E108" s="13">
        <f t="shared" si="34"/>
        <v>16795</v>
      </c>
      <c r="F108" s="14">
        <f t="shared" si="35"/>
        <v>0</v>
      </c>
      <c r="G108" s="14">
        <f t="shared" si="29"/>
        <v>16795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102025</v>
      </c>
      <c r="B109" s="12">
        <f t="shared" si="31"/>
        <v>45931</v>
      </c>
      <c r="C109" s="13">
        <f t="shared" si="32"/>
        <v>2750</v>
      </c>
      <c r="D109" s="13">
        <f t="shared" si="33"/>
        <v>275</v>
      </c>
      <c r="E109" s="13">
        <f t="shared" si="34"/>
        <v>17070</v>
      </c>
      <c r="F109" s="14">
        <f t="shared" si="35"/>
        <v>0</v>
      </c>
      <c r="G109" s="14">
        <f t="shared" si="29"/>
        <v>17070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112025</v>
      </c>
      <c r="B110" s="12">
        <f t="shared" si="31"/>
        <v>45962</v>
      </c>
      <c r="C110" s="13">
        <f t="shared" si="32"/>
        <v>2750</v>
      </c>
      <c r="D110" s="13">
        <f t="shared" si="33"/>
        <v>275</v>
      </c>
      <c r="E110" s="13">
        <f t="shared" si="34"/>
        <v>17345</v>
      </c>
      <c r="F110" s="14">
        <f t="shared" si="35"/>
        <v>0</v>
      </c>
      <c r="G110" s="14">
        <f t="shared" si="29"/>
        <v>17345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122025</v>
      </c>
      <c r="B111" s="12">
        <f t="shared" si="31"/>
        <v>45992</v>
      </c>
      <c r="C111" s="13">
        <f t="shared" si="32"/>
        <v>2750</v>
      </c>
      <c r="D111" s="13">
        <f t="shared" si="33"/>
        <v>275</v>
      </c>
      <c r="E111" s="13">
        <f t="shared" si="34"/>
        <v>17620</v>
      </c>
      <c r="F111" s="14">
        <f t="shared" si="35"/>
        <v>0</v>
      </c>
      <c r="G111" s="14">
        <f t="shared" si="29"/>
        <v>17620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12026</v>
      </c>
      <c r="B112" s="12">
        <f t="shared" si="31"/>
        <v>46023</v>
      </c>
      <c r="C112" s="13">
        <f t="shared" si="32"/>
        <v>2750</v>
      </c>
      <c r="D112" s="13">
        <f t="shared" si="33"/>
        <v>275</v>
      </c>
      <c r="E112" s="13">
        <f t="shared" si="34"/>
        <v>17895</v>
      </c>
      <c r="F112" s="14">
        <f t="shared" si="35"/>
        <v>0</v>
      </c>
      <c r="G112" s="14">
        <f t="shared" si="29"/>
        <v>17895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22026</v>
      </c>
      <c r="B113" s="12">
        <f t="shared" si="31"/>
        <v>46054</v>
      </c>
      <c r="C113" s="13">
        <f t="shared" si="32"/>
        <v>2750</v>
      </c>
      <c r="D113" s="13">
        <f t="shared" si="33"/>
        <v>275</v>
      </c>
      <c r="E113" s="13">
        <f t="shared" si="34"/>
        <v>18170</v>
      </c>
      <c r="F113" s="14">
        <f t="shared" si="35"/>
        <v>0</v>
      </c>
      <c r="G113" s="14">
        <f t="shared" si="29"/>
        <v>18170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32026</v>
      </c>
      <c r="B114" s="12">
        <f t="shared" si="31"/>
        <v>46082</v>
      </c>
      <c r="C114" s="13">
        <f t="shared" si="32"/>
        <v>2750</v>
      </c>
      <c r="D114" s="13">
        <f t="shared" si="33"/>
        <v>275</v>
      </c>
      <c r="E114" s="13">
        <f t="shared" si="34"/>
        <v>18445</v>
      </c>
      <c r="F114" s="14">
        <f t="shared" si="35"/>
        <v>0</v>
      </c>
      <c r="G114" s="14">
        <f t="shared" si="29"/>
        <v>18445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42026</v>
      </c>
      <c r="B115" s="12">
        <f t="shared" si="31"/>
        <v>46113</v>
      </c>
      <c r="C115" s="13">
        <f t="shared" si="32"/>
        <v>2750</v>
      </c>
      <c r="D115" s="13">
        <f t="shared" si="33"/>
        <v>275</v>
      </c>
      <c r="E115" s="13">
        <f t="shared" si="34"/>
        <v>18720</v>
      </c>
      <c r="F115" s="14">
        <f t="shared" si="35"/>
        <v>0</v>
      </c>
      <c r="G115" s="14">
        <f t="shared" si="29"/>
        <v>18720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52026</v>
      </c>
      <c r="B116" s="12">
        <f t="shared" si="31"/>
        <v>46143</v>
      </c>
      <c r="C116" s="13">
        <f t="shared" si="32"/>
        <v>2750</v>
      </c>
      <c r="D116" s="13">
        <f t="shared" si="33"/>
        <v>275</v>
      </c>
      <c r="E116" s="13">
        <f t="shared" si="34"/>
        <v>18995</v>
      </c>
      <c r="F116" s="14">
        <f t="shared" si="35"/>
        <v>0</v>
      </c>
      <c r="G116" s="14">
        <f t="shared" si="29"/>
        <v>18995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62026</v>
      </c>
      <c r="B117" s="12">
        <f t="shared" si="31"/>
        <v>46174</v>
      </c>
      <c r="C117" s="13">
        <f t="shared" si="32"/>
        <v>2750</v>
      </c>
      <c r="D117" s="13">
        <f t="shared" si="33"/>
        <v>275</v>
      </c>
      <c r="E117" s="13">
        <f t="shared" si="34"/>
        <v>19270</v>
      </c>
      <c r="F117" s="14">
        <f t="shared" si="35"/>
        <v>0</v>
      </c>
      <c r="G117" s="14">
        <f t="shared" si="29"/>
        <v>19270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72026</v>
      </c>
      <c r="B118" s="12">
        <f t="shared" si="31"/>
        <v>46204</v>
      </c>
      <c r="C118" s="13">
        <f t="shared" si="32"/>
        <v>2750</v>
      </c>
      <c r="D118" s="13">
        <f t="shared" si="33"/>
        <v>275</v>
      </c>
      <c r="E118" s="13">
        <f t="shared" si="34"/>
        <v>19545</v>
      </c>
      <c r="F118" s="14">
        <f t="shared" si="35"/>
        <v>0</v>
      </c>
      <c r="G118" s="14">
        <f t="shared" si="29"/>
        <v>19545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82026</v>
      </c>
      <c r="B119" s="12">
        <f t="shared" si="31"/>
        <v>46235</v>
      </c>
      <c r="C119" s="13">
        <f t="shared" si="32"/>
        <v>2750</v>
      </c>
      <c r="D119" s="13">
        <f t="shared" si="33"/>
        <v>275</v>
      </c>
      <c r="E119" s="13">
        <f t="shared" si="34"/>
        <v>19820</v>
      </c>
      <c r="F119" s="14">
        <f t="shared" si="35"/>
        <v>0</v>
      </c>
      <c r="G119" s="14">
        <f t="shared" si="29"/>
        <v>19820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92026</v>
      </c>
      <c r="B120" s="12">
        <f t="shared" si="31"/>
        <v>46266</v>
      </c>
      <c r="C120" s="13">
        <f t="shared" si="32"/>
        <v>2750</v>
      </c>
      <c r="D120" s="13">
        <f t="shared" si="33"/>
        <v>275</v>
      </c>
      <c r="E120" s="13">
        <f t="shared" si="34"/>
        <v>20095</v>
      </c>
      <c r="F120" s="14">
        <f t="shared" si="35"/>
        <v>0</v>
      </c>
      <c r="G120" s="14">
        <f t="shared" si="29"/>
        <v>20095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102026</v>
      </c>
      <c r="B121" s="12">
        <f t="shared" si="31"/>
        <v>46296</v>
      </c>
      <c r="C121" s="13">
        <f t="shared" si="32"/>
        <v>2750</v>
      </c>
      <c r="D121" s="13">
        <f t="shared" si="33"/>
        <v>275</v>
      </c>
      <c r="E121" s="13">
        <f t="shared" si="34"/>
        <v>20370</v>
      </c>
      <c r="F121" s="14">
        <f t="shared" si="35"/>
        <v>0</v>
      </c>
      <c r="G121" s="14">
        <f t="shared" si="29"/>
        <v>20370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112026</v>
      </c>
      <c r="B122" s="12">
        <f t="shared" si="31"/>
        <v>46327</v>
      </c>
      <c r="C122" s="13">
        <f t="shared" si="32"/>
        <v>2750</v>
      </c>
      <c r="D122" s="13">
        <f t="shared" si="33"/>
        <v>275</v>
      </c>
      <c r="E122" s="13">
        <f t="shared" si="34"/>
        <v>20645</v>
      </c>
      <c r="F122" s="14">
        <f t="shared" si="35"/>
        <v>0</v>
      </c>
      <c r="G122" s="14">
        <f t="shared" si="29"/>
        <v>20645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122026</v>
      </c>
      <c r="B123" s="12">
        <f t="shared" si="31"/>
        <v>46357</v>
      </c>
      <c r="C123" s="13">
        <f t="shared" si="32"/>
        <v>2750</v>
      </c>
      <c r="D123" s="13">
        <f t="shared" si="33"/>
        <v>275</v>
      </c>
      <c r="E123" s="13">
        <f t="shared" si="34"/>
        <v>20920</v>
      </c>
      <c r="F123" s="14">
        <f t="shared" si="35"/>
        <v>0</v>
      </c>
      <c r="G123" s="14">
        <f t="shared" si="29"/>
        <v>20920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12027</v>
      </c>
      <c r="B124" s="12">
        <f t="shared" si="31"/>
        <v>46388</v>
      </c>
      <c r="C124" s="13">
        <f t="shared" si="32"/>
        <v>2750</v>
      </c>
      <c r="D124" s="13">
        <f t="shared" si="33"/>
        <v>275</v>
      </c>
      <c r="E124" s="13">
        <f t="shared" si="34"/>
        <v>21195</v>
      </c>
      <c r="F124" s="14">
        <f t="shared" si="35"/>
        <v>0</v>
      </c>
      <c r="G124" s="14">
        <f t="shared" si="29"/>
        <v>21195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M10" sqref="M10"/>
    </sheetView>
  </sheetViews>
  <sheetFormatPr defaultColWidth="11" defaultRowHeight="15"/>
  <cols>
    <col min="1" max="1" width="7" hidden="1" customWidth="1"/>
    <col min="2" max="2" width="9" customWidth="1"/>
    <col min="3" max="3" width="11.5714285714286" customWidth="1"/>
    <col min="4" max="4" width="11.1428571428571" customWidth="1"/>
    <col min="5" max="5" width="13.2857142857143" customWidth="1"/>
    <col min="6" max="6" width="13.1428571428571" customWidth="1"/>
    <col min="7" max="7" width="12.4285714285714" customWidth="1"/>
    <col min="8" max="8" width="11.1428571428571" customWidth="1"/>
    <col min="9" max="9" width="11.5714285714286" customWidth="1"/>
    <col min="10" max="10" width="11.1428571428571" customWidth="1"/>
    <col min="11" max="11" width="11.8571428571429" customWidth="1"/>
    <col min="12" max="12" width="13" customWidth="1"/>
    <col min="13" max="13" width="12.2857142857143" customWidth="1"/>
    <col min="14" max="14" width="12.4285714285714" customWidth="1"/>
    <col min="15" max="16" width="12.2857142857143" customWidth="1"/>
    <col min="17" max="17" width="3.28571428571429" customWidth="1"/>
    <col min="18" max="18" width="21.7142857142857" customWidth="1"/>
    <col min="19" max="19" width="12.2857142857143" customWidth="1"/>
  </cols>
  <sheetData>
    <row r="1" spans="2:16">
      <c r="B1" s="1" t="s">
        <v>9</v>
      </c>
      <c r="C1" s="2" t="s">
        <v>35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43897</v>
      </c>
      <c r="N1" s="19" t="s">
        <v>13</v>
      </c>
      <c r="O1" s="20">
        <v>3000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32020</v>
      </c>
      <c r="B5" s="12">
        <f>EDATE(M1,0)</f>
        <v>43897</v>
      </c>
      <c r="C5" s="13">
        <f>IF(H5&gt;0,O1-H5,IF(J5&lt;0,O1-J5,O1))</f>
        <v>3000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3000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v>3000</v>
      </c>
    </row>
    <row r="6" ht="15.75" spans="1:19">
      <c r="A6" s="5" t="str">
        <f t="shared" ref="A6:A37" si="1">MONTH(B6)&amp;YEAR(B6)</f>
        <v>42020</v>
      </c>
      <c r="B6" s="12">
        <f t="shared" ref="B6:B37" si="2">EDATE(B5,1)</f>
        <v>43928</v>
      </c>
      <c r="C6" s="13">
        <f t="shared" ref="C6:C69" si="3">C5-H6+I6</f>
        <v>3000</v>
      </c>
      <c r="D6" s="13"/>
      <c r="E6" s="13">
        <f t="shared" ref="E6:E37" si="4">C5*$K$1+G5</f>
        <v>300</v>
      </c>
      <c r="F6" s="14">
        <f t="shared" ref="F6:F37" si="5">IF(J6&gt;E6,E6,J6)</f>
        <v>300</v>
      </c>
      <c r="G6" s="14">
        <f t="shared" si="0"/>
        <v>0</v>
      </c>
      <c r="H6" s="14">
        <f t="shared" ref="H6:H37" si="6">IF(J6&gt;F6,J6-F6,0)</f>
        <v>0</v>
      </c>
      <c r="I6" s="24">
        <f t="shared" ref="I6:I37" si="7">-SUMIF(L6:P6,"&lt;0",L6:P6)</f>
        <v>0</v>
      </c>
      <c r="J6" s="24">
        <f>IF($L6&gt;0,$L6,0)+IF($N6&gt;0,$N6,0)+IF($P6&gt;0,$P6,0)</f>
        <v>300</v>
      </c>
      <c r="K6" s="27">
        <v>43942</v>
      </c>
      <c r="L6" s="26">
        <v>300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52020</v>
      </c>
      <c r="B7" s="12">
        <f t="shared" si="2"/>
        <v>43958</v>
      </c>
      <c r="C7" s="13">
        <f t="shared" si="3"/>
        <v>3000</v>
      </c>
      <c r="D7" s="13"/>
      <c r="E7" s="13">
        <f t="shared" si="4"/>
        <v>300</v>
      </c>
      <c r="F7" s="14">
        <f t="shared" si="5"/>
        <v>300</v>
      </c>
      <c r="G7" s="14">
        <f t="shared" si="0"/>
        <v>0</v>
      </c>
      <c r="H7" s="14">
        <f t="shared" si="6"/>
        <v>0</v>
      </c>
      <c r="I7" s="24">
        <f t="shared" si="7"/>
        <v>0</v>
      </c>
      <c r="J7" s="24">
        <f t="shared" ref="J7:J70" si="8">IF($L7&gt;0,$L7,0)+IF($N7&gt;0,$N7,0)+IF($P7&gt;0,$P7,0)</f>
        <v>300</v>
      </c>
      <c r="K7" s="27">
        <v>43988</v>
      </c>
      <c r="L7" s="26">
        <v>300</v>
      </c>
      <c r="M7" s="27"/>
      <c r="N7" s="28"/>
      <c r="O7" s="27"/>
      <c r="P7" s="28"/>
      <c r="R7" s="35" t="s">
        <v>24</v>
      </c>
      <c r="S7" s="33">
        <f ca="1">VLOOKUP($A$2,$A$5:$P$127,7,FALSE)</f>
        <v>300</v>
      </c>
    </row>
    <row r="8" ht="15.75" spans="1:19">
      <c r="A8" s="5" t="str">
        <f t="shared" si="1"/>
        <v>62020</v>
      </c>
      <c r="B8" s="12">
        <f t="shared" si="2"/>
        <v>43989</v>
      </c>
      <c r="C8" s="13">
        <f t="shared" si="3"/>
        <v>3000</v>
      </c>
      <c r="D8" s="13"/>
      <c r="E8" s="13">
        <f t="shared" si="4"/>
        <v>300</v>
      </c>
      <c r="F8" s="14">
        <f t="shared" si="5"/>
        <v>300</v>
      </c>
      <c r="G8" s="14">
        <f t="shared" si="0"/>
        <v>0</v>
      </c>
      <c r="H8" s="14">
        <f t="shared" si="6"/>
        <v>0</v>
      </c>
      <c r="I8" s="24">
        <f t="shared" si="7"/>
        <v>0</v>
      </c>
      <c r="J8" s="24">
        <f t="shared" si="8"/>
        <v>300</v>
      </c>
      <c r="K8" s="27">
        <v>44032</v>
      </c>
      <c r="L8" s="26">
        <v>300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72020</v>
      </c>
      <c r="B9" s="12">
        <f t="shared" si="2"/>
        <v>44019</v>
      </c>
      <c r="C9" s="13">
        <f t="shared" si="3"/>
        <v>3000</v>
      </c>
      <c r="D9" s="13"/>
      <c r="E9" s="13">
        <f t="shared" si="4"/>
        <v>300</v>
      </c>
      <c r="F9" s="14">
        <f t="shared" si="5"/>
        <v>200</v>
      </c>
      <c r="G9" s="14">
        <f t="shared" si="0"/>
        <v>100</v>
      </c>
      <c r="H9" s="14">
        <f t="shared" si="6"/>
        <v>0</v>
      </c>
      <c r="I9" s="24">
        <f t="shared" si="7"/>
        <v>0</v>
      </c>
      <c r="J9" s="24">
        <f t="shared" si="8"/>
        <v>200</v>
      </c>
      <c r="K9" s="27">
        <v>44032</v>
      </c>
      <c r="L9" s="26">
        <v>200</v>
      </c>
      <c r="M9" s="27"/>
      <c r="N9" s="28"/>
      <c r="O9" s="27"/>
      <c r="P9" s="28"/>
      <c r="S9" s="5"/>
    </row>
    <row r="10" ht="15.75" spans="1:19">
      <c r="A10" s="5" t="str">
        <f t="shared" si="1"/>
        <v>82020</v>
      </c>
      <c r="B10" s="12">
        <f t="shared" si="2"/>
        <v>44050</v>
      </c>
      <c r="C10" s="13">
        <f t="shared" si="3"/>
        <v>3000</v>
      </c>
      <c r="D10" s="13"/>
      <c r="E10" s="13">
        <f t="shared" si="4"/>
        <v>400</v>
      </c>
      <c r="F10" s="14">
        <f t="shared" si="5"/>
        <v>400</v>
      </c>
      <c r="G10" s="14">
        <f t="shared" si="0"/>
        <v>0</v>
      </c>
      <c r="H10" s="14">
        <f t="shared" si="6"/>
        <v>0</v>
      </c>
      <c r="I10" s="24">
        <f t="shared" si="7"/>
        <v>0</v>
      </c>
      <c r="J10" s="24">
        <f t="shared" si="8"/>
        <v>400</v>
      </c>
      <c r="K10" s="27">
        <v>44078</v>
      </c>
      <c r="L10" s="26">
        <v>400</v>
      </c>
      <c r="M10" s="27"/>
      <c r="N10" s="28"/>
      <c r="O10" s="27"/>
      <c r="P10" s="28"/>
      <c r="S10" s="5"/>
    </row>
    <row r="11" ht="15.75" spans="1:19">
      <c r="A11" s="5" t="str">
        <f t="shared" si="1"/>
        <v>92020</v>
      </c>
      <c r="B11" s="12">
        <f t="shared" si="2"/>
        <v>44081</v>
      </c>
      <c r="C11" s="13">
        <f t="shared" si="3"/>
        <v>3000</v>
      </c>
      <c r="D11" s="13"/>
      <c r="E11" s="13">
        <f t="shared" si="4"/>
        <v>300</v>
      </c>
      <c r="F11" s="14">
        <f t="shared" si="5"/>
        <v>0</v>
      </c>
      <c r="G11" s="14">
        <f t="shared" si="0"/>
        <v>300</v>
      </c>
      <c r="H11" s="14">
        <f t="shared" si="6"/>
        <v>0</v>
      </c>
      <c r="I11" s="24">
        <f t="shared" si="7"/>
        <v>0</v>
      </c>
      <c r="J11" s="24">
        <f t="shared" si="8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102020</v>
      </c>
      <c r="B12" s="12">
        <f t="shared" si="2"/>
        <v>44111</v>
      </c>
      <c r="C12" s="13">
        <f t="shared" si="3"/>
        <v>3000</v>
      </c>
      <c r="D12" s="13"/>
      <c r="E12" s="13">
        <f t="shared" si="4"/>
        <v>600</v>
      </c>
      <c r="F12" s="14">
        <f t="shared" si="5"/>
        <v>0</v>
      </c>
      <c r="G12" s="14">
        <f t="shared" si="0"/>
        <v>600</v>
      </c>
      <c r="H12" s="14">
        <f t="shared" si="6"/>
        <v>0</v>
      </c>
      <c r="I12" s="24">
        <f t="shared" si="7"/>
        <v>0</v>
      </c>
      <c r="J12" s="24">
        <f t="shared" si="8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112020</v>
      </c>
      <c r="B13" s="12">
        <f t="shared" si="2"/>
        <v>44142</v>
      </c>
      <c r="C13" s="13">
        <f t="shared" si="3"/>
        <v>3000</v>
      </c>
      <c r="D13" s="13"/>
      <c r="E13" s="13">
        <f t="shared" si="4"/>
        <v>900</v>
      </c>
      <c r="F13" s="14">
        <f t="shared" si="5"/>
        <v>0</v>
      </c>
      <c r="G13" s="14">
        <f t="shared" si="0"/>
        <v>900</v>
      </c>
      <c r="H13" s="14">
        <f t="shared" si="6"/>
        <v>0</v>
      </c>
      <c r="I13" s="24">
        <f t="shared" si="7"/>
        <v>0</v>
      </c>
      <c r="J13" s="24">
        <f t="shared" si="8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122020</v>
      </c>
      <c r="B14" s="12">
        <f t="shared" si="2"/>
        <v>44172</v>
      </c>
      <c r="C14" s="13">
        <f t="shared" si="3"/>
        <v>3000</v>
      </c>
      <c r="D14" s="13"/>
      <c r="E14" s="13">
        <f t="shared" si="4"/>
        <v>1200</v>
      </c>
      <c r="F14" s="14">
        <f t="shared" si="5"/>
        <v>0</v>
      </c>
      <c r="G14" s="14">
        <f t="shared" si="0"/>
        <v>1200</v>
      </c>
      <c r="H14" s="14">
        <f t="shared" si="6"/>
        <v>0</v>
      </c>
      <c r="I14" s="24">
        <f t="shared" si="7"/>
        <v>0</v>
      </c>
      <c r="J14" s="24">
        <f t="shared" si="8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12021</v>
      </c>
      <c r="B15" s="12">
        <f t="shared" si="2"/>
        <v>44203</v>
      </c>
      <c r="C15" s="13">
        <f t="shared" si="3"/>
        <v>3000</v>
      </c>
      <c r="D15" s="13"/>
      <c r="E15" s="13">
        <f t="shared" si="4"/>
        <v>1500</v>
      </c>
      <c r="F15" s="14">
        <f t="shared" si="5"/>
        <v>0</v>
      </c>
      <c r="G15" s="14">
        <f t="shared" si="0"/>
        <v>1500</v>
      </c>
      <c r="H15" s="14">
        <f t="shared" si="6"/>
        <v>0</v>
      </c>
      <c r="I15" s="24">
        <f t="shared" si="7"/>
        <v>0</v>
      </c>
      <c r="J15" s="24">
        <f t="shared" si="8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22021</v>
      </c>
      <c r="B16" s="12">
        <f t="shared" si="2"/>
        <v>44234</v>
      </c>
      <c r="C16" s="13">
        <f t="shared" si="3"/>
        <v>3000</v>
      </c>
      <c r="D16" s="13"/>
      <c r="E16" s="13">
        <f t="shared" si="4"/>
        <v>1800</v>
      </c>
      <c r="F16" s="14">
        <f t="shared" si="5"/>
        <v>0</v>
      </c>
      <c r="G16" s="14">
        <f t="shared" si="0"/>
        <v>1800</v>
      </c>
      <c r="H16" s="14">
        <f t="shared" si="6"/>
        <v>0</v>
      </c>
      <c r="I16" s="24">
        <f t="shared" si="7"/>
        <v>0</v>
      </c>
      <c r="J16" s="24">
        <f t="shared" si="8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32021</v>
      </c>
      <c r="B17" s="12">
        <f t="shared" si="2"/>
        <v>44262</v>
      </c>
      <c r="C17" s="13">
        <f t="shared" si="3"/>
        <v>3000</v>
      </c>
      <c r="D17" s="13"/>
      <c r="E17" s="13">
        <f t="shared" si="4"/>
        <v>2100</v>
      </c>
      <c r="F17" s="14">
        <f t="shared" si="5"/>
        <v>0</v>
      </c>
      <c r="G17" s="14">
        <f t="shared" si="0"/>
        <v>2100</v>
      </c>
      <c r="H17" s="14">
        <f t="shared" si="6"/>
        <v>0</v>
      </c>
      <c r="I17" s="24">
        <f t="shared" si="7"/>
        <v>0</v>
      </c>
      <c r="J17" s="24">
        <f t="shared" si="8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42021</v>
      </c>
      <c r="B18" s="12">
        <f t="shared" si="2"/>
        <v>44293</v>
      </c>
      <c r="C18" s="13">
        <f t="shared" si="3"/>
        <v>3000</v>
      </c>
      <c r="D18" s="13"/>
      <c r="E18" s="13">
        <f t="shared" si="4"/>
        <v>2400</v>
      </c>
      <c r="F18" s="14">
        <f t="shared" si="5"/>
        <v>0</v>
      </c>
      <c r="G18" s="14">
        <f t="shared" si="0"/>
        <v>2400</v>
      </c>
      <c r="H18" s="14">
        <f t="shared" si="6"/>
        <v>0</v>
      </c>
      <c r="I18" s="24">
        <f t="shared" si="7"/>
        <v>0</v>
      </c>
      <c r="J18" s="24">
        <f t="shared" si="8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52021</v>
      </c>
      <c r="B19" s="12">
        <f t="shared" si="2"/>
        <v>44323</v>
      </c>
      <c r="C19" s="13">
        <f t="shared" si="3"/>
        <v>3000</v>
      </c>
      <c r="D19" s="13"/>
      <c r="E19" s="13">
        <f t="shared" si="4"/>
        <v>2700</v>
      </c>
      <c r="F19" s="14">
        <f t="shared" si="5"/>
        <v>0</v>
      </c>
      <c r="G19" s="14">
        <f t="shared" si="0"/>
        <v>2700</v>
      </c>
      <c r="H19" s="14">
        <f t="shared" si="6"/>
        <v>0</v>
      </c>
      <c r="I19" s="24">
        <f t="shared" si="7"/>
        <v>0</v>
      </c>
      <c r="J19" s="24">
        <f t="shared" si="8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62021</v>
      </c>
      <c r="B20" s="12">
        <f t="shared" si="2"/>
        <v>44354</v>
      </c>
      <c r="C20" s="13">
        <f t="shared" si="3"/>
        <v>3000</v>
      </c>
      <c r="D20" s="13"/>
      <c r="E20" s="13">
        <f t="shared" si="4"/>
        <v>3000</v>
      </c>
      <c r="F20" s="14">
        <f t="shared" si="5"/>
        <v>0</v>
      </c>
      <c r="G20" s="14">
        <f t="shared" si="0"/>
        <v>3000</v>
      </c>
      <c r="H20" s="14">
        <f t="shared" si="6"/>
        <v>0</v>
      </c>
      <c r="I20" s="24">
        <f t="shared" si="7"/>
        <v>0</v>
      </c>
      <c r="J20" s="24">
        <f t="shared" si="8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72021</v>
      </c>
      <c r="B21" s="12">
        <f t="shared" si="2"/>
        <v>44384</v>
      </c>
      <c r="C21" s="13">
        <f t="shared" si="3"/>
        <v>3000</v>
      </c>
      <c r="D21" s="13"/>
      <c r="E21" s="13">
        <f t="shared" si="4"/>
        <v>3300</v>
      </c>
      <c r="F21" s="14">
        <f t="shared" si="5"/>
        <v>0</v>
      </c>
      <c r="G21" s="14">
        <f t="shared" si="0"/>
        <v>3300</v>
      </c>
      <c r="H21" s="14">
        <f t="shared" si="6"/>
        <v>0</v>
      </c>
      <c r="I21" s="24">
        <f t="shared" si="7"/>
        <v>0</v>
      </c>
      <c r="J21" s="24">
        <f t="shared" si="8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82021</v>
      </c>
      <c r="B22" s="12">
        <f t="shared" si="2"/>
        <v>44415</v>
      </c>
      <c r="C22" s="13">
        <f t="shared" si="3"/>
        <v>3000</v>
      </c>
      <c r="D22" s="13"/>
      <c r="E22" s="13">
        <f t="shared" si="4"/>
        <v>3600</v>
      </c>
      <c r="F22" s="14">
        <f t="shared" si="5"/>
        <v>0</v>
      </c>
      <c r="G22" s="14">
        <f t="shared" si="0"/>
        <v>3600</v>
      </c>
      <c r="H22" s="14">
        <f t="shared" si="6"/>
        <v>0</v>
      </c>
      <c r="I22" s="24">
        <f t="shared" si="7"/>
        <v>0</v>
      </c>
      <c r="J22" s="24">
        <f t="shared" si="8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92021</v>
      </c>
      <c r="B23" s="12">
        <f t="shared" si="2"/>
        <v>44446</v>
      </c>
      <c r="C23" s="13">
        <f t="shared" si="3"/>
        <v>3000</v>
      </c>
      <c r="D23" s="13"/>
      <c r="E23" s="13">
        <f t="shared" si="4"/>
        <v>3900</v>
      </c>
      <c r="F23" s="14">
        <f t="shared" si="5"/>
        <v>0</v>
      </c>
      <c r="G23" s="14">
        <f t="shared" si="0"/>
        <v>3900</v>
      </c>
      <c r="H23" s="14">
        <f t="shared" si="6"/>
        <v>0</v>
      </c>
      <c r="I23" s="24">
        <f t="shared" si="7"/>
        <v>0</v>
      </c>
      <c r="J23" s="24">
        <f t="shared" si="8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102021</v>
      </c>
      <c r="B24" s="12">
        <f t="shared" si="2"/>
        <v>44476</v>
      </c>
      <c r="C24" s="13">
        <f t="shared" si="3"/>
        <v>3000</v>
      </c>
      <c r="D24" s="13"/>
      <c r="E24" s="13">
        <f t="shared" si="4"/>
        <v>4200</v>
      </c>
      <c r="F24" s="14">
        <f t="shared" si="5"/>
        <v>0</v>
      </c>
      <c r="G24" s="14">
        <f t="shared" si="0"/>
        <v>4200</v>
      </c>
      <c r="H24" s="14">
        <f t="shared" si="6"/>
        <v>0</v>
      </c>
      <c r="I24" s="24">
        <f t="shared" si="7"/>
        <v>0</v>
      </c>
      <c r="J24" s="24">
        <f t="shared" si="8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112021</v>
      </c>
      <c r="B25" s="12">
        <f t="shared" si="2"/>
        <v>44507</v>
      </c>
      <c r="C25" s="13">
        <f t="shared" si="3"/>
        <v>3000</v>
      </c>
      <c r="D25" s="13"/>
      <c r="E25" s="13">
        <f t="shared" si="4"/>
        <v>4500</v>
      </c>
      <c r="F25" s="14">
        <f t="shared" si="5"/>
        <v>0</v>
      </c>
      <c r="G25" s="14">
        <f t="shared" si="0"/>
        <v>4500</v>
      </c>
      <c r="H25" s="14">
        <f t="shared" si="6"/>
        <v>0</v>
      </c>
      <c r="I25" s="24">
        <f t="shared" si="7"/>
        <v>0</v>
      </c>
      <c r="J25" s="24">
        <f t="shared" si="8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122021</v>
      </c>
      <c r="B26" s="12">
        <f t="shared" si="2"/>
        <v>44537</v>
      </c>
      <c r="C26" s="13">
        <f t="shared" si="3"/>
        <v>3000</v>
      </c>
      <c r="D26" s="13"/>
      <c r="E26" s="13">
        <f t="shared" si="4"/>
        <v>4800</v>
      </c>
      <c r="F26" s="14">
        <f t="shared" si="5"/>
        <v>0</v>
      </c>
      <c r="G26" s="14">
        <f t="shared" si="0"/>
        <v>4800</v>
      </c>
      <c r="H26" s="14">
        <f t="shared" si="6"/>
        <v>0</v>
      </c>
      <c r="I26" s="24">
        <f t="shared" si="7"/>
        <v>0</v>
      </c>
      <c r="J26" s="24">
        <f t="shared" si="8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12022</v>
      </c>
      <c r="B27" s="12">
        <f t="shared" si="2"/>
        <v>44568</v>
      </c>
      <c r="C27" s="13">
        <f t="shared" si="3"/>
        <v>3000</v>
      </c>
      <c r="D27" s="13"/>
      <c r="E27" s="13">
        <f t="shared" si="4"/>
        <v>5100</v>
      </c>
      <c r="F27" s="14">
        <f t="shared" si="5"/>
        <v>0</v>
      </c>
      <c r="G27" s="14">
        <f t="shared" si="0"/>
        <v>5100</v>
      </c>
      <c r="H27" s="14">
        <f t="shared" si="6"/>
        <v>0</v>
      </c>
      <c r="I27" s="24">
        <f t="shared" si="7"/>
        <v>0</v>
      </c>
      <c r="J27" s="24">
        <f t="shared" si="8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22022</v>
      </c>
      <c r="B28" s="12">
        <f t="shared" si="2"/>
        <v>44599</v>
      </c>
      <c r="C28" s="13">
        <f t="shared" si="3"/>
        <v>3000</v>
      </c>
      <c r="D28" s="13"/>
      <c r="E28" s="13">
        <f t="shared" si="4"/>
        <v>5400</v>
      </c>
      <c r="F28" s="14">
        <f t="shared" si="5"/>
        <v>0</v>
      </c>
      <c r="G28" s="14">
        <f t="shared" si="0"/>
        <v>5400</v>
      </c>
      <c r="H28" s="14">
        <f t="shared" si="6"/>
        <v>0</v>
      </c>
      <c r="I28" s="24">
        <f t="shared" si="7"/>
        <v>0</v>
      </c>
      <c r="J28" s="24">
        <f t="shared" si="8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32022</v>
      </c>
      <c r="B29" s="12">
        <f t="shared" si="2"/>
        <v>44627</v>
      </c>
      <c r="C29" s="13">
        <f t="shared" si="3"/>
        <v>3000</v>
      </c>
      <c r="D29" s="13"/>
      <c r="E29" s="13">
        <f t="shared" si="4"/>
        <v>5700</v>
      </c>
      <c r="F29" s="14">
        <f t="shared" si="5"/>
        <v>0</v>
      </c>
      <c r="G29" s="14">
        <f t="shared" si="0"/>
        <v>5700</v>
      </c>
      <c r="H29" s="14">
        <f t="shared" si="6"/>
        <v>0</v>
      </c>
      <c r="I29" s="24">
        <f t="shared" si="7"/>
        <v>0</v>
      </c>
      <c r="J29" s="24">
        <f t="shared" si="8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42022</v>
      </c>
      <c r="B30" s="12">
        <f t="shared" si="2"/>
        <v>44658</v>
      </c>
      <c r="C30" s="13">
        <f t="shared" si="3"/>
        <v>3000</v>
      </c>
      <c r="D30" s="13"/>
      <c r="E30" s="13">
        <f t="shared" si="4"/>
        <v>6000</v>
      </c>
      <c r="F30" s="14">
        <f t="shared" si="5"/>
        <v>0</v>
      </c>
      <c r="G30" s="14">
        <f t="shared" si="0"/>
        <v>6000</v>
      </c>
      <c r="H30" s="14">
        <f t="shared" si="6"/>
        <v>0</v>
      </c>
      <c r="I30" s="24">
        <f t="shared" si="7"/>
        <v>0</v>
      </c>
      <c r="J30" s="24">
        <f t="shared" si="8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52022</v>
      </c>
      <c r="B31" s="12">
        <f t="shared" si="2"/>
        <v>44688</v>
      </c>
      <c r="C31" s="13">
        <f t="shared" si="3"/>
        <v>3000</v>
      </c>
      <c r="D31" s="13"/>
      <c r="E31" s="13">
        <f t="shared" si="4"/>
        <v>6300</v>
      </c>
      <c r="F31" s="14">
        <f t="shared" si="5"/>
        <v>0</v>
      </c>
      <c r="G31" s="14">
        <f t="shared" si="0"/>
        <v>6300</v>
      </c>
      <c r="H31" s="14">
        <f t="shared" si="6"/>
        <v>0</v>
      </c>
      <c r="I31" s="24">
        <f t="shared" si="7"/>
        <v>0</v>
      </c>
      <c r="J31" s="24">
        <f t="shared" si="8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62022</v>
      </c>
      <c r="B32" s="12">
        <f t="shared" si="2"/>
        <v>44719</v>
      </c>
      <c r="C32" s="13">
        <f t="shared" si="3"/>
        <v>3000</v>
      </c>
      <c r="D32" s="13"/>
      <c r="E32" s="13">
        <f t="shared" si="4"/>
        <v>6600</v>
      </c>
      <c r="F32" s="14">
        <f t="shared" si="5"/>
        <v>0</v>
      </c>
      <c r="G32" s="14">
        <f t="shared" si="0"/>
        <v>6600</v>
      </c>
      <c r="H32" s="14">
        <f t="shared" si="6"/>
        <v>0</v>
      </c>
      <c r="I32" s="24">
        <f t="shared" si="7"/>
        <v>0</v>
      </c>
      <c r="J32" s="24">
        <f t="shared" si="8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72022</v>
      </c>
      <c r="B33" s="12">
        <f t="shared" si="2"/>
        <v>44749</v>
      </c>
      <c r="C33" s="13">
        <f t="shared" si="3"/>
        <v>3000</v>
      </c>
      <c r="D33" s="13"/>
      <c r="E33" s="13">
        <f t="shared" si="4"/>
        <v>6900</v>
      </c>
      <c r="F33" s="14">
        <f t="shared" si="5"/>
        <v>0</v>
      </c>
      <c r="G33" s="14">
        <f t="shared" si="0"/>
        <v>6900</v>
      </c>
      <c r="H33" s="14">
        <f t="shared" si="6"/>
        <v>0</v>
      </c>
      <c r="I33" s="24">
        <f t="shared" si="7"/>
        <v>0</v>
      </c>
      <c r="J33" s="24">
        <f t="shared" si="8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82022</v>
      </c>
      <c r="B34" s="12">
        <f t="shared" si="2"/>
        <v>44780</v>
      </c>
      <c r="C34" s="13">
        <f t="shared" si="3"/>
        <v>3000</v>
      </c>
      <c r="D34" s="13"/>
      <c r="E34" s="13">
        <f t="shared" si="4"/>
        <v>7200</v>
      </c>
      <c r="F34" s="14">
        <f t="shared" si="5"/>
        <v>0</v>
      </c>
      <c r="G34" s="14">
        <f t="shared" si="0"/>
        <v>7200</v>
      </c>
      <c r="H34" s="14">
        <f t="shared" si="6"/>
        <v>0</v>
      </c>
      <c r="I34" s="24">
        <f t="shared" si="7"/>
        <v>0</v>
      </c>
      <c r="J34" s="24">
        <f t="shared" si="8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92022</v>
      </c>
      <c r="B35" s="12">
        <f t="shared" si="2"/>
        <v>44811</v>
      </c>
      <c r="C35" s="13">
        <f t="shared" si="3"/>
        <v>3000</v>
      </c>
      <c r="D35" s="13"/>
      <c r="E35" s="13">
        <f t="shared" si="4"/>
        <v>7500</v>
      </c>
      <c r="F35" s="14">
        <f t="shared" si="5"/>
        <v>0</v>
      </c>
      <c r="G35" s="14">
        <f t="shared" si="0"/>
        <v>7500</v>
      </c>
      <c r="H35" s="14">
        <f t="shared" si="6"/>
        <v>0</v>
      </c>
      <c r="I35" s="24">
        <f t="shared" si="7"/>
        <v>0</v>
      </c>
      <c r="J35" s="24">
        <f t="shared" si="8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102022</v>
      </c>
      <c r="B36" s="12">
        <f t="shared" si="2"/>
        <v>44841</v>
      </c>
      <c r="C36" s="13">
        <f t="shared" si="3"/>
        <v>3000</v>
      </c>
      <c r="D36" s="13"/>
      <c r="E36" s="13">
        <f t="shared" si="4"/>
        <v>7800</v>
      </c>
      <c r="F36" s="14">
        <f t="shared" si="5"/>
        <v>0</v>
      </c>
      <c r="G36" s="14">
        <f t="shared" si="0"/>
        <v>7800</v>
      </c>
      <c r="H36" s="14">
        <f t="shared" si="6"/>
        <v>0</v>
      </c>
      <c r="I36" s="24">
        <f t="shared" si="7"/>
        <v>0</v>
      </c>
      <c r="J36" s="24">
        <f t="shared" si="8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112022</v>
      </c>
      <c r="B37" s="12">
        <f t="shared" si="2"/>
        <v>44872</v>
      </c>
      <c r="C37" s="13">
        <f t="shared" si="3"/>
        <v>3000</v>
      </c>
      <c r="D37" s="13"/>
      <c r="E37" s="13">
        <f t="shared" si="4"/>
        <v>8100</v>
      </c>
      <c r="F37" s="14">
        <f t="shared" si="5"/>
        <v>0</v>
      </c>
      <c r="G37" s="14">
        <f t="shared" ref="G37:G68" si="9">E37-F37</f>
        <v>8100</v>
      </c>
      <c r="H37" s="14">
        <f t="shared" si="6"/>
        <v>0</v>
      </c>
      <c r="I37" s="24">
        <f t="shared" si="7"/>
        <v>0</v>
      </c>
      <c r="J37" s="24">
        <f t="shared" si="8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0">MONTH(B38)&amp;YEAR(B38)</f>
        <v>122022</v>
      </c>
      <c r="B38" s="12">
        <f t="shared" ref="B38:B69" si="11">EDATE(B37,1)</f>
        <v>44902</v>
      </c>
      <c r="C38" s="13">
        <f t="shared" si="3"/>
        <v>3000</v>
      </c>
      <c r="D38" s="13"/>
      <c r="E38" s="13">
        <f t="shared" ref="E38:E69" si="12">C37*$K$1+G37</f>
        <v>8400</v>
      </c>
      <c r="F38" s="14">
        <f t="shared" ref="F38:F69" si="13">IF(J38&gt;E38,E38,J38)</f>
        <v>0</v>
      </c>
      <c r="G38" s="14">
        <f t="shared" si="9"/>
        <v>8400</v>
      </c>
      <c r="H38" s="14">
        <f t="shared" ref="H38:H69" si="14">IF(J38&gt;F38,J38-F38,0)</f>
        <v>0</v>
      </c>
      <c r="I38" s="24">
        <f t="shared" ref="I38:I69" si="15">-SUMIF(L38:P38,"&lt;0",L38:P38)</f>
        <v>0</v>
      </c>
      <c r="J38" s="24">
        <f t="shared" si="8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0"/>
        <v>12023</v>
      </c>
      <c r="B39" s="12">
        <f t="shared" si="11"/>
        <v>44933</v>
      </c>
      <c r="C39" s="13">
        <f t="shared" si="3"/>
        <v>3000</v>
      </c>
      <c r="D39" s="13"/>
      <c r="E39" s="13">
        <f t="shared" si="12"/>
        <v>8700</v>
      </c>
      <c r="F39" s="14">
        <f t="shared" si="13"/>
        <v>0</v>
      </c>
      <c r="G39" s="14">
        <f t="shared" si="9"/>
        <v>8700</v>
      </c>
      <c r="H39" s="14">
        <f t="shared" si="14"/>
        <v>0</v>
      </c>
      <c r="I39" s="24">
        <f t="shared" si="15"/>
        <v>0</v>
      </c>
      <c r="J39" s="24">
        <f t="shared" si="8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0"/>
        <v>22023</v>
      </c>
      <c r="B40" s="12">
        <f t="shared" si="11"/>
        <v>44964</v>
      </c>
      <c r="C40" s="13">
        <f t="shared" si="3"/>
        <v>3000</v>
      </c>
      <c r="D40" s="13"/>
      <c r="E40" s="13">
        <f t="shared" si="12"/>
        <v>9000</v>
      </c>
      <c r="F40" s="14">
        <f t="shared" si="13"/>
        <v>0</v>
      </c>
      <c r="G40" s="14">
        <f t="shared" si="9"/>
        <v>9000</v>
      </c>
      <c r="H40" s="14">
        <f t="shared" si="14"/>
        <v>0</v>
      </c>
      <c r="I40" s="24">
        <f t="shared" si="15"/>
        <v>0</v>
      </c>
      <c r="J40" s="24">
        <f t="shared" si="8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0"/>
        <v>32023</v>
      </c>
      <c r="B41" s="12">
        <f t="shared" si="11"/>
        <v>44992</v>
      </c>
      <c r="C41" s="13">
        <f t="shared" si="3"/>
        <v>3000</v>
      </c>
      <c r="D41" s="13"/>
      <c r="E41" s="13">
        <f t="shared" si="12"/>
        <v>9300</v>
      </c>
      <c r="F41" s="14">
        <f t="shared" si="13"/>
        <v>0</v>
      </c>
      <c r="G41" s="14">
        <f t="shared" si="9"/>
        <v>9300</v>
      </c>
      <c r="H41" s="14">
        <f t="shared" si="14"/>
        <v>0</v>
      </c>
      <c r="I41" s="24">
        <f t="shared" si="15"/>
        <v>0</v>
      </c>
      <c r="J41" s="24">
        <f t="shared" si="8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0"/>
        <v>42023</v>
      </c>
      <c r="B42" s="12">
        <f t="shared" si="11"/>
        <v>45023</v>
      </c>
      <c r="C42" s="13">
        <f t="shared" si="3"/>
        <v>3000</v>
      </c>
      <c r="D42" s="13"/>
      <c r="E42" s="13">
        <f t="shared" si="12"/>
        <v>9600</v>
      </c>
      <c r="F42" s="14">
        <f t="shared" si="13"/>
        <v>0</v>
      </c>
      <c r="G42" s="14">
        <f t="shared" si="9"/>
        <v>9600</v>
      </c>
      <c r="H42" s="14">
        <f t="shared" si="14"/>
        <v>0</v>
      </c>
      <c r="I42" s="24">
        <f t="shared" si="15"/>
        <v>0</v>
      </c>
      <c r="J42" s="24">
        <f t="shared" si="8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0"/>
        <v>52023</v>
      </c>
      <c r="B43" s="12">
        <f t="shared" si="11"/>
        <v>45053</v>
      </c>
      <c r="C43" s="13">
        <f t="shared" si="3"/>
        <v>3000</v>
      </c>
      <c r="D43" s="13"/>
      <c r="E43" s="13">
        <f t="shared" si="12"/>
        <v>9900</v>
      </c>
      <c r="F43" s="14">
        <f t="shared" si="13"/>
        <v>0</v>
      </c>
      <c r="G43" s="14">
        <f t="shared" si="9"/>
        <v>9900</v>
      </c>
      <c r="H43" s="14">
        <f t="shared" si="14"/>
        <v>0</v>
      </c>
      <c r="I43" s="24">
        <f t="shared" si="15"/>
        <v>0</v>
      </c>
      <c r="J43" s="24">
        <f t="shared" si="8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0"/>
        <v>62023</v>
      </c>
      <c r="B44" s="12">
        <f t="shared" si="11"/>
        <v>45084</v>
      </c>
      <c r="C44" s="13">
        <f t="shared" si="3"/>
        <v>3000</v>
      </c>
      <c r="D44" s="13"/>
      <c r="E44" s="13">
        <f t="shared" si="12"/>
        <v>10200</v>
      </c>
      <c r="F44" s="14">
        <f t="shared" si="13"/>
        <v>0</v>
      </c>
      <c r="G44" s="14">
        <f t="shared" si="9"/>
        <v>10200</v>
      </c>
      <c r="H44" s="14">
        <f t="shared" si="14"/>
        <v>0</v>
      </c>
      <c r="I44" s="24">
        <f t="shared" si="15"/>
        <v>0</v>
      </c>
      <c r="J44" s="24">
        <f t="shared" si="8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0"/>
        <v>72023</v>
      </c>
      <c r="B45" s="12">
        <f t="shared" si="11"/>
        <v>45114</v>
      </c>
      <c r="C45" s="13">
        <f t="shared" si="3"/>
        <v>3000</v>
      </c>
      <c r="D45" s="13"/>
      <c r="E45" s="13">
        <f t="shared" si="12"/>
        <v>10500</v>
      </c>
      <c r="F45" s="14">
        <f t="shared" si="13"/>
        <v>0</v>
      </c>
      <c r="G45" s="14">
        <f t="shared" si="9"/>
        <v>10500</v>
      </c>
      <c r="H45" s="14">
        <f t="shared" si="14"/>
        <v>0</v>
      </c>
      <c r="I45" s="24">
        <f t="shared" si="15"/>
        <v>0</v>
      </c>
      <c r="J45" s="24">
        <f t="shared" si="8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0"/>
        <v>82023</v>
      </c>
      <c r="B46" s="12">
        <f t="shared" si="11"/>
        <v>45145</v>
      </c>
      <c r="C46" s="13">
        <f t="shared" si="3"/>
        <v>3000</v>
      </c>
      <c r="D46" s="13"/>
      <c r="E46" s="13">
        <f t="shared" si="12"/>
        <v>10800</v>
      </c>
      <c r="F46" s="14">
        <f t="shared" si="13"/>
        <v>0</v>
      </c>
      <c r="G46" s="14">
        <f t="shared" si="9"/>
        <v>10800</v>
      </c>
      <c r="H46" s="14">
        <f t="shared" si="14"/>
        <v>0</v>
      </c>
      <c r="I46" s="24">
        <f t="shared" si="15"/>
        <v>0</v>
      </c>
      <c r="J46" s="24">
        <f t="shared" si="8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0"/>
        <v>92023</v>
      </c>
      <c r="B47" s="12">
        <f t="shared" si="11"/>
        <v>45176</v>
      </c>
      <c r="C47" s="13">
        <f t="shared" si="3"/>
        <v>3000</v>
      </c>
      <c r="D47" s="13"/>
      <c r="E47" s="13">
        <f t="shared" si="12"/>
        <v>11100</v>
      </c>
      <c r="F47" s="14">
        <f t="shared" si="13"/>
        <v>0</v>
      </c>
      <c r="G47" s="14">
        <f t="shared" si="9"/>
        <v>11100</v>
      </c>
      <c r="H47" s="14">
        <f t="shared" si="14"/>
        <v>0</v>
      </c>
      <c r="I47" s="24">
        <f t="shared" si="15"/>
        <v>0</v>
      </c>
      <c r="J47" s="24">
        <f t="shared" si="8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0"/>
        <v>102023</v>
      </c>
      <c r="B48" s="12">
        <f t="shared" si="11"/>
        <v>45206</v>
      </c>
      <c r="C48" s="13">
        <f t="shared" si="3"/>
        <v>3000</v>
      </c>
      <c r="D48" s="13"/>
      <c r="E48" s="13">
        <f t="shared" si="12"/>
        <v>11400</v>
      </c>
      <c r="F48" s="14">
        <f t="shared" si="13"/>
        <v>0</v>
      </c>
      <c r="G48" s="14">
        <f t="shared" si="9"/>
        <v>11400</v>
      </c>
      <c r="H48" s="14">
        <f t="shared" si="14"/>
        <v>0</v>
      </c>
      <c r="I48" s="24">
        <f t="shared" si="15"/>
        <v>0</v>
      </c>
      <c r="J48" s="24">
        <f t="shared" si="8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0"/>
        <v>112023</v>
      </c>
      <c r="B49" s="12">
        <f t="shared" si="11"/>
        <v>45237</v>
      </c>
      <c r="C49" s="13">
        <f t="shared" si="3"/>
        <v>3000</v>
      </c>
      <c r="D49" s="13"/>
      <c r="E49" s="13">
        <f t="shared" si="12"/>
        <v>11700</v>
      </c>
      <c r="F49" s="14">
        <f t="shared" si="13"/>
        <v>0</v>
      </c>
      <c r="G49" s="14">
        <f t="shared" si="9"/>
        <v>11700</v>
      </c>
      <c r="H49" s="14">
        <f t="shared" si="14"/>
        <v>0</v>
      </c>
      <c r="I49" s="24">
        <f t="shared" si="15"/>
        <v>0</v>
      </c>
      <c r="J49" s="24">
        <f t="shared" si="8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0"/>
        <v>122023</v>
      </c>
      <c r="B50" s="12">
        <f t="shared" si="11"/>
        <v>45267</v>
      </c>
      <c r="C50" s="13">
        <f t="shared" si="3"/>
        <v>3000</v>
      </c>
      <c r="D50" s="13"/>
      <c r="E50" s="13">
        <f t="shared" si="12"/>
        <v>12000</v>
      </c>
      <c r="F50" s="14">
        <f t="shared" si="13"/>
        <v>0</v>
      </c>
      <c r="G50" s="14">
        <f t="shared" si="9"/>
        <v>12000</v>
      </c>
      <c r="H50" s="14">
        <f t="shared" si="14"/>
        <v>0</v>
      </c>
      <c r="I50" s="24">
        <f t="shared" si="15"/>
        <v>0</v>
      </c>
      <c r="J50" s="24">
        <f t="shared" si="8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0"/>
        <v>12024</v>
      </c>
      <c r="B51" s="12">
        <f t="shared" si="11"/>
        <v>45298</v>
      </c>
      <c r="C51" s="13">
        <f t="shared" si="3"/>
        <v>3000</v>
      </c>
      <c r="D51" s="13"/>
      <c r="E51" s="13">
        <f t="shared" si="12"/>
        <v>12300</v>
      </c>
      <c r="F51" s="14">
        <f t="shared" si="13"/>
        <v>0</v>
      </c>
      <c r="G51" s="14">
        <f t="shared" si="9"/>
        <v>12300</v>
      </c>
      <c r="H51" s="14">
        <f t="shared" si="14"/>
        <v>0</v>
      </c>
      <c r="I51" s="24">
        <f t="shared" si="15"/>
        <v>0</v>
      </c>
      <c r="J51" s="24">
        <f t="shared" si="8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0"/>
        <v>22024</v>
      </c>
      <c r="B52" s="12">
        <f t="shared" si="11"/>
        <v>45329</v>
      </c>
      <c r="C52" s="13">
        <f t="shared" si="3"/>
        <v>3000</v>
      </c>
      <c r="D52" s="13"/>
      <c r="E52" s="13">
        <f t="shared" si="12"/>
        <v>12600</v>
      </c>
      <c r="F52" s="14">
        <f t="shared" si="13"/>
        <v>0</v>
      </c>
      <c r="G52" s="14">
        <f t="shared" si="9"/>
        <v>12600</v>
      </c>
      <c r="H52" s="14">
        <f t="shared" si="14"/>
        <v>0</v>
      </c>
      <c r="I52" s="24">
        <f t="shared" si="15"/>
        <v>0</v>
      </c>
      <c r="J52" s="24">
        <f t="shared" si="8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0"/>
        <v>32024</v>
      </c>
      <c r="B53" s="12">
        <f t="shared" si="11"/>
        <v>45358</v>
      </c>
      <c r="C53" s="13">
        <f t="shared" si="3"/>
        <v>3000</v>
      </c>
      <c r="D53" s="13"/>
      <c r="E53" s="13">
        <f t="shared" si="12"/>
        <v>12900</v>
      </c>
      <c r="F53" s="14">
        <f t="shared" si="13"/>
        <v>0</v>
      </c>
      <c r="G53" s="14">
        <f t="shared" si="9"/>
        <v>12900</v>
      </c>
      <c r="H53" s="14">
        <f t="shared" si="14"/>
        <v>0</v>
      </c>
      <c r="I53" s="24">
        <f t="shared" si="15"/>
        <v>0</v>
      </c>
      <c r="J53" s="24">
        <f t="shared" si="8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0"/>
        <v>42024</v>
      </c>
      <c r="B54" s="12">
        <f t="shared" si="11"/>
        <v>45389</v>
      </c>
      <c r="C54" s="13">
        <f t="shared" si="3"/>
        <v>3000</v>
      </c>
      <c r="D54" s="13"/>
      <c r="E54" s="13">
        <f t="shared" si="12"/>
        <v>13200</v>
      </c>
      <c r="F54" s="14">
        <f t="shared" si="13"/>
        <v>0</v>
      </c>
      <c r="G54" s="14">
        <f t="shared" si="9"/>
        <v>13200</v>
      </c>
      <c r="H54" s="14">
        <f t="shared" si="14"/>
        <v>0</v>
      </c>
      <c r="I54" s="24">
        <f t="shared" si="15"/>
        <v>0</v>
      </c>
      <c r="J54" s="24">
        <f t="shared" si="8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0"/>
        <v>52024</v>
      </c>
      <c r="B55" s="12">
        <f t="shared" si="11"/>
        <v>45419</v>
      </c>
      <c r="C55" s="13">
        <f t="shared" si="3"/>
        <v>3000</v>
      </c>
      <c r="D55" s="13"/>
      <c r="E55" s="13">
        <f t="shared" si="12"/>
        <v>13500</v>
      </c>
      <c r="F55" s="14">
        <f t="shared" si="13"/>
        <v>0</v>
      </c>
      <c r="G55" s="14">
        <f t="shared" si="9"/>
        <v>13500</v>
      </c>
      <c r="H55" s="14">
        <f t="shared" si="14"/>
        <v>0</v>
      </c>
      <c r="I55" s="24">
        <f t="shared" si="15"/>
        <v>0</v>
      </c>
      <c r="J55" s="24">
        <f t="shared" si="8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0"/>
        <v>62024</v>
      </c>
      <c r="B56" s="12">
        <f t="shared" si="11"/>
        <v>45450</v>
      </c>
      <c r="C56" s="13">
        <f t="shared" si="3"/>
        <v>3000</v>
      </c>
      <c r="D56" s="13"/>
      <c r="E56" s="13">
        <f t="shared" si="12"/>
        <v>13800</v>
      </c>
      <c r="F56" s="14">
        <f t="shared" si="13"/>
        <v>0</v>
      </c>
      <c r="G56" s="14">
        <f t="shared" si="9"/>
        <v>13800</v>
      </c>
      <c r="H56" s="14">
        <f t="shared" si="14"/>
        <v>0</v>
      </c>
      <c r="I56" s="24">
        <f t="shared" si="15"/>
        <v>0</v>
      </c>
      <c r="J56" s="24">
        <f t="shared" si="8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0"/>
        <v>72024</v>
      </c>
      <c r="B57" s="12">
        <f t="shared" si="11"/>
        <v>45480</v>
      </c>
      <c r="C57" s="13">
        <f t="shared" si="3"/>
        <v>3000</v>
      </c>
      <c r="D57" s="13"/>
      <c r="E57" s="13">
        <f t="shared" si="12"/>
        <v>14100</v>
      </c>
      <c r="F57" s="14">
        <f t="shared" si="13"/>
        <v>0</v>
      </c>
      <c r="G57" s="14">
        <f t="shared" si="9"/>
        <v>14100</v>
      </c>
      <c r="H57" s="14">
        <f t="shared" si="14"/>
        <v>0</v>
      </c>
      <c r="I57" s="24">
        <f t="shared" si="15"/>
        <v>0</v>
      </c>
      <c r="J57" s="24">
        <f t="shared" si="8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0"/>
        <v>82024</v>
      </c>
      <c r="B58" s="12">
        <f t="shared" si="11"/>
        <v>45511</v>
      </c>
      <c r="C58" s="13">
        <f t="shared" si="3"/>
        <v>3000</v>
      </c>
      <c r="D58" s="13"/>
      <c r="E58" s="13">
        <f t="shared" si="12"/>
        <v>14400</v>
      </c>
      <c r="F58" s="14">
        <f t="shared" si="13"/>
        <v>0</v>
      </c>
      <c r="G58" s="14">
        <f t="shared" si="9"/>
        <v>14400</v>
      </c>
      <c r="H58" s="14">
        <f t="shared" si="14"/>
        <v>0</v>
      </c>
      <c r="I58" s="24">
        <f t="shared" si="15"/>
        <v>0</v>
      </c>
      <c r="J58" s="24">
        <f t="shared" si="8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0"/>
        <v>92024</v>
      </c>
      <c r="B59" s="12">
        <f t="shared" si="11"/>
        <v>45542</v>
      </c>
      <c r="C59" s="13">
        <f t="shared" si="3"/>
        <v>3000</v>
      </c>
      <c r="D59" s="13"/>
      <c r="E59" s="13">
        <f t="shared" si="12"/>
        <v>14700</v>
      </c>
      <c r="F59" s="14">
        <f t="shared" si="13"/>
        <v>0</v>
      </c>
      <c r="G59" s="14">
        <f t="shared" si="9"/>
        <v>14700</v>
      </c>
      <c r="H59" s="14">
        <f t="shared" si="14"/>
        <v>0</v>
      </c>
      <c r="I59" s="24">
        <f t="shared" si="15"/>
        <v>0</v>
      </c>
      <c r="J59" s="24">
        <f t="shared" si="8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0"/>
        <v>102024</v>
      </c>
      <c r="B60" s="12">
        <f t="shared" si="11"/>
        <v>45572</v>
      </c>
      <c r="C60" s="13">
        <f t="shared" si="3"/>
        <v>3000</v>
      </c>
      <c r="D60" s="13"/>
      <c r="E60" s="13">
        <f t="shared" si="12"/>
        <v>15000</v>
      </c>
      <c r="F60" s="14">
        <f t="shared" si="13"/>
        <v>0</v>
      </c>
      <c r="G60" s="14">
        <f t="shared" si="9"/>
        <v>15000</v>
      </c>
      <c r="H60" s="14">
        <f t="shared" si="14"/>
        <v>0</v>
      </c>
      <c r="I60" s="24">
        <f t="shared" si="15"/>
        <v>0</v>
      </c>
      <c r="J60" s="24">
        <f t="shared" si="8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0"/>
        <v>112024</v>
      </c>
      <c r="B61" s="12">
        <f t="shared" si="11"/>
        <v>45603</v>
      </c>
      <c r="C61" s="13">
        <f t="shared" si="3"/>
        <v>3000</v>
      </c>
      <c r="D61" s="13"/>
      <c r="E61" s="13">
        <f t="shared" si="12"/>
        <v>15300</v>
      </c>
      <c r="F61" s="14">
        <f t="shared" si="13"/>
        <v>0</v>
      </c>
      <c r="G61" s="14">
        <f t="shared" si="9"/>
        <v>15300</v>
      </c>
      <c r="H61" s="14">
        <f t="shared" si="14"/>
        <v>0</v>
      </c>
      <c r="I61" s="24">
        <f t="shared" si="15"/>
        <v>0</v>
      </c>
      <c r="J61" s="24">
        <f t="shared" si="8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0"/>
        <v>122024</v>
      </c>
      <c r="B62" s="12">
        <f t="shared" si="11"/>
        <v>45633</v>
      </c>
      <c r="C62" s="13">
        <f t="shared" si="3"/>
        <v>3000</v>
      </c>
      <c r="D62" s="13"/>
      <c r="E62" s="13">
        <f t="shared" si="12"/>
        <v>15600</v>
      </c>
      <c r="F62" s="14">
        <f t="shared" si="13"/>
        <v>0</v>
      </c>
      <c r="G62" s="14">
        <f t="shared" si="9"/>
        <v>15600</v>
      </c>
      <c r="H62" s="14">
        <f t="shared" si="14"/>
        <v>0</v>
      </c>
      <c r="I62" s="24">
        <f t="shared" si="15"/>
        <v>0</v>
      </c>
      <c r="J62" s="24">
        <f t="shared" si="8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0"/>
        <v>12025</v>
      </c>
      <c r="B63" s="12">
        <f t="shared" si="11"/>
        <v>45664</v>
      </c>
      <c r="C63" s="13">
        <f t="shared" si="3"/>
        <v>3000</v>
      </c>
      <c r="D63" s="13"/>
      <c r="E63" s="13">
        <f t="shared" si="12"/>
        <v>15900</v>
      </c>
      <c r="F63" s="14">
        <f t="shared" si="13"/>
        <v>0</v>
      </c>
      <c r="G63" s="14">
        <f t="shared" si="9"/>
        <v>15900</v>
      </c>
      <c r="H63" s="14">
        <f t="shared" si="14"/>
        <v>0</v>
      </c>
      <c r="I63" s="24">
        <f t="shared" si="15"/>
        <v>0</v>
      </c>
      <c r="J63" s="24">
        <f t="shared" si="8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0"/>
        <v>22025</v>
      </c>
      <c r="B64" s="12">
        <f t="shared" si="11"/>
        <v>45695</v>
      </c>
      <c r="C64" s="13">
        <f t="shared" si="3"/>
        <v>3000</v>
      </c>
      <c r="D64" s="13"/>
      <c r="E64" s="13">
        <f t="shared" si="12"/>
        <v>16200</v>
      </c>
      <c r="F64" s="14">
        <f t="shared" si="13"/>
        <v>0</v>
      </c>
      <c r="G64" s="14">
        <f t="shared" si="9"/>
        <v>16200</v>
      </c>
      <c r="H64" s="14">
        <f t="shared" si="14"/>
        <v>0</v>
      </c>
      <c r="I64" s="24">
        <f t="shared" si="15"/>
        <v>0</v>
      </c>
      <c r="J64" s="24">
        <f t="shared" si="8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0"/>
        <v>32025</v>
      </c>
      <c r="B65" s="12">
        <f t="shared" si="11"/>
        <v>45723</v>
      </c>
      <c r="C65" s="13">
        <f t="shared" si="3"/>
        <v>3000</v>
      </c>
      <c r="D65" s="13"/>
      <c r="E65" s="13">
        <f t="shared" si="12"/>
        <v>16500</v>
      </c>
      <c r="F65" s="14">
        <f t="shared" si="13"/>
        <v>0</v>
      </c>
      <c r="G65" s="14">
        <f t="shared" si="9"/>
        <v>16500</v>
      </c>
      <c r="H65" s="14">
        <f t="shared" si="14"/>
        <v>0</v>
      </c>
      <c r="I65" s="24">
        <f t="shared" si="15"/>
        <v>0</v>
      </c>
      <c r="J65" s="24">
        <f t="shared" si="8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0"/>
        <v>42025</v>
      </c>
      <c r="B66" s="12">
        <f t="shared" si="11"/>
        <v>45754</v>
      </c>
      <c r="C66" s="13">
        <f t="shared" si="3"/>
        <v>3000</v>
      </c>
      <c r="D66" s="13"/>
      <c r="E66" s="13">
        <f t="shared" si="12"/>
        <v>16800</v>
      </c>
      <c r="F66" s="14">
        <f t="shared" si="13"/>
        <v>0</v>
      </c>
      <c r="G66" s="14">
        <f t="shared" si="9"/>
        <v>16800</v>
      </c>
      <c r="H66" s="14">
        <f t="shared" si="14"/>
        <v>0</v>
      </c>
      <c r="I66" s="24">
        <f t="shared" si="15"/>
        <v>0</v>
      </c>
      <c r="J66" s="24">
        <f t="shared" si="8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0"/>
        <v>52025</v>
      </c>
      <c r="B67" s="12">
        <f t="shared" si="11"/>
        <v>45784</v>
      </c>
      <c r="C67" s="13">
        <f t="shared" si="3"/>
        <v>3000</v>
      </c>
      <c r="D67" s="13"/>
      <c r="E67" s="13">
        <f t="shared" si="12"/>
        <v>17100</v>
      </c>
      <c r="F67" s="14">
        <f t="shared" si="13"/>
        <v>0</v>
      </c>
      <c r="G67" s="14">
        <f t="shared" si="9"/>
        <v>17100</v>
      </c>
      <c r="H67" s="14">
        <f t="shared" si="14"/>
        <v>0</v>
      </c>
      <c r="I67" s="24">
        <f t="shared" si="15"/>
        <v>0</v>
      </c>
      <c r="J67" s="24">
        <f t="shared" si="8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0"/>
        <v>62025</v>
      </c>
      <c r="B68" s="12">
        <f t="shared" si="11"/>
        <v>45815</v>
      </c>
      <c r="C68" s="13">
        <f t="shared" si="3"/>
        <v>3000</v>
      </c>
      <c r="D68" s="13"/>
      <c r="E68" s="13">
        <f t="shared" si="12"/>
        <v>17400</v>
      </c>
      <c r="F68" s="14">
        <f t="shared" si="13"/>
        <v>0</v>
      </c>
      <c r="G68" s="14">
        <f t="shared" si="9"/>
        <v>17400</v>
      </c>
      <c r="H68" s="14">
        <f t="shared" si="14"/>
        <v>0</v>
      </c>
      <c r="I68" s="24">
        <f t="shared" si="15"/>
        <v>0</v>
      </c>
      <c r="J68" s="24">
        <f t="shared" si="8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0"/>
        <v>72025</v>
      </c>
      <c r="B69" s="12">
        <f t="shared" si="11"/>
        <v>45845</v>
      </c>
      <c r="C69" s="13">
        <f t="shared" si="3"/>
        <v>3000</v>
      </c>
      <c r="D69" s="13"/>
      <c r="E69" s="13">
        <f t="shared" si="12"/>
        <v>17700</v>
      </c>
      <c r="F69" s="14">
        <f t="shared" si="13"/>
        <v>0</v>
      </c>
      <c r="G69" s="14">
        <f t="shared" ref="G69:G100" si="16">E69-F69</f>
        <v>17700</v>
      </c>
      <c r="H69" s="14">
        <f t="shared" si="14"/>
        <v>0</v>
      </c>
      <c r="I69" s="24">
        <f t="shared" si="15"/>
        <v>0</v>
      </c>
      <c r="J69" s="24">
        <f t="shared" si="8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7">MONTH(B70)&amp;YEAR(B70)</f>
        <v>82025</v>
      </c>
      <c r="B70" s="12">
        <f t="shared" ref="B70:B101" si="18">EDATE(B69,1)</f>
        <v>45876</v>
      </c>
      <c r="C70" s="13">
        <f t="shared" ref="C70:C124" si="19">C69-H70+I70</f>
        <v>3000</v>
      </c>
      <c r="D70" s="13"/>
      <c r="E70" s="13">
        <f t="shared" ref="E70:E101" si="20">C69*$K$1+G69</f>
        <v>18000</v>
      </c>
      <c r="F70" s="14">
        <f t="shared" ref="F70:F101" si="21">IF(J70&gt;E70,E70,J70)</f>
        <v>0</v>
      </c>
      <c r="G70" s="14">
        <f t="shared" si="16"/>
        <v>18000</v>
      </c>
      <c r="H70" s="14">
        <f t="shared" ref="H70:H101" si="22">IF(J70&gt;F70,J70-F70,0)</f>
        <v>0</v>
      </c>
      <c r="I70" s="24">
        <f t="shared" ref="I70:I101" si="23">-SUMIF(L70:P70,"&lt;0",L70:P70)</f>
        <v>0</v>
      </c>
      <c r="J70" s="24">
        <f t="shared" si="8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7"/>
        <v>92025</v>
      </c>
      <c r="B71" s="12">
        <f t="shared" si="18"/>
        <v>45907</v>
      </c>
      <c r="C71" s="13">
        <f t="shared" si="19"/>
        <v>3000</v>
      </c>
      <c r="D71" s="13"/>
      <c r="E71" s="13">
        <f t="shared" si="20"/>
        <v>18300</v>
      </c>
      <c r="F71" s="14">
        <f t="shared" si="21"/>
        <v>0</v>
      </c>
      <c r="G71" s="14">
        <f t="shared" si="16"/>
        <v>18300</v>
      </c>
      <c r="H71" s="14">
        <f t="shared" si="22"/>
        <v>0</v>
      </c>
      <c r="I71" s="24">
        <f t="shared" si="23"/>
        <v>0</v>
      </c>
      <c r="J71" s="24">
        <f t="shared" ref="J71:J124" si="24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7"/>
        <v>102025</v>
      </c>
      <c r="B72" s="12">
        <f t="shared" si="18"/>
        <v>45937</v>
      </c>
      <c r="C72" s="13">
        <f t="shared" si="19"/>
        <v>3000</v>
      </c>
      <c r="D72" s="13"/>
      <c r="E72" s="13">
        <f t="shared" si="20"/>
        <v>18600</v>
      </c>
      <c r="F72" s="14">
        <f t="shared" si="21"/>
        <v>0</v>
      </c>
      <c r="G72" s="14">
        <f t="shared" si="16"/>
        <v>18600</v>
      </c>
      <c r="H72" s="14">
        <f t="shared" si="22"/>
        <v>0</v>
      </c>
      <c r="I72" s="24">
        <f t="shared" si="23"/>
        <v>0</v>
      </c>
      <c r="J72" s="24">
        <f t="shared" si="24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7"/>
        <v>112025</v>
      </c>
      <c r="B73" s="12">
        <f t="shared" si="18"/>
        <v>45968</v>
      </c>
      <c r="C73" s="13">
        <f t="shared" si="19"/>
        <v>3000</v>
      </c>
      <c r="D73" s="13"/>
      <c r="E73" s="13">
        <f t="shared" si="20"/>
        <v>18900</v>
      </c>
      <c r="F73" s="14">
        <f t="shared" si="21"/>
        <v>0</v>
      </c>
      <c r="G73" s="14">
        <f t="shared" si="16"/>
        <v>18900</v>
      </c>
      <c r="H73" s="14">
        <f t="shared" si="22"/>
        <v>0</v>
      </c>
      <c r="I73" s="24">
        <f t="shared" si="23"/>
        <v>0</v>
      </c>
      <c r="J73" s="24">
        <f t="shared" si="24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7"/>
        <v>122025</v>
      </c>
      <c r="B74" s="12">
        <f t="shared" si="18"/>
        <v>45998</v>
      </c>
      <c r="C74" s="13">
        <f t="shared" si="19"/>
        <v>3000</v>
      </c>
      <c r="D74" s="13"/>
      <c r="E74" s="13">
        <f t="shared" si="20"/>
        <v>19200</v>
      </c>
      <c r="F74" s="14">
        <f t="shared" si="21"/>
        <v>0</v>
      </c>
      <c r="G74" s="14">
        <f t="shared" si="16"/>
        <v>19200</v>
      </c>
      <c r="H74" s="14">
        <f t="shared" si="22"/>
        <v>0</v>
      </c>
      <c r="I74" s="24">
        <f t="shared" si="23"/>
        <v>0</v>
      </c>
      <c r="J74" s="24">
        <f t="shared" si="24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7"/>
        <v>12026</v>
      </c>
      <c r="B75" s="12">
        <f t="shared" si="18"/>
        <v>46029</v>
      </c>
      <c r="C75" s="13">
        <f t="shared" si="19"/>
        <v>3000</v>
      </c>
      <c r="D75" s="13"/>
      <c r="E75" s="13">
        <f t="shared" si="20"/>
        <v>19500</v>
      </c>
      <c r="F75" s="14">
        <f t="shared" si="21"/>
        <v>0</v>
      </c>
      <c r="G75" s="14">
        <f t="shared" si="16"/>
        <v>19500</v>
      </c>
      <c r="H75" s="14">
        <f t="shared" si="22"/>
        <v>0</v>
      </c>
      <c r="I75" s="24">
        <f t="shared" si="23"/>
        <v>0</v>
      </c>
      <c r="J75" s="24">
        <f t="shared" si="24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7"/>
        <v>22026</v>
      </c>
      <c r="B76" s="12">
        <f t="shared" si="18"/>
        <v>46060</v>
      </c>
      <c r="C76" s="13">
        <f t="shared" si="19"/>
        <v>3000</v>
      </c>
      <c r="D76" s="13"/>
      <c r="E76" s="13">
        <f t="shared" si="20"/>
        <v>19800</v>
      </c>
      <c r="F76" s="14">
        <f t="shared" si="21"/>
        <v>0</v>
      </c>
      <c r="G76" s="14">
        <f t="shared" si="16"/>
        <v>19800</v>
      </c>
      <c r="H76" s="14">
        <f t="shared" si="22"/>
        <v>0</v>
      </c>
      <c r="I76" s="24">
        <f t="shared" si="23"/>
        <v>0</v>
      </c>
      <c r="J76" s="24">
        <f t="shared" si="24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7"/>
        <v>32026</v>
      </c>
      <c r="B77" s="12">
        <f t="shared" si="18"/>
        <v>46088</v>
      </c>
      <c r="C77" s="13">
        <f t="shared" si="19"/>
        <v>3000</v>
      </c>
      <c r="D77" s="13"/>
      <c r="E77" s="13">
        <f t="shared" si="20"/>
        <v>20100</v>
      </c>
      <c r="F77" s="14">
        <f t="shared" si="21"/>
        <v>0</v>
      </c>
      <c r="G77" s="14">
        <f t="shared" si="16"/>
        <v>20100</v>
      </c>
      <c r="H77" s="14">
        <f t="shared" si="22"/>
        <v>0</v>
      </c>
      <c r="I77" s="24">
        <f t="shared" si="23"/>
        <v>0</v>
      </c>
      <c r="J77" s="24">
        <f t="shared" si="24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7"/>
        <v>42026</v>
      </c>
      <c r="B78" s="12">
        <f t="shared" si="18"/>
        <v>46119</v>
      </c>
      <c r="C78" s="13">
        <f t="shared" si="19"/>
        <v>3000</v>
      </c>
      <c r="D78" s="13"/>
      <c r="E78" s="13">
        <f t="shared" si="20"/>
        <v>20400</v>
      </c>
      <c r="F78" s="14">
        <f t="shared" si="21"/>
        <v>0</v>
      </c>
      <c r="G78" s="14">
        <f t="shared" si="16"/>
        <v>20400</v>
      </c>
      <c r="H78" s="14">
        <f t="shared" si="22"/>
        <v>0</v>
      </c>
      <c r="I78" s="24">
        <f t="shared" si="23"/>
        <v>0</v>
      </c>
      <c r="J78" s="24">
        <f t="shared" si="24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7"/>
        <v>52026</v>
      </c>
      <c r="B79" s="12">
        <f t="shared" si="18"/>
        <v>46149</v>
      </c>
      <c r="C79" s="13">
        <f t="shared" si="19"/>
        <v>3000</v>
      </c>
      <c r="D79" s="13"/>
      <c r="E79" s="13">
        <f t="shared" si="20"/>
        <v>20700</v>
      </c>
      <c r="F79" s="14">
        <f t="shared" si="21"/>
        <v>0</v>
      </c>
      <c r="G79" s="14">
        <f t="shared" si="16"/>
        <v>20700</v>
      </c>
      <c r="H79" s="14">
        <f t="shared" si="22"/>
        <v>0</v>
      </c>
      <c r="I79" s="24">
        <f t="shared" si="23"/>
        <v>0</v>
      </c>
      <c r="J79" s="24">
        <f t="shared" si="24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7"/>
        <v>62026</v>
      </c>
      <c r="B80" s="12">
        <f t="shared" si="18"/>
        <v>46180</v>
      </c>
      <c r="C80" s="13">
        <f t="shared" si="19"/>
        <v>3000</v>
      </c>
      <c r="D80" s="13"/>
      <c r="E80" s="13">
        <f t="shared" si="20"/>
        <v>21000</v>
      </c>
      <c r="F80" s="14">
        <f t="shared" si="21"/>
        <v>0</v>
      </c>
      <c r="G80" s="14">
        <f t="shared" si="16"/>
        <v>21000</v>
      </c>
      <c r="H80" s="14">
        <f t="shared" si="22"/>
        <v>0</v>
      </c>
      <c r="I80" s="24">
        <f t="shared" si="23"/>
        <v>0</v>
      </c>
      <c r="J80" s="24">
        <f t="shared" si="24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7"/>
        <v>72026</v>
      </c>
      <c r="B81" s="12">
        <f t="shared" si="18"/>
        <v>46210</v>
      </c>
      <c r="C81" s="13">
        <f t="shared" si="19"/>
        <v>3000</v>
      </c>
      <c r="D81" s="13"/>
      <c r="E81" s="13">
        <f t="shared" si="20"/>
        <v>21300</v>
      </c>
      <c r="F81" s="14">
        <f t="shared" si="21"/>
        <v>0</v>
      </c>
      <c r="G81" s="14">
        <f t="shared" si="16"/>
        <v>21300</v>
      </c>
      <c r="H81" s="14">
        <f t="shared" si="22"/>
        <v>0</v>
      </c>
      <c r="I81" s="24">
        <f t="shared" si="23"/>
        <v>0</v>
      </c>
      <c r="J81" s="24">
        <f t="shared" si="24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7"/>
        <v>82026</v>
      </c>
      <c r="B82" s="12">
        <f t="shared" si="18"/>
        <v>46241</v>
      </c>
      <c r="C82" s="13">
        <f t="shared" si="19"/>
        <v>3000</v>
      </c>
      <c r="D82" s="13"/>
      <c r="E82" s="13">
        <f t="shared" si="20"/>
        <v>21600</v>
      </c>
      <c r="F82" s="14">
        <f t="shared" si="21"/>
        <v>0</v>
      </c>
      <c r="G82" s="14">
        <f t="shared" si="16"/>
        <v>21600</v>
      </c>
      <c r="H82" s="14">
        <f t="shared" si="22"/>
        <v>0</v>
      </c>
      <c r="I82" s="24">
        <f t="shared" si="23"/>
        <v>0</v>
      </c>
      <c r="J82" s="24">
        <f t="shared" si="24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7"/>
        <v>92026</v>
      </c>
      <c r="B83" s="12">
        <f t="shared" si="18"/>
        <v>46272</v>
      </c>
      <c r="C83" s="13">
        <f t="shared" si="19"/>
        <v>3000</v>
      </c>
      <c r="D83" s="13"/>
      <c r="E83" s="13">
        <f t="shared" si="20"/>
        <v>21900</v>
      </c>
      <c r="F83" s="14">
        <f t="shared" si="21"/>
        <v>0</v>
      </c>
      <c r="G83" s="14">
        <f t="shared" si="16"/>
        <v>21900</v>
      </c>
      <c r="H83" s="14">
        <f t="shared" si="22"/>
        <v>0</v>
      </c>
      <c r="I83" s="24">
        <f t="shared" si="23"/>
        <v>0</v>
      </c>
      <c r="J83" s="24">
        <f t="shared" si="24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7"/>
        <v>102026</v>
      </c>
      <c r="B84" s="12">
        <f t="shared" si="18"/>
        <v>46302</v>
      </c>
      <c r="C84" s="13">
        <f t="shared" si="19"/>
        <v>3000</v>
      </c>
      <c r="D84" s="13"/>
      <c r="E84" s="13">
        <f t="shared" si="20"/>
        <v>22200</v>
      </c>
      <c r="F84" s="14">
        <f t="shared" si="21"/>
        <v>0</v>
      </c>
      <c r="G84" s="14">
        <f t="shared" si="16"/>
        <v>22200</v>
      </c>
      <c r="H84" s="14">
        <f t="shared" si="22"/>
        <v>0</v>
      </c>
      <c r="I84" s="24">
        <f t="shared" si="23"/>
        <v>0</v>
      </c>
      <c r="J84" s="24">
        <f t="shared" si="24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7"/>
        <v>112026</v>
      </c>
      <c r="B85" s="12">
        <f t="shared" si="18"/>
        <v>46333</v>
      </c>
      <c r="C85" s="13">
        <f t="shared" si="19"/>
        <v>3000</v>
      </c>
      <c r="D85" s="13"/>
      <c r="E85" s="13">
        <f t="shared" si="20"/>
        <v>22500</v>
      </c>
      <c r="F85" s="14">
        <f t="shared" si="21"/>
        <v>0</v>
      </c>
      <c r="G85" s="14">
        <f t="shared" si="16"/>
        <v>22500</v>
      </c>
      <c r="H85" s="14">
        <f t="shared" si="22"/>
        <v>0</v>
      </c>
      <c r="I85" s="24">
        <f t="shared" si="23"/>
        <v>0</v>
      </c>
      <c r="J85" s="24">
        <f t="shared" si="24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7"/>
        <v>122026</v>
      </c>
      <c r="B86" s="12">
        <f t="shared" si="18"/>
        <v>46363</v>
      </c>
      <c r="C86" s="13">
        <f t="shared" si="19"/>
        <v>3000</v>
      </c>
      <c r="D86" s="13"/>
      <c r="E86" s="13">
        <f t="shared" si="20"/>
        <v>22800</v>
      </c>
      <c r="F86" s="14">
        <f t="shared" si="21"/>
        <v>0</v>
      </c>
      <c r="G86" s="14">
        <f t="shared" si="16"/>
        <v>22800</v>
      </c>
      <c r="H86" s="14">
        <f t="shared" si="22"/>
        <v>0</v>
      </c>
      <c r="I86" s="24">
        <f t="shared" si="23"/>
        <v>0</v>
      </c>
      <c r="J86" s="24">
        <f t="shared" si="24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7"/>
        <v>12027</v>
      </c>
      <c r="B87" s="12">
        <f t="shared" si="18"/>
        <v>46394</v>
      </c>
      <c r="C87" s="13">
        <f t="shared" si="19"/>
        <v>3000</v>
      </c>
      <c r="D87" s="13"/>
      <c r="E87" s="13">
        <f t="shared" si="20"/>
        <v>23100</v>
      </c>
      <c r="F87" s="14">
        <f t="shared" si="21"/>
        <v>0</v>
      </c>
      <c r="G87" s="14">
        <f t="shared" si="16"/>
        <v>23100</v>
      </c>
      <c r="H87" s="14">
        <f t="shared" si="22"/>
        <v>0</v>
      </c>
      <c r="I87" s="24">
        <f t="shared" si="23"/>
        <v>0</v>
      </c>
      <c r="J87" s="24">
        <f t="shared" si="24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7"/>
        <v>22027</v>
      </c>
      <c r="B88" s="12">
        <f t="shared" si="18"/>
        <v>46425</v>
      </c>
      <c r="C88" s="13">
        <f t="shared" si="19"/>
        <v>3000</v>
      </c>
      <c r="D88" s="13"/>
      <c r="E88" s="13">
        <f t="shared" si="20"/>
        <v>23400</v>
      </c>
      <c r="F88" s="14">
        <f t="shared" si="21"/>
        <v>0</v>
      </c>
      <c r="G88" s="14">
        <f t="shared" si="16"/>
        <v>23400</v>
      </c>
      <c r="H88" s="14">
        <f t="shared" si="22"/>
        <v>0</v>
      </c>
      <c r="I88" s="24">
        <f t="shared" si="23"/>
        <v>0</v>
      </c>
      <c r="J88" s="24">
        <f t="shared" si="24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7"/>
        <v>32027</v>
      </c>
      <c r="B89" s="12">
        <f t="shared" si="18"/>
        <v>46453</v>
      </c>
      <c r="C89" s="13">
        <f t="shared" si="19"/>
        <v>3000</v>
      </c>
      <c r="D89" s="13"/>
      <c r="E89" s="13">
        <f t="shared" si="20"/>
        <v>23700</v>
      </c>
      <c r="F89" s="14">
        <f t="shared" si="21"/>
        <v>0</v>
      </c>
      <c r="G89" s="14">
        <f t="shared" si="16"/>
        <v>23700</v>
      </c>
      <c r="H89" s="14">
        <f t="shared" si="22"/>
        <v>0</v>
      </c>
      <c r="I89" s="24">
        <f t="shared" si="23"/>
        <v>0</v>
      </c>
      <c r="J89" s="24">
        <f t="shared" si="24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7"/>
        <v>42027</v>
      </c>
      <c r="B90" s="12">
        <f t="shared" si="18"/>
        <v>46484</v>
      </c>
      <c r="C90" s="13">
        <f t="shared" si="19"/>
        <v>3000</v>
      </c>
      <c r="D90" s="13"/>
      <c r="E90" s="13">
        <f t="shared" si="20"/>
        <v>24000</v>
      </c>
      <c r="F90" s="14">
        <f t="shared" si="21"/>
        <v>0</v>
      </c>
      <c r="G90" s="14">
        <f t="shared" si="16"/>
        <v>24000</v>
      </c>
      <c r="H90" s="14">
        <f t="shared" si="22"/>
        <v>0</v>
      </c>
      <c r="I90" s="24">
        <f t="shared" si="23"/>
        <v>0</v>
      </c>
      <c r="J90" s="24">
        <f t="shared" si="24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7"/>
        <v>52027</v>
      </c>
      <c r="B91" s="12">
        <f t="shared" si="18"/>
        <v>46514</v>
      </c>
      <c r="C91" s="13">
        <f t="shared" si="19"/>
        <v>3000</v>
      </c>
      <c r="D91" s="13"/>
      <c r="E91" s="13">
        <f t="shared" si="20"/>
        <v>24300</v>
      </c>
      <c r="F91" s="14">
        <f t="shared" si="21"/>
        <v>0</v>
      </c>
      <c r="G91" s="14">
        <f t="shared" si="16"/>
        <v>24300</v>
      </c>
      <c r="H91" s="14">
        <f t="shared" si="22"/>
        <v>0</v>
      </c>
      <c r="I91" s="24">
        <f t="shared" si="23"/>
        <v>0</v>
      </c>
      <c r="J91" s="24">
        <f t="shared" si="24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7"/>
        <v>62027</v>
      </c>
      <c r="B92" s="12">
        <f t="shared" si="18"/>
        <v>46545</v>
      </c>
      <c r="C92" s="13">
        <f t="shared" si="19"/>
        <v>3000</v>
      </c>
      <c r="D92" s="13"/>
      <c r="E92" s="13">
        <f t="shared" si="20"/>
        <v>24600</v>
      </c>
      <c r="F92" s="14">
        <f t="shared" si="21"/>
        <v>0</v>
      </c>
      <c r="G92" s="14">
        <f t="shared" si="16"/>
        <v>24600</v>
      </c>
      <c r="H92" s="14">
        <f t="shared" si="22"/>
        <v>0</v>
      </c>
      <c r="I92" s="24">
        <f t="shared" si="23"/>
        <v>0</v>
      </c>
      <c r="J92" s="24">
        <f t="shared" si="24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7"/>
        <v>72027</v>
      </c>
      <c r="B93" s="12">
        <f t="shared" si="18"/>
        <v>46575</v>
      </c>
      <c r="C93" s="13">
        <f t="shared" si="19"/>
        <v>3000</v>
      </c>
      <c r="D93" s="13"/>
      <c r="E93" s="13">
        <f t="shared" si="20"/>
        <v>24900</v>
      </c>
      <c r="F93" s="14">
        <f t="shared" si="21"/>
        <v>0</v>
      </c>
      <c r="G93" s="14">
        <f t="shared" si="16"/>
        <v>24900</v>
      </c>
      <c r="H93" s="14">
        <f t="shared" si="22"/>
        <v>0</v>
      </c>
      <c r="I93" s="24">
        <f t="shared" si="23"/>
        <v>0</v>
      </c>
      <c r="J93" s="24">
        <f t="shared" si="24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7"/>
        <v>82027</v>
      </c>
      <c r="B94" s="12">
        <f t="shared" si="18"/>
        <v>46606</v>
      </c>
      <c r="C94" s="13">
        <f t="shared" si="19"/>
        <v>3000</v>
      </c>
      <c r="D94" s="13"/>
      <c r="E94" s="13">
        <f t="shared" si="20"/>
        <v>25200</v>
      </c>
      <c r="F94" s="14">
        <f t="shared" si="21"/>
        <v>0</v>
      </c>
      <c r="G94" s="14">
        <f t="shared" si="16"/>
        <v>25200</v>
      </c>
      <c r="H94" s="14">
        <f t="shared" si="22"/>
        <v>0</v>
      </c>
      <c r="I94" s="24">
        <f t="shared" si="23"/>
        <v>0</v>
      </c>
      <c r="J94" s="24">
        <f t="shared" si="24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7"/>
        <v>92027</v>
      </c>
      <c r="B95" s="12">
        <f t="shared" si="18"/>
        <v>46637</v>
      </c>
      <c r="C95" s="13">
        <f t="shared" si="19"/>
        <v>3000</v>
      </c>
      <c r="D95" s="13"/>
      <c r="E95" s="13">
        <f t="shared" si="20"/>
        <v>25500</v>
      </c>
      <c r="F95" s="14">
        <f t="shared" si="21"/>
        <v>0</v>
      </c>
      <c r="G95" s="14">
        <f t="shared" si="16"/>
        <v>25500</v>
      </c>
      <c r="H95" s="14">
        <f t="shared" si="22"/>
        <v>0</v>
      </c>
      <c r="I95" s="24">
        <f t="shared" si="23"/>
        <v>0</v>
      </c>
      <c r="J95" s="24">
        <f t="shared" si="24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7"/>
        <v>102027</v>
      </c>
      <c r="B96" s="12">
        <f t="shared" si="18"/>
        <v>46667</v>
      </c>
      <c r="C96" s="13">
        <f t="shared" si="19"/>
        <v>3000</v>
      </c>
      <c r="D96" s="13"/>
      <c r="E96" s="13">
        <f t="shared" si="20"/>
        <v>25800</v>
      </c>
      <c r="F96" s="14">
        <f t="shared" si="21"/>
        <v>0</v>
      </c>
      <c r="G96" s="14">
        <f t="shared" si="16"/>
        <v>25800</v>
      </c>
      <c r="H96" s="14">
        <f t="shared" si="22"/>
        <v>0</v>
      </c>
      <c r="I96" s="24">
        <f t="shared" si="23"/>
        <v>0</v>
      </c>
      <c r="J96" s="24">
        <f t="shared" si="24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7"/>
        <v>112027</v>
      </c>
      <c r="B97" s="12">
        <f t="shared" si="18"/>
        <v>46698</v>
      </c>
      <c r="C97" s="13">
        <f t="shared" si="19"/>
        <v>3000</v>
      </c>
      <c r="D97" s="13"/>
      <c r="E97" s="13">
        <f t="shared" si="20"/>
        <v>26100</v>
      </c>
      <c r="F97" s="14">
        <f t="shared" si="21"/>
        <v>0</v>
      </c>
      <c r="G97" s="14">
        <f t="shared" si="16"/>
        <v>26100</v>
      </c>
      <c r="H97" s="14">
        <f t="shared" si="22"/>
        <v>0</v>
      </c>
      <c r="I97" s="24">
        <f t="shared" si="23"/>
        <v>0</v>
      </c>
      <c r="J97" s="24">
        <f t="shared" si="24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7"/>
        <v>122027</v>
      </c>
      <c r="B98" s="12">
        <f t="shared" si="18"/>
        <v>46728</v>
      </c>
      <c r="C98" s="13">
        <f t="shared" si="19"/>
        <v>3000</v>
      </c>
      <c r="D98" s="13"/>
      <c r="E98" s="13">
        <f t="shared" si="20"/>
        <v>26400</v>
      </c>
      <c r="F98" s="14">
        <f t="shared" si="21"/>
        <v>0</v>
      </c>
      <c r="G98" s="14">
        <f t="shared" si="16"/>
        <v>26400</v>
      </c>
      <c r="H98" s="14">
        <f t="shared" si="22"/>
        <v>0</v>
      </c>
      <c r="I98" s="24">
        <f t="shared" si="23"/>
        <v>0</v>
      </c>
      <c r="J98" s="24">
        <f t="shared" si="24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7"/>
        <v>12028</v>
      </c>
      <c r="B99" s="12">
        <f t="shared" si="18"/>
        <v>46759</v>
      </c>
      <c r="C99" s="13">
        <f t="shared" si="19"/>
        <v>3000</v>
      </c>
      <c r="D99" s="13"/>
      <c r="E99" s="13">
        <f t="shared" si="20"/>
        <v>26700</v>
      </c>
      <c r="F99" s="14">
        <f t="shared" si="21"/>
        <v>0</v>
      </c>
      <c r="G99" s="14">
        <f t="shared" si="16"/>
        <v>26700</v>
      </c>
      <c r="H99" s="14">
        <f t="shared" si="22"/>
        <v>0</v>
      </c>
      <c r="I99" s="24">
        <f t="shared" si="23"/>
        <v>0</v>
      </c>
      <c r="J99" s="24">
        <f t="shared" si="24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7"/>
        <v>22028</v>
      </c>
      <c r="B100" s="12">
        <f t="shared" si="18"/>
        <v>46790</v>
      </c>
      <c r="C100" s="13">
        <f t="shared" si="19"/>
        <v>3000</v>
      </c>
      <c r="D100" s="13"/>
      <c r="E100" s="13">
        <f t="shared" si="20"/>
        <v>27000</v>
      </c>
      <c r="F100" s="14">
        <f t="shared" si="21"/>
        <v>0</v>
      </c>
      <c r="G100" s="14">
        <f t="shared" si="16"/>
        <v>27000</v>
      </c>
      <c r="H100" s="14">
        <f t="shared" si="22"/>
        <v>0</v>
      </c>
      <c r="I100" s="24">
        <f t="shared" si="23"/>
        <v>0</v>
      </c>
      <c r="J100" s="24">
        <f t="shared" si="24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7"/>
        <v>32028</v>
      </c>
      <c r="B101" s="12">
        <f t="shared" si="18"/>
        <v>46819</v>
      </c>
      <c r="C101" s="13">
        <f t="shared" si="19"/>
        <v>3000</v>
      </c>
      <c r="D101" s="13"/>
      <c r="E101" s="13">
        <f t="shared" si="20"/>
        <v>27300</v>
      </c>
      <c r="F101" s="14">
        <f t="shared" si="21"/>
        <v>0</v>
      </c>
      <c r="G101" s="14">
        <f t="shared" ref="G101:G124" si="25">E101-F101</f>
        <v>27300</v>
      </c>
      <c r="H101" s="14">
        <f t="shared" si="22"/>
        <v>0</v>
      </c>
      <c r="I101" s="24">
        <f t="shared" si="23"/>
        <v>0</v>
      </c>
      <c r="J101" s="24">
        <f t="shared" si="24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6">MONTH(B102)&amp;YEAR(B102)</f>
        <v>42028</v>
      </c>
      <c r="B102" s="12">
        <f t="shared" ref="B102:B124" si="27">EDATE(B101,1)</f>
        <v>46850</v>
      </c>
      <c r="C102" s="13">
        <f t="shared" si="19"/>
        <v>3000</v>
      </c>
      <c r="D102" s="13"/>
      <c r="E102" s="13">
        <f t="shared" ref="E102:E124" si="28">C101*$K$1+G101</f>
        <v>27600</v>
      </c>
      <c r="F102" s="14">
        <f t="shared" ref="F102:F124" si="29">IF(J102&gt;E102,E102,J102)</f>
        <v>0</v>
      </c>
      <c r="G102" s="14">
        <f t="shared" si="25"/>
        <v>27600</v>
      </c>
      <c r="H102" s="14">
        <f t="shared" ref="H102:H124" si="30">IF(J102&gt;F102,J102-F102,0)</f>
        <v>0</v>
      </c>
      <c r="I102" s="24">
        <f t="shared" ref="I102:I124" si="31">-SUMIF(L102:P102,"&lt;0",L102:P102)</f>
        <v>0</v>
      </c>
      <c r="J102" s="24">
        <f t="shared" si="24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6"/>
        <v>52028</v>
      </c>
      <c r="B103" s="12">
        <f t="shared" si="27"/>
        <v>46880</v>
      </c>
      <c r="C103" s="13">
        <f t="shared" si="19"/>
        <v>3000</v>
      </c>
      <c r="D103" s="13"/>
      <c r="E103" s="13">
        <f t="shared" si="28"/>
        <v>27900</v>
      </c>
      <c r="F103" s="14">
        <f t="shared" si="29"/>
        <v>0</v>
      </c>
      <c r="G103" s="14">
        <f t="shared" si="25"/>
        <v>27900</v>
      </c>
      <c r="H103" s="14">
        <f t="shared" si="30"/>
        <v>0</v>
      </c>
      <c r="I103" s="24">
        <f t="shared" si="31"/>
        <v>0</v>
      </c>
      <c r="J103" s="24">
        <f t="shared" si="24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6"/>
        <v>62028</v>
      </c>
      <c r="B104" s="12">
        <f t="shared" si="27"/>
        <v>46911</v>
      </c>
      <c r="C104" s="13">
        <f t="shared" si="19"/>
        <v>3000</v>
      </c>
      <c r="D104" s="13"/>
      <c r="E104" s="13">
        <f t="shared" si="28"/>
        <v>28200</v>
      </c>
      <c r="F104" s="14">
        <f t="shared" si="29"/>
        <v>0</v>
      </c>
      <c r="G104" s="14">
        <f t="shared" si="25"/>
        <v>28200</v>
      </c>
      <c r="H104" s="14">
        <f t="shared" si="30"/>
        <v>0</v>
      </c>
      <c r="I104" s="24">
        <f t="shared" si="31"/>
        <v>0</v>
      </c>
      <c r="J104" s="24">
        <f t="shared" si="24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6"/>
        <v>72028</v>
      </c>
      <c r="B105" s="12">
        <f t="shared" si="27"/>
        <v>46941</v>
      </c>
      <c r="C105" s="13">
        <f t="shared" si="19"/>
        <v>3000</v>
      </c>
      <c r="D105" s="13"/>
      <c r="E105" s="13">
        <f t="shared" si="28"/>
        <v>28500</v>
      </c>
      <c r="F105" s="14">
        <f t="shared" si="29"/>
        <v>0</v>
      </c>
      <c r="G105" s="14">
        <f t="shared" si="25"/>
        <v>28500</v>
      </c>
      <c r="H105" s="14">
        <f t="shared" si="30"/>
        <v>0</v>
      </c>
      <c r="I105" s="24">
        <f t="shared" si="31"/>
        <v>0</v>
      </c>
      <c r="J105" s="24">
        <f t="shared" si="24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6"/>
        <v>82028</v>
      </c>
      <c r="B106" s="12">
        <f t="shared" si="27"/>
        <v>46972</v>
      </c>
      <c r="C106" s="13">
        <f t="shared" si="19"/>
        <v>3000</v>
      </c>
      <c r="D106" s="13"/>
      <c r="E106" s="13">
        <f t="shared" si="28"/>
        <v>28800</v>
      </c>
      <c r="F106" s="14">
        <f t="shared" si="29"/>
        <v>0</v>
      </c>
      <c r="G106" s="14">
        <f t="shared" si="25"/>
        <v>28800</v>
      </c>
      <c r="H106" s="14">
        <f t="shared" si="30"/>
        <v>0</v>
      </c>
      <c r="I106" s="24">
        <f t="shared" si="31"/>
        <v>0</v>
      </c>
      <c r="J106" s="24">
        <f t="shared" si="24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6"/>
        <v>92028</v>
      </c>
      <c r="B107" s="12">
        <f t="shared" si="27"/>
        <v>47003</v>
      </c>
      <c r="C107" s="13">
        <f t="shared" si="19"/>
        <v>3000</v>
      </c>
      <c r="D107" s="13"/>
      <c r="E107" s="13">
        <f t="shared" si="28"/>
        <v>29100</v>
      </c>
      <c r="F107" s="14">
        <f t="shared" si="29"/>
        <v>0</v>
      </c>
      <c r="G107" s="14">
        <f t="shared" si="25"/>
        <v>29100</v>
      </c>
      <c r="H107" s="14">
        <f t="shared" si="30"/>
        <v>0</v>
      </c>
      <c r="I107" s="24">
        <f t="shared" si="31"/>
        <v>0</v>
      </c>
      <c r="J107" s="24">
        <f t="shared" si="24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6"/>
        <v>102028</v>
      </c>
      <c r="B108" s="12">
        <f t="shared" si="27"/>
        <v>47033</v>
      </c>
      <c r="C108" s="13">
        <f t="shared" si="19"/>
        <v>3000</v>
      </c>
      <c r="D108" s="13"/>
      <c r="E108" s="13">
        <f t="shared" si="28"/>
        <v>29400</v>
      </c>
      <c r="F108" s="14">
        <f t="shared" si="29"/>
        <v>0</v>
      </c>
      <c r="G108" s="14">
        <f t="shared" si="25"/>
        <v>29400</v>
      </c>
      <c r="H108" s="14">
        <f t="shared" si="30"/>
        <v>0</v>
      </c>
      <c r="I108" s="24">
        <f t="shared" si="31"/>
        <v>0</v>
      </c>
      <c r="J108" s="24">
        <f t="shared" si="24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6"/>
        <v>112028</v>
      </c>
      <c r="B109" s="12">
        <f t="shared" si="27"/>
        <v>47064</v>
      </c>
      <c r="C109" s="13">
        <f t="shared" si="19"/>
        <v>3000</v>
      </c>
      <c r="D109" s="13"/>
      <c r="E109" s="13">
        <f t="shared" si="28"/>
        <v>29700</v>
      </c>
      <c r="F109" s="14">
        <f t="shared" si="29"/>
        <v>0</v>
      </c>
      <c r="G109" s="14">
        <f t="shared" si="25"/>
        <v>29700</v>
      </c>
      <c r="H109" s="14">
        <f t="shared" si="30"/>
        <v>0</v>
      </c>
      <c r="I109" s="24">
        <f t="shared" si="31"/>
        <v>0</v>
      </c>
      <c r="J109" s="24">
        <f t="shared" si="24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6"/>
        <v>122028</v>
      </c>
      <c r="B110" s="12">
        <f t="shared" si="27"/>
        <v>47094</v>
      </c>
      <c r="C110" s="13">
        <f t="shared" si="19"/>
        <v>3000</v>
      </c>
      <c r="D110" s="13"/>
      <c r="E110" s="13">
        <f t="shared" si="28"/>
        <v>30000</v>
      </c>
      <c r="F110" s="14">
        <f t="shared" si="29"/>
        <v>0</v>
      </c>
      <c r="G110" s="14">
        <f t="shared" si="25"/>
        <v>30000</v>
      </c>
      <c r="H110" s="14">
        <f t="shared" si="30"/>
        <v>0</v>
      </c>
      <c r="I110" s="24">
        <f t="shared" si="31"/>
        <v>0</v>
      </c>
      <c r="J110" s="24">
        <f t="shared" si="24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6"/>
        <v>12029</v>
      </c>
      <c r="B111" s="12">
        <f t="shared" si="27"/>
        <v>47125</v>
      </c>
      <c r="C111" s="13">
        <f t="shared" si="19"/>
        <v>3000</v>
      </c>
      <c r="D111" s="13"/>
      <c r="E111" s="13">
        <f t="shared" si="28"/>
        <v>30300</v>
      </c>
      <c r="F111" s="14">
        <f t="shared" si="29"/>
        <v>0</v>
      </c>
      <c r="G111" s="14">
        <f t="shared" si="25"/>
        <v>30300</v>
      </c>
      <c r="H111" s="14">
        <f t="shared" si="30"/>
        <v>0</v>
      </c>
      <c r="I111" s="24">
        <f t="shared" si="31"/>
        <v>0</v>
      </c>
      <c r="J111" s="24">
        <f t="shared" si="24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6"/>
        <v>22029</v>
      </c>
      <c r="B112" s="12">
        <f t="shared" si="27"/>
        <v>47156</v>
      </c>
      <c r="C112" s="13">
        <f t="shared" si="19"/>
        <v>3000</v>
      </c>
      <c r="D112" s="13"/>
      <c r="E112" s="13">
        <f t="shared" si="28"/>
        <v>30600</v>
      </c>
      <c r="F112" s="14">
        <f t="shared" si="29"/>
        <v>0</v>
      </c>
      <c r="G112" s="14">
        <f t="shared" si="25"/>
        <v>30600</v>
      </c>
      <c r="H112" s="14">
        <f t="shared" si="30"/>
        <v>0</v>
      </c>
      <c r="I112" s="24">
        <f t="shared" si="31"/>
        <v>0</v>
      </c>
      <c r="J112" s="24">
        <f t="shared" si="24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6"/>
        <v>32029</v>
      </c>
      <c r="B113" s="12">
        <f t="shared" si="27"/>
        <v>47184</v>
      </c>
      <c r="C113" s="13">
        <f t="shared" si="19"/>
        <v>3000</v>
      </c>
      <c r="D113" s="13"/>
      <c r="E113" s="13">
        <f t="shared" si="28"/>
        <v>30900</v>
      </c>
      <c r="F113" s="14">
        <f t="shared" si="29"/>
        <v>0</v>
      </c>
      <c r="G113" s="14">
        <f t="shared" si="25"/>
        <v>30900</v>
      </c>
      <c r="H113" s="14">
        <f t="shared" si="30"/>
        <v>0</v>
      </c>
      <c r="I113" s="24">
        <f t="shared" si="31"/>
        <v>0</v>
      </c>
      <c r="J113" s="24">
        <f t="shared" si="24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6"/>
        <v>42029</v>
      </c>
      <c r="B114" s="12">
        <f t="shared" si="27"/>
        <v>47215</v>
      </c>
      <c r="C114" s="13">
        <f t="shared" si="19"/>
        <v>3000</v>
      </c>
      <c r="D114" s="13"/>
      <c r="E114" s="13">
        <f t="shared" si="28"/>
        <v>31200</v>
      </c>
      <c r="F114" s="14">
        <f t="shared" si="29"/>
        <v>0</v>
      </c>
      <c r="G114" s="14">
        <f t="shared" si="25"/>
        <v>31200</v>
      </c>
      <c r="H114" s="14">
        <f t="shared" si="30"/>
        <v>0</v>
      </c>
      <c r="I114" s="24">
        <f t="shared" si="31"/>
        <v>0</v>
      </c>
      <c r="J114" s="24">
        <f t="shared" si="24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6"/>
        <v>52029</v>
      </c>
      <c r="B115" s="12">
        <f t="shared" si="27"/>
        <v>47245</v>
      </c>
      <c r="C115" s="13">
        <f t="shared" si="19"/>
        <v>3000</v>
      </c>
      <c r="D115" s="13"/>
      <c r="E115" s="13">
        <f t="shared" si="28"/>
        <v>31500</v>
      </c>
      <c r="F115" s="14">
        <f t="shared" si="29"/>
        <v>0</v>
      </c>
      <c r="G115" s="14">
        <f t="shared" si="25"/>
        <v>31500</v>
      </c>
      <c r="H115" s="14">
        <f t="shared" si="30"/>
        <v>0</v>
      </c>
      <c r="I115" s="24">
        <f t="shared" si="31"/>
        <v>0</v>
      </c>
      <c r="J115" s="24">
        <f t="shared" si="24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6"/>
        <v>62029</v>
      </c>
      <c r="B116" s="12">
        <f t="shared" si="27"/>
        <v>47276</v>
      </c>
      <c r="C116" s="13">
        <f t="shared" si="19"/>
        <v>3000</v>
      </c>
      <c r="D116" s="13"/>
      <c r="E116" s="13">
        <f t="shared" si="28"/>
        <v>31800</v>
      </c>
      <c r="F116" s="14">
        <f t="shared" si="29"/>
        <v>0</v>
      </c>
      <c r="G116" s="14">
        <f t="shared" si="25"/>
        <v>31800</v>
      </c>
      <c r="H116" s="14">
        <f t="shared" si="30"/>
        <v>0</v>
      </c>
      <c r="I116" s="24">
        <f t="shared" si="31"/>
        <v>0</v>
      </c>
      <c r="J116" s="24">
        <f t="shared" si="24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6"/>
        <v>72029</v>
      </c>
      <c r="B117" s="12">
        <f t="shared" si="27"/>
        <v>47306</v>
      </c>
      <c r="C117" s="13">
        <f t="shared" si="19"/>
        <v>3000</v>
      </c>
      <c r="D117" s="13"/>
      <c r="E117" s="13">
        <f t="shared" si="28"/>
        <v>32100</v>
      </c>
      <c r="F117" s="14">
        <f t="shared" si="29"/>
        <v>0</v>
      </c>
      <c r="G117" s="14">
        <f t="shared" si="25"/>
        <v>32100</v>
      </c>
      <c r="H117" s="14">
        <f t="shared" si="30"/>
        <v>0</v>
      </c>
      <c r="I117" s="24">
        <f t="shared" si="31"/>
        <v>0</v>
      </c>
      <c r="J117" s="24">
        <f t="shared" si="24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6"/>
        <v>82029</v>
      </c>
      <c r="B118" s="12">
        <f t="shared" si="27"/>
        <v>47337</v>
      </c>
      <c r="C118" s="13">
        <f t="shared" si="19"/>
        <v>3000</v>
      </c>
      <c r="D118" s="13"/>
      <c r="E118" s="13">
        <f t="shared" si="28"/>
        <v>32400</v>
      </c>
      <c r="F118" s="14">
        <f t="shared" si="29"/>
        <v>0</v>
      </c>
      <c r="G118" s="14">
        <f t="shared" si="25"/>
        <v>32400</v>
      </c>
      <c r="H118" s="14">
        <f t="shared" si="30"/>
        <v>0</v>
      </c>
      <c r="I118" s="24">
        <f t="shared" si="31"/>
        <v>0</v>
      </c>
      <c r="J118" s="24">
        <f t="shared" si="24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6"/>
        <v>92029</v>
      </c>
      <c r="B119" s="12">
        <f t="shared" si="27"/>
        <v>47368</v>
      </c>
      <c r="C119" s="13">
        <f t="shared" si="19"/>
        <v>3000</v>
      </c>
      <c r="D119" s="13"/>
      <c r="E119" s="13">
        <f t="shared" si="28"/>
        <v>32700</v>
      </c>
      <c r="F119" s="14">
        <f t="shared" si="29"/>
        <v>0</v>
      </c>
      <c r="G119" s="14">
        <f t="shared" si="25"/>
        <v>32700</v>
      </c>
      <c r="H119" s="14">
        <f t="shared" si="30"/>
        <v>0</v>
      </c>
      <c r="I119" s="24">
        <f t="shared" si="31"/>
        <v>0</v>
      </c>
      <c r="J119" s="24">
        <f t="shared" si="24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6"/>
        <v>102029</v>
      </c>
      <c r="B120" s="12">
        <f t="shared" si="27"/>
        <v>47398</v>
      </c>
      <c r="C120" s="13">
        <f t="shared" si="19"/>
        <v>3000</v>
      </c>
      <c r="D120" s="13"/>
      <c r="E120" s="13">
        <f t="shared" si="28"/>
        <v>33000</v>
      </c>
      <c r="F120" s="14">
        <f t="shared" si="29"/>
        <v>0</v>
      </c>
      <c r="G120" s="14">
        <f t="shared" si="25"/>
        <v>33000</v>
      </c>
      <c r="H120" s="14">
        <f t="shared" si="30"/>
        <v>0</v>
      </c>
      <c r="I120" s="24">
        <f t="shared" si="31"/>
        <v>0</v>
      </c>
      <c r="J120" s="24">
        <f t="shared" si="24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6"/>
        <v>112029</v>
      </c>
      <c r="B121" s="12">
        <f t="shared" si="27"/>
        <v>47429</v>
      </c>
      <c r="C121" s="13">
        <f t="shared" si="19"/>
        <v>3000</v>
      </c>
      <c r="D121" s="13"/>
      <c r="E121" s="13">
        <f t="shared" si="28"/>
        <v>33300</v>
      </c>
      <c r="F121" s="14">
        <f t="shared" si="29"/>
        <v>0</v>
      </c>
      <c r="G121" s="14">
        <f t="shared" si="25"/>
        <v>33300</v>
      </c>
      <c r="H121" s="14">
        <f t="shared" si="30"/>
        <v>0</v>
      </c>
      <c r="I121" s="24">
        <f t="shared" si="31"/>
        <v>0</v>
      </c>
      <c r="J121" s="24">
        <f t="shared" si="24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6"/>
        <v>122029</v>
      </c>
      <c r="B122" s="12">
        <f t="shared" si="27"/>
        <v>47459</v>
      </c>
      <c r="C122" s="13">
        <f t="shared" si="19"/>
        <v>3000</v>
      </c>
      <c r="D122" s="13"/>
      <c r="E122" s="13">
        <f t="shared" si="28"/>
        <v>33600</v>
      </c>
      <c r="F122" s="14">
        <f t="shared" si="29"/>
        <v>0</v>
      </c>
      <c r="G122" s="14">
        <f t="shared" si="25"/>
        <v>33600</v>
      </c>
      <c r="H122" s="14">
        <f t="shared" si="30"/>
        <v>0</v>
      </c>
      <c r="I122" s="24">
        <f t="shared" si="31"/>
        <v>0</v>
      </c>
      <c r="J122" s="24">
        <f t="shared" si="24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6"/>
        <v>12030</v>
      </c>
      <c r="B123" s="12">
        <f t="shared" si="27"/>
        <v>47490</v>
      </c>
      <c r="C123" s="13">
        <f t="shared" si="19"/>
        <v>3000</v>
      </c>
      <c r="D123" s="13"/>
      <c r="E123" s="13">
        <f t="shared" si="28"/>
        <v>33900</v>
      </c>
      <c r="F123" s="14">
        <f t="shared" si="29"/>
        <v>0</v>
      </c>
      <c r="G123" s="14">
        <f t="shared" si="25"/>
        <v>33900</v>
      </c>
      <c r="H123" s="14">
        <f t="shared" si="30"/>
        <v>0</v>
      </c>
      <c r="I123" s="24">
        <f t="shared" si="31"/>
        <v>0</v>
      </c>
      <c r="J123" s="24">
        <f t="shared" si="24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6"/>
        <v>22030</v>
      </c>
      <c r="B124" s="12">
        <f t="shared" si="27"/>
        <v>47521</v>
      </c>
      <c r="C124" s="13">
        <f t="shared" si="19"/>
        <v>3000</v>
      </c>
      <c r="D124" s="13"/>
      <c r="E124" s="13">
        <f t="shared" si="28"/>
        <v>34200</v>
      </c>
      <c r="F124" s="14">
        <f t="shared" si="29"/>
        <v>0</v>
      </c>
      <c r="G124" s="14">
        <f t="shared" si="25"/>
        <v>34200</v>
      </c>
      <c r="H124" s="14">
        <f t="shared" si="30"/>
        <v>0</v>
      </c>
      <c r="I124" s="24">
        <f t="shared" si="31"/>
        <v>0</v>
      </c>
      <c r="J124" s="24">
        <f t="shared" si="24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5" zoomScaleNormal="95" topLeftCell="B1" workbookViewId="0">
      <selection activeCell="S4" sqref="S4"/>
    </sheetView>
  </sheetViews>
  <sheetFormatPr defaultColWidth="11" defaultRowHeight="15"/>
  <cols>
    <col min="1" max="1" width="7" hidden="1" customWidth="1"/>
    <col min="2" max="2" width="9.28571428571429" customWidth="1"/>
    <col min="3" max="3" width="10.1428571428571" customWidth="1"/>
    <col min="4" max="4" width="10.8571428571429" customWidth="1"/>
    <col min="5" max="5" width="10" customWidth="1"/>
    <col min="6" max="6" width="9.42857142857143" customWidth="1"/>
    <col min="7" max="7" width="11" customWidth="1"/>
    <col min="8" max="8" width="12" customWidth="1"/>
    <col min="9" max="10" width="10" customWidth="1"/>
    <col min="11" max="11" width="10.5714285714286" customWidth="1"/>
    <col min="12" max="12" width="10" customWidth="1"/>
    <col min="13" max="13" width="10.8571428571429" customWidth="1"/>
    <col min="15" max="15" width="10.8571428571429" customWidth="1"/>
    <col min="16" max="16" width="8.14285714285714" customWidth="1"/>
    <col min="17" max="17" width="3.85714285714286" customWidth="1"/>
    <col min="18" max="18" width="18.8571428571429" customWidth="1"/>
    <col min="19" max="19" width="6.42857142857143" customWidth="1"/>
  </cols>
  <sheetData>
    <row r="1" spans="2:16">
      <c r="B1" s="1" t="s">
        <v>9</v>
      </c>
      <c r="C1" s="2" t="s">
        <v>36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f ca="1">TODAY()</f>
        <v>44095</v>
      </c>
      <c r="N1" s="19" t="s">
        <v>13</v>
      </c>
      <c r="O1" s="20">
        <v>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ca="1" t="shared" ref="A6:A37" si="1">MONTH(B6)&amp;YEAR(B6)</f>
        <v>102020</v>
      </c>
      <c r="B6" s="12">
        <f ca="1" t="shared" ref="B6:B37" si="2">EDATE(B5,1)</f>
        <v>44125</v>
      </c>
      <c r="C6" s="13">
        <f t="shared" ref="C6:C37" si="3">C5-H6+I6</f>
        <v>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112020</v>
      </c>
      <c r="B7" s="12">
        <f ca="1" t="shared" si="2"/>
        <v>44156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1"/>
        <v>122020</v>
      </c>
      <c r="B8" s="12">
        <f ca="1" t="shared" si="2"/>
        <v>44186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ca="1" t="shared" si="1"/>
        <v>12021</v>
      </c>
      <c r="B9" s="12">
        <f ca="1" t="shared" si="2"/>
        <v>44217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22021</v>
      </c>
      <c r="B10" s="12">
        <f ca="1" t="shared" si="2"/>
        <v>44248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32021</v>
      </c>
      <c r="B11" s="12">
        <f ca="1" t="shared" si="2"/>
        <v>44276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42021</v>
      </c>
      <c r="B12" s="12">
        <f ca="1" t="shared" si="2"/>
        <v>44307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52021</v>
      </c>
      <c r="B13" s="12">
        <f ca="1" t="shared" si="2"/>
        <v>44337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62021</v>
      </c>
      <c r="B14" s="12">
        <f ca="1" t="shared" si="2"/>
        <v>44368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72021</v>
      </c>
      <c r="B15" s="12">
        <f ca="1" t="shared" si="2"/>
        <v>44398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82021</v>
      </c>
      <c r="B16" s="12">
        <f ca="1" t="shared" si="2"/>
        <v>44429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92021</v>
      </c>
      <c r="B17" s="12">
        <f ca="1" t="shared" si="2"/>
        <v>44460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102021</v>
      </c>
      <c r="B18" s="12">
        <f ca="1" t="shared" si="2"/>
        <v>44490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112021</v>
      </c>
      <c r="B19" s="12">
        <f ca="1" t="shared" si="2"/>
        <v>44521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122021</v>
      </c>
      <c r="B20" s="12">
        <f ca="1" t="shared" si="2"/>
        <v>44551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12022</v>
      </c>
      <c r="B21" s="12">
        <f ca="1" t="shared" si="2"/>
        <v>44582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22022</v>
      </c>
      <c r="B22" s="12">
        <f ca="1" t="shared" si="2"/>
        <v>44613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32022</v>
      </c>
      <c r="B23" s="12">
        <f ca="1" t="shared" si="2"/>
        <v>44641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42022</v>
      </c>
      <c r="B24" s="12">
        <f ca="1" t="shared" si="2"/>
        <v>44672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52022</v>
      </c>
      <c r="B25" s="12">
        <f ca="1" t="shared" si="2"/>
        <v>44702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62022</v>
      </c>
      <c r="B26" s="12">
        <f ca="1" t="shared" si="2"/>
        <v>44733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72022</v>
      </c>
      <c r="B27" s="12">
        <f ca="1" t="shared" si="2"/>
        <v>44763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82022</v>
      </c>
      <c r="B28" s="12">
        <f ca="1" t="shared" si="2"/>
        <v>44794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92022</v>
      </c>
      <c r="B29" s="12">
        <f ca="1" t="shared" si="2"/>
        <v>44825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102022</v>
      </c>
      <c r="B30" s="12">
        <f ca="1" t="shared" si="2"/>
        <v>44855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112022</v>
      </c>
      <c r="B31" s="12">
        <f ca="1" t="shared" si="2"/>
        <v>44886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122022</v>
      </c>
      <c r="B32" s="12">
        <f ca="1" t="shared" si="2"/>
        <v>44916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12023</v>
      </c>
      <c r="B33" s="12">
        <f ca="1" t="shared" si="2"/>
        <v>44947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22023</v>
      </c>
      <c r="B34" s="12">
        <f ca="1" t="shared" si="2"/>
        <v>44978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32023</v>
      </c>
      <c r="B35" s="12">
        <f ca="1" t="shared" si="2"/>
        <v>45006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42023</v>
      </c>
      <c r="B36" s="12">
        <f ca="1" t="shared" si="2"/>
        <v>45037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52023</v>
      </c>
      <c r="B37" s="12">
        <f ca="1" t="shared" si="2"/>
        <v>45067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1">MONTH(B38)&amp;YEAR(B38)</f>
        <v>62023</v>
      </c>
      <c r="B38" s="12">
        <f ca="1" t="shared" ref="B38:B69" si="12">EDATE(B37,1)</f>
        <v>45098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1"/>
        <v>72023</v>
      </c>
      <c r="B39" s="12">
        <f ca="1" t="shared" si="12"/>
        <v>45128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1"/>
        <v>82023</v>
      </c>
      <c r="B40" s="12">
        <f ca="1" t="shared" si="12"/>
        <v>45159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1"/>
        <v>92023</v>
      </c>
      <c r="B41" s="12">
        <f ca="1" t="shared" si="12"/>
        <v>45190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1"/>
        <v>102023</v>
      </c>
      <c r="B42" s="12">
        <f ca="1" t="shared" si="12"/>
        <v>45220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1"/>
        <v>112023</v>
      </c>
      <c r="B43" s="12">
        <f ca="1" t="shared" si="12"/>
        <v>45251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1"/>
        <v>122023</v>
      </c>
      <c r="B44" s="12">
        <f ca="1" t="shared" si="12"/>
        <v>45281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1"/>
        <v>12024</v>
      </c>
      <c r="B45" s="12">
        <f ca="1" t="shared" si="12"/>
        <v>45312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1"/>
        <v>22024</v>
      </c>
      <c r="B46" s="12">
        <f ca="1" t="shared" si="12"/>
        <v>45343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1"/>
        <v>32024</v>
      </c>
      <c r="B47" s="12">
        <f ca="1" t="shared" si="12"/>
        <v>45372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1"/>
        <v>42024</v>
      </c>
      <c r="B48" s="12">
        <f ca="1" t="shared" si="12"/>
        <v>45403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1"/>
        <v>52024</v>
      </c>
      <c r="B49" s="12">
        <f ca="1" t="shared" si="12"/>
        <v>45433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1"/>
        <v>62024</v>
      </c>
      <c r="B50" s="12">
        <f ca="1" t="shared" si="12"/>
        <v>45464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1"/>
        <v>72024</v>
      </c>
      <c r="B51" s="12">
        <f ca="1" t="shared" si="12"/>
        <v>45494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1"/>
        <v>82024</v>
      </c>
      <c r="B52" s="12">
        <f ca="1" t="shared" si="12"/>
        <v>45525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1"/>
        <v>92024</v>
      </c>
      <c r="B53" s="12">
        <f ca="1" t="shared" si="12"/>
        <v>45556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1"/>
        <v>102024</v>
      </c>
      <c r="B54" s="12">
        <f ca="1" t="shared" si="12"/>
        <v>45586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1"/>
        <v>112024</v>
      </c>
      <c r="B55" s="12">
        <f ca="1" t="shared" si="12"/>
        <v>45617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1"/>
        <v>122024</v>
      </c>
      <c r="B56" s="12">
        <f ca="1" t="shared" si="12"/>
        <v>45647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1"/>
        <v>12025</v>
      </c>
      <c r="B57" s="12">
        <f ca="1" t="shared" si="12"/>
        <v>45678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1"/>
        <v>22025</v>
      </c>
      <c r="B58" s="12">
        <f ca="1" t="shared" si="12"/>
        <v>45709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1"/>
        <v>32025</v>
      </c>
      <c r="B59" s="12">
        <f ca="1" t="shared" si="12"/>
        <v>45737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1"/>
        <v>42025</v>
      </c>
      <c r="B60" s="12">
        <f ca="1" t="shared" si="12"/>
        <v>45768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1"/>
        <v>52025</v>
      </c>
      <c r="B61" s="12">
        <f ca="1" t="shared" si="12"/>
        <v>45798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1"/>
        <v>62025</v>
      </c>
      <c r="B62" s="12">
        <f ca="1" t="shared" si="12"/>
        <v>45829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1"/>
        <v>72025</v>
      </c>
      <c r="B63" s="12">
        <f ca="1" t="shared" si="12"/>
        <v>45859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1"/>
        <v>82025</v>
      </c>
      <c r="B64" s="12">
        <f ca="1" t="shared" si="12"/>
        <v>45890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1"/>
        <v>92025</v>
      </c>
      <c r="B65" s="12">
        <f ca="1" t="shared" si="12"/>
        <v>45921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1"/>
        <v>102025</v>
      </c>
      <c r="B66" s="12">
        <f ca="1" t="shared" si="12"/>
        <v>45951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1"/>
        <v>112025</v>
      </c>
      <c r="B67" s="12">
        <f ca="1" t="shared" si="12"/>
        <v>45982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1"/>
        <v>122025</v>
      </c>
      <c r="B68" s="12">
        <f ca="1" t="shared" si="12"/>
        <v>46012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1"/>
        <v>12026</v>
      </c>
      <c r="B69" s="12">
        <f ca="1" t="shared" si="12"/>
        <v>46043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20">MONTH(B70)&amp;YEAR(B70)</f>
        <v>22026</v>
      </c>
      <c r="B70" s="12">
        <f ca="1" t="shared" ref="B70:B101" si="21">EDATE(B69,1)</f>
        <v>46074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20"/>
        <v>32026</v>
      </c>
      <c r="B71" s="12">
        <f ca="1" t="shared" si="21"/>
        <v>46102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20"/>
        <v>42026</v>
      </c>
      <c r="B72" s="12">
        <f ca="1" t="shared" si="21"/>
        <v>46133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20"/>
        <v>52026</v>
      </c>
      <c r="B73" s="12">
        <f ca="1" t="shared" si="21"/>
        <v>46163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20"/>
        <v>62026</v>
      </c>
      <c r="B74" s="12">
        <f ca="1" t="shared" si="21"/>
        <v>46194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20"/>
        <v>72026</v>
      </c>
      <c r="B75" s="12">
        <f ca="1" t="shared" si="21"/>
        <v>46224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20"/>
        <v>82026</v>
      </c>
      <c r="B76" s="12">
        <f ca="1" t="shared" si="21"/>
        <v>46255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20"/>
        <v>92026</v>
      </c>
      <c r="B77" s="12">
        <f ca="1" t="shared" si="21"/>
        <v>46286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20"/>
        <v>102026</v>
      </c>
      <c r="B78" s="12">
        <f ca="1" t="shared" si="21"/>
        <v>46316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20"/>
        <v>112026</v>
      </c>
      <c r="B79" s="12">
        <f ca="1" t="shared" si="21"/>
        <v>46347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20"/>
        <v>122026</v>
      </c>
      <c r="B80" s="12">
        <f ca="1" t="shared" si="21"/>
        <v>46377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20"/>
        <v>12027</v>
      </c>
      <c r="B81" s="12">
        <f ca="1" t="shared" si="21"/>
        <v>46408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20"/>
        <v>22027</v>
      </c>
      <c r="B82" s="12">
        <f ca="1" t="shared" si="21"/>
        <v>46439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20"/>
        <v>32027</v>
      </c>
      <c r="B83" s="12">
        <f ca="1" t="shared" si="21"/>
        <v>46467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20"/>
        <v>42027</v>
      </c>
      <c r="B84" s="12">
        <f ca="1" t="shared" si="21"/>
        <v>46498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20"/>
        <v>52027</v>
      </c>
      <c r="B85" s="12">
        <f ca="1" t="shared" si="21"/>
        <v>46528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20"/>
        <v>62027</v>
      </c>
      <c r="B86" s="12">
        <f ca="1" t="shared" si="21"/>
        <v>46559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20"/>
        <v>72027</v>
      </c>
      <c r="B87" s="12">
        <f ca="1" t="shared" si="21"/>
        <v>46589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20"/>
        <v>82027</v>
      </c>
      <c r="B88" s="12">
        <f ca="1" t="shared" si="21"/>
        <v>46620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20"/>
        <v>92027</v>
      </c>
      <c r="B89" s="12">
        <f ca="1" t="shared" si="21"/>
        <v>46651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20"/>
        <v>102027</v>
      </c>
      <c r="B90" s="12">
        <f ca="1" t="shared" si="21"/>
        <v>46681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20"/>
        <v>112027</v>
      </c>
      <c r="B91" s="12">
        <f ca="1" t="shared" si="21"/>
        <v>46712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20"/>
        <v>122027</v>
      </c>
      <c r="B92" s="12">
        <f ca="1" t="shared" si="21"/>
        <v>46742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20"/>
        <v>12028</v>
      </c>
      <c r="B93" s="12">
        <f ca="1" t="shared" si="21"/>
        <v>46773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20"/>
        <v>22028</v>
      </c>
      <c r="B94" s="12">
        <f ca="1" t="shared" si="21"/>
        <v>46804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20"/>
        <v>32028</v>
      </c>
      <c r="B95" s="12">
        <f ca="1" t="shared" si="21"/>
        <v>46833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20"/>
        <v>42028</v>
      </c>
      <c r="B96" s="12">
        <f ca="1" t="shared" si="21"/>
        <v>46864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20"/>
        <v>52028</v>
      </c>
      <c r="B97" s="12">
        <f ca="1" t="shared" si="21"/>
        <v>46894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20"/>
        <v>62028</v>
      </c>
      <c r="B98" s="12">
        <f ca="1" t="shared" si="21"/>
        <v>46925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20"/>
        <v>72028</v>
      </c>
      <c r="B99" s="12">
        <f ca="1" t="shared" si="21"/>
        <v>46955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20"/>
        <v>82028</v>
      </c>
      <c r="B100" s="12">
        <f ca="1" t="shared" si="21"/>
        <v>46986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20"/>
        <v>92028</v>
      </c>
      <c r="B101" s="12">
        <f ca="1" t="shared" si="21"/>
        <v>47017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30">MONTH(B102)&amp;YEAR(B102)</f>
        <v>102028</v>
      </c>
      <c r="B102" s="12">
        <f ca="1" t="shared" ref="B102:B124" si="31">EDATE(B101,1)</f>
        <v>47047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30"/>
        <v>112028</v>
      </c>
      <c r="B103" s="12">
        <f ca="1" t="shared" si="31"/>
        <v>47078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30"/>
        <v>122028</v>
      </c>
      <c r="B104" s="12">
        <f ca="1" t="shared" si="31"/>
        <v>47108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30"/>
        <v>12029</v>
      </c>
      <c r="B105" s="12">
        <f ca="1" t="shared" si="31"/>
        <v>47139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30"/>
        <v>22029</v>
      </c>
      <c r="B106" s="12">
        <f ca="1" t="shared" si="31"/>
        <v>47170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30"/>
        <v>32029</v>
      </c>
      <c r="B107" s="12">
        <f ca="1" t="shared" si="31"/>
        <v>47198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30"/>
        <v>42029</v>
      </c>
      <c r="B108" s="12">
        <f ca="1" t="shared" si="31"/>
        <v>47229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30"/>
        <v>52029</v>
      </c>
      <c r="B109" s="12">
        <f ca="1" t="shared" si="31"/>
        <v>47259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30"/>
        <v>62029</v>
      </c>
      <c r="B110" s="12">
        <f ca="1" t="shared" si="31"/>
        <v>47290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30"/>
        <v>72029</v>
      </c>
      <c r="B111" s="12">
        <f ca="1" t="shared" si="31"/>
        <v>47320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30"/>
        <v>82029</v>
      </c>
      <c r="B112" s="12">
        <f ca="1" t="shared" si="31"/>
        <v>47351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30"/>
        <v>92029</v>
      </c>
      <c r="B113" s="12">
        <f ca="1" t="shared" si="31"/>
        <v>47382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30"/>
        <v>102029</v>
      </c>
      <c r="B114" s="12">
        <f ca="1" t="shared" si="31"/>
        <v>47412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30"/>
        <v>112029</v>
      </c>
      <c r="B115" s="12">
        <f ca="1" t="shared" si="31"/>
        <v>47443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30"/>
        <v>122029</v>
      </c>
      <c r="B116" s="12">
        <f ca="1" t="shared" si="31"/>
        <v>47473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30"/>
        <v>12030</v>
      </c>
      <c r="B117" s="12">
        <f ca="1" t="shared" si="31"/>
        <v>47504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30"/>
        <v>22030</v>
      </c>
      <c r="B118" s="12">
        <f ca="1" t="shared" si="31"/>
        <v>47535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30"/>
        <v>32030</v>
      </c>
      <c r="B119" s="12">
        <f ca="1" t="shared" si="31"/>
        <v>47563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30"/>
        <v>42030</v>
      </c>
      <c r="B120" s="12">
        <f ca="1" t="shared" si="31"/>
        <v>47594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30"/>
        <v>52030</v>
      </c>
      <c r="B121" s="12">
        <f ca="1" t="shared" si="31"/>
        <v>47624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30"/>
        <v>62030</v>
      </c>
      <c r="B122" s="12">
        <f ca="1" t="shared" si="31"/>
        <v>47655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30"/>
        <v>72030</v>
      </c>
      <c r="B123" s="12">
        <f ca="1" t="shared" si="31"/>
        <v>47685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30"/>
        <v>82030</v>
      </c>
      <c r="B124" s="12">
        <f ca="1" t="shared" si="31"/>
        <v>47716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19" sqref="M19"/>
    </sheetView>
  </sheetViews>
  <sheetFormatPr defaultColWidth="11" defaultRowHeight="15"/>
  <cols>
    <col min="1" max="1" width="7" hidden="1" customWidth="1"/>
    <col min="2" max="2" width="8.85714285714286" customWidth="1"/>
    <col min="4" max="4" width="10.7142857142857" customWidth="1"/>
    <col min="5" max="5" width="10.1428571428571" customWidth="1"/>
    <col min="6" max="6" width="10.7142857142857" customWidth="1"/>
    <col min="7" max="7" width="10.2857142857143" customWidth="1"/>
    <col min="8" max="8" width="12" customWidth="1"/>
    <col min="9" max="9" width="11.8571428571429" customWidth="1"/>
    <col min="10" max="10" width="12.2857142857143" customWidth="1"/>
    <col min="11" max="11" width="11.2857142857143" customWidth="1"/>
    <col min="12" max="12" width="10.4285714285714" customWidth="1"/>
    <col min="13" max="13" width="9.71428571428571" customWidth="1"/>
    <col min="14" max="14" width="10.4285714285714" customWidth="1"/>
    <col min="15" max="15" width="11.5714285714286" customWidth="1"/>
    <col min="16" max="16" width="9.85714285714286" customWidth="1"/>
    <col min="17" max="17" width="3.28571428571429" customWidth="1"/>
    <col min="18" max="18" width="18.5714285714286" customWidth="1"/>
    <col min="19" max="19" width="10.1428571428571" customWidth="1"/>
  </cols>
  <sheetData>
    <row r="1" spans="2:16">
      <c r="B1" s="1" t="s">
        <v>9</v>
      </c>
      <c r="C1" s="2" t="s">
        <v>37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43647</v>
      </c>
      <c r="N1" s="19" t="s">
        <v>13</v>
      </c>
      <c r="O1" s="20">
        <v>5860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72019</v>
      </c>
      <c r="B5" s="12">
        <f>EDATE(M1,0)</f>
        <v>43647</v>
      </c>
      <c r="C5" s="13">
        <f>IF(H5&gt;0,O1-H5,IF(J5&lt;0,O1-J5,O1))</f>
        <v>5860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5860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4135</v>
      </c>
    </row>
    <row r="6" ht="15.75" spans="1:19">
      <c r="A6" s="5" t="str">
        <f t="shared" ref="A6:A37" si="1">MONTH(B6)&amp;YEAR(B6)</f>
        <v>82019</v>
      </c>
      <c r="B6" s="12">
        <f t="shared" ref="B6:B37" si="2">EDATE(B5,1)</f>
        <v>43678</v>
      </c>
      <c r="C6" s="13">
        <f t="shared" ref="C6:C37" si="3">C5-H6+I6</f>
        <v>5535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325</v>
      </c>
      <c r="I6" s="24">
        <f t="shared" ref="I6:I37" si="8">-SUMIF(L6:P6,"&lt;0",L6:P6)</f>
        <v>0</v>
      </c>
      <c r="J6" s="24">
        <f>IF($L6&gt;0,$L6,0)+IF($N6&gt;0,$N6,0)+IF($P6&gt;0,$P6,0)</f>
        <v>325</v>
      </c>
      <c r="K6" s="27">
        <v>43684</v>
      </c>
      <c r="L6" s="26">
        <v>325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92019</v>
      </c>
      <c r="B7" s="12">
        <f t="shared" si="2"/>
        <v>43709</v>
      </c>
      <c r="C7" s="13">
        <f t="shared" si="3"/>
        <v>5385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150</v>
      </c>
      <c r="I7" s="24">
        <f t="shared" si="8"/>
        <v>0</v>
      </c>
      <c r="J7" s="24">
        <f t="shared" ref="J7:J70" si="9">IF($L7&gt;0,$L7,0)+IF($N7&gt;0,$N7,0)+IF($P7&gt;0,$P7,0)</f>
        <v>150</v>
      </c>
      <c r="K7" s="27">
        <v>43727</v>
      </c>
      <c r="L7" s="26">
        <v>150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102019</v>
      </c>
      <c r="B8" s="12">
        <f t="shared" si="2"/>
        <v>43739</v>
      </c>
      <c r="C8" s="13">
        <f t="shared" si="3"/>
        <v>5285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100</v>
      </c>
      <c r="I8" s="24">
        <f t="shared" si="8"/>
        <v>0</v>
      </c>
      <c r="J8" s="24">
        <f t="shared" si="9"/>
        <v>100</v>
      </c>
      <c r="K8" s="27">
        <v>43744</v>
      </c>
      <c r="L8" s="26">
        <v>100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112019</v>
      </c>
      <c r="B9" s="12">
        <f t="shared" si="2"/>
        <v>43770</v>
      </c>
      <c r="C9" s="13">
        <f t="shared" si="3"/>
        <v>5285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>
        <v>43779</v>
      </c>
      <c r="L9" s="26">
        <v>0</v>
      </c>
      <c r="M9" s="27"/>
      <c r="N9" s="28"/>
      <c r="O9" s="27"/>
      <c r="P9" s="28"/>
      <c r="S9" s="5"/>
    </row>
    <row r="10" ht="15.75" spans="1:19">
      <c r="A10" s="5" t="str">
        <f t="shared" si="1"/>
        <v>122019</v>
      </c>
      <c r="B10" s="12">
        <f t="shared" si="2"/>
        <v>43800</v>
      </c>
      <c r="C10" s="13">
        <f t="shared" si="3"/>
        <v>5035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250</v>
      </c>
      <c r="I10" s="24">
        <f t="shared" si="8"/>
        <v>0</v>
      </c>
      <c r="J10" s="24">
        <f t="shared" si="9"/>
        <v>250</v>
      </c>
      <c r="K10" s="27">
        <v>43815</v>
      </c>
      <c r="L10" s="26">
        <v>250</v>
      </c>
      <c r="M10" s="27"/>
      <c r="N10" s="28"/>
      <c r="O10" s="27"/>
      <c r="P10" s="28"/>
      <c r="S10" s="5"/>
    </row>
    <row r="11" ht="15.75" spans="1:19">
      <c r="A11" s="5" t="str">
        <f t="shared" si="1"/>
        <v>12020</v>
      </c>
      <c r="B11" s="12">
        <f t="shared" si="2"/>
        <v>43831</v>
      </c>
      <c r="C11" s="13">
        <f t="shared" si="3"/>
        <v>5035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>
        <v>43840</v>
      </c>
      <c r="L11" s="26">
        <v>0</v>
      </c>
      <c r="M11" s="27"/>
      <c r="N11" s="28"/>
      <c r="O11" s="27"/>
      <c r="P11" s="28"/>
      <c r="S11" s="5"/>
    </row>
    <row r="12" ht="15.75" spans="1:19">
      <c r="A12" s="5" t="str">
        <f t="shared" si="1"/>
        <v>22020</v>
      </c>
      <c r="B12" s="12">
        <f t="shared" si="2"/>
        <v>43862</v>
      </c>
      <c r="C12" s="13">
        <f t="shared" si="3"/>
        <v>4585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450</v>
      </c>
      <c r="I12" s="24">
        <f t="shared" si="8"/>
        <v>0</v>
      </c>
      <c r="J12" s="24">
        <f t="shared" si="9"/>
        <v>450</v>
      </c>
      <c r="K12" s="27">
        <v>43864</v>
      </c>
      <c r="L12" s="26">
        <v>450</v>
      </c>
      <c r="M12" s="27"/>
      <c r="N12" s="28"/>
      <c r="O12" s="27"/>
      <c r="P12" s="28"/>
      <c r="S12" s="5"/>
    </row>
    <row r="13" ht="15.75" spans="1:19">
      <c r="A13" s="5" t="str">
        <f t="shared" si="1"/>
        <v>32020</v>
      </c>
      <c r="B13" s="12">
        <f t="shared" si="2"/>
        <v>43891</v>
      </c>
      <c r="C13" s="13">
        <f t="shared" si="3"/>
        <v>4585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>
        <v>43900</v>
      </c>
      <c r="L13" s="26">
        <v>0</v>
      </c>
      <c r="M13" s="27"/>
      <c r="N13" s="28"/>
      <c r="O13" s="27"/>
      <c r="P13" s="28"/>
      <c r="S13" s="5"/>
    </row>
    <row r="14" ht="15.75" spans="1:19">
      <c r="A14" s="5" t="str">
        <f t="shared" si="1"/>
        <v>42020</v>
      </c>
      <c r="B14" s="12">
        <f t="shared" si="2"/>
        <v>43922</v>
      </c>
      <c r="C14" s="13">
        <f t="shared" si="3"/>
        <v>4585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>
        <v>43931</v>
      </c>
      <c r="L14" s="26">
        <v>0</v>
      </c>
      <c r="M14" s="27"/>
      <c r="N14" s="28"/>
      <c r="O14" s="27"/>
      <c r="P14" s="28"/>
      <c r="S14" s="5"/>
    </row>
    <row r="15" ht="15.75" spans="1:19">
      <c r="A15" s="5" t="str">
        <f t="shared" si="1"/>
        <v>52020</v>
      </c>
      <c r="B15" s="12">
        <f t="shared" si="2"/>
        <v>43952</v>
      </c>
      <c r="C15" s="13">
        <f t="shared" si="3"/>
        <v>4435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150</v>
      </c>
      <c r="I15" s="24">
        <f t="shared" si="8"/>
        <v>0</v>
      </c>
      <c r="J15" s="24">
        <f t="shared" si="9"/>
        <v>150</v>
      </c>
      <c r="K15" s="29">
        <v>43962</v>
      </c>
      <c r="L15" s="26">
        <v>150</v>
      </c>
      <c r="M15" s="29"/>
      <c r="N15" s="30"/>
      <c r="O15" s="29"/>
      <c r="P15" s="30"/>
      <c r="S15" s="5"/>
    </row>
    <row r="16" ht="15.75" spans="1:19">
      <c r="A16" s="5" t="str">
        <f t="shared" si="1"/>
        <v>62020</v>
      </c>
      <c r="B16" s="12">
        <f t="shared" si="2"/>
        <v>43983</v>
      </c>
      <c r="C16" s="13">
        <f t="shared" si="3"/>
        <v>4235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200</v>
      </c>
      <c r="I16" s="24">
        <f t="shared" si="8"/>
        <v>0</v>
      </c>
      <c r="J16" s="24">
        <f t="shared" si="9"/>
        <v>200</v>
      </c>
      <c r="K16" s="25">
        <v>43990</v>
      </c>
      <c r="L16" s="26">
        <v>200</v>
      </c>
      <c r="M16" s="25"/>
      <c r="N16" s="26"/>
      <c r="O16" s="25"/>
      <c r="P16" s="26"/>
      <c r="S16" s="5"/>
    </row>
    <row r="17" ht="15.75" spans="1:19">
      <c r="A17" s="5" t="str">
        <f t="shared" si="1"/>
        <v>72020</v>
      </c>
      <c r="B17" s="12">
        <f t="shared" si="2"/>
        <v>44013</v>
      </c>
      <c r="C17" s="13">
        <f t="shared" si="3"/>
        <v>4235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>
        <v>44022</v>
      </c>
      <c r="L17" s="26">
        <v>0</v>
      </c>
      <c r="M17" s="25"/>
      <c r="N17" s="26"/>
      <c r="O17" s="25"/>
      <c r="P17" s="26"/>
      <c r="S17" s="5"/>
    </row>
    <row r="18" ht="15.75" spans="1:19">
      <c r="A18" s="5" t="str">
        <f t="shared" si="1"/>
        <v>82020</v>
      </c>
      <c r="B18" s="12">
        <f t="shared" si="2"/>
        <v>44044</v>
      </c>
      <c r="C18" s="13">
        <f t="shared" si="3"/>
        <v>4135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100</v>
      </c>
      <c r="I18" s="24">
        <f t="shared" si="8"/>
        <v>0</v>
      </c>
      <c r="J18" s="24">
        <f t="shared" si="9"/>
        <v>100</v>
      </c>
      <c r="K18" s="25">
        <v>44048</v>
      </c>
      <c r="L18" s="26">
        <v>100</v>
      </c>
      <c r="M18" s="25"/>
      <c r="N18" s="26"/>
      <c r="O18" s="25"/>
      <c r="P18" s="26"/>
      <c r="S18" s="5"/>
    </row>
    <row r="19" ht="15.75" spans="1:19">
      <c r="A19" s="5" t="str">
        <f t="shared" si="1"/>
        <v>92020</v>
      </c>
      <c r="B19" s="12">
        <f t="shared" si="2"/>
        <v>44075</v>
      </c>
      <c r="C19" s="13">
        <f t="shared" si="3"/>
        <v>4135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102020</v>
      </c>
      <c r="B20" s="12">
        <f t="shared" si="2"/>
        <v>44105</v>
      </c>
      <c r="C20" s="13">
        <f t="shared" si="3"/>
        <v>4135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112020</v>
      </c>
      <c r="B21" s="12">
        <f t="shared" si="2"/>
        <v>44136</v>
      </c>
      <c r="C21" s="13">
        <f t="shared" si="3"/>
        <v>4135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122020</v>
      </c>
      <c r="B22" s="12">
        <f t="shared" si="2"/>
        <v>44166</v>
      </c>
      <c r="C22" s="13">
        <f t="shared" si="3"/>
        <v>4135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12021</v>
      </c>
      <c r="B23" s="12">
        <f t="shared" si="2"/>
        <v>44197</v>
      </c>
      <c r="C23" s="13">
        <f t="shared" si="3"/>
        <v>4135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22021</v>
      </c>
      <c r="B24" s="12">
        <f t="shared" si="2"/>
        <v>44228</v>
      </c>
      <c r="C24" s="13">
        <f t="shared" si="3"/>
        <v>4135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32021</v>
      </c>
      <c r="B25" s="12">
        <f t="shared" si="2"/>
        <v>44256</v>
      </c>
      <c r="C25" s="13">
        <f t="shared" si="3"/>
        <v>4135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42021</v>
      </c>
      <c r="B26" s="12">
        <f t="shared" si="2"/>
        <v>44287</v>
      </c>
      <c r="C26" s="13">
        <f t="shared" si="3"/>
        <v>4135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52021</v>
      </c>
      <c r="B27" s="12">
        <f t="shared" si="2"/>
        <v>44317</v>
      </c>
      <c r="C27" s="13">
        <f t="shared" si="3"/>
        <v>4135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62021</v>
      </c>
      <c r="B28" s="12">
        <f t="shared" si="2"/>
        <v>44348</v>
      </c>
      <c r="C28" s="13">
        <f t="shared" si="3"/>
        <v>4135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72021</v>
      </c>
      <c r="B29" s="12">
        <f t="shared" si="2"/>
        <v>44378</v>
      </c>
      <c r="C29" s="13">
        <f t="shared" si="3"/>
        <v>4135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82021</v>
      </c>
      <c r="B30" s="12">
        <f t="shared" si="2"/>
        <v>44409</v>
      </c>
      <c r="C30" s="13">
        <f t="shared" si="3"/>
        <v>4135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92021</v>
      </c>
      <c r="B31" s="12">
        <f t="shared" si="2"/>
        <v>44440</v>
      </c>
      <c r="C31" s="13">
        <f t="shared" si="3"/>
        <v>4135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102021</v>
      </c>
      <c r="B32" s="12">
        <f t="shared" si="2"/>
        <v>44470</v>
      </c>
      <c r="C32" s="13">
        <f t="shared" si="3"/>
        <v>4135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112021</v>
      </c>
      <c r="B33" s="12">
        <f t="shared" si="2"/>
        <v>44501</v>
      </c>
      <c r="C33" s="13">
        <f t="shared" si="3"/>
        <v>4135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122021</v>
      </c>
      <c r="B34" s="12">
        <f t="shared" si="2"/>
        <v>44531</v>
      </c>
      <c r="C34" s="13">
        <f t="shared" si="3"/>
        <v>4135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12022</v>
      </c>
      <c r="B35" s="12">
        <f t="shared" si="2"/>
        <v>44562</v>
      </c>
      <c r="C35" s="13">
        <f t="shared" si="3"/>
        <v>4135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22022</v>
      </c>
      <c r="B36" s="12">
        <f t="shared" si="2"/>
        <v>44593</v>
      </c>
      <c r="C36" s="13">
        <f t="shared" si="3"/>
        <v>4135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32022</v>
      </c>
      <c r="B37" s="12">
        <f t="shared" si="2"/>
        <v>44621</v>
      </c>
      <c r="C37" s="13">
        <f t="shared" si="3"/>
        <v>4135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42022</v>
      </c>
      <c r="B38" s="12">
        <f t="shared" ref="B38:B69" si="12">EDATE(B37,1)</f>
        <v>44652</v>
      </c>
      <c r="C38" s="13">
        <f t="shared" ref="C38:C69" si="13">C37-H38+I38</f>
        <v>4135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52022</v>
      </c>
      <c r="B39" s="12">
        <f t="shared" si="12"/>
        <v>44682</v>
      </c>
      <c r="C39" s="13">
        <f t="shared" si="13"/>
        <v>4135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62022</v>
      </c>
      <c r="B40" s="12">
        <f t="shared" si="12"/>
        <v>44713</v>
      </c>
      <c r="C40" s="13">
        <f t="shared" si="13"/>
        <v>4135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72022</v>
      </c>
      <c r="B41" s="12">
        <f t="shared" si="12"/>
        <v>44743</v>
      </c>
      <c r="C41" s="13">
        <f t="shared" si="13"/>
        <v>4135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82022</v>
      </c>
      <c r="B42" s="12">
        <f t="shared" si="12"/>
        <v>44774</v>
      </c>
      <c r="C42" s="13">
        <f t="shared" si="13"/>
        <v>4135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92022</v>
      </c>
      <c r="B43" s="12">
        <f t="shared" si="12"/>
        <v>44805</v>
      </c>
      <c r="C43" s="13">
        <f t="shared" si="13"/>
        <v>4135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102022</v>
      </c>
      <c r="B44" s="12">
        <f t="shared" si="12"/>
        <v>44835</v>
      </c>
      <c r="C44" s="13">
        <f t="shared" si="13"/>
        <v>4135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112022</v>
      </c>
      <c r="B45" s="12">
        <f t="shared" si="12"/>
        <v>44866</v>
      </c>
      <c r="C45" s="13">
        <f t="shared" si="13"/>
        <v>4135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122022</v>
      </c>
      <c r="B46" s="12">
        <f t="shared" si="12"/>
        <v>44896</v>
      </c>
      <c r="C46" s="13">
        <f t="shared" si="13"/>
        <v>4135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12023</v>
      </c>
      <c r="B47" s="12">
        <f t="shared" si="12"/>
        <v>44927</v>
      </c>
      <c r="C47" s="13">
        <f t="shared" si="13"/>
        <v>4135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22023</v>
      </c>
      <c r="B48" s="12">
        <f t="shared" si="12"/>
        <v>44958</v>
      </c>
      <c r="C48" s="13">
        <f t="shared" si="13"/>
        <v>4135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32023</v>
      </c>
      <c r="B49" s="12">
        <f t="shared" si="12"/>
        <v>44986</v>
      </c>
      <c r="C49" s="13">
        <f t="shared" si="13"/>
        <v>4135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42023</v>
      </c>
      <c r="B50" s="12">
        <f t="shared" si="12"/>
        <v>45017</v>
      </c>
      <c r="C50" s="13">
        <f t="shared" si="13"/>
        <v>4135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52023</v>
      </c>
      <c r="B51" s="12">
        <f t="shared" si="12"/>
        <v>45047</v>
      </c>
      <c r="C51" s="13">
        <f t="shared" si="13"/>
        <v>4135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62023</v>
      </c>
      <c r="B52" s="12">
        <f t="shared" si="12"/>
        <v>45078</v>
      </c>
      <c r="C52" s="13">
        <f t="shared" si="13"/>
        <v>4135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72023</v>
      </c>
      <c r="B53" s="12">
        <f t="shared" si="12"/>
        <v>45108</v>
      </c>
      <c r="C53" s="13">
        <f t="shared" si="13"/>
        <v>4135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82023</v>
      </c>
      <c r="B54" s="12">
        <f t="shared" si="12"/>
        <v>45139</v>
      </c>
      <c r="C54" s="13">
        <f t="shared" si="13"/>
        <v>4135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92023</v>
      </c>
      <c r="B55" s="12">
        <f t="shared" si="12"/>
        <v>45170</v>
      </c>
      <c r="C55" s="13">
        <f t="shared" si="13"/>
        <v>4135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102023</v>
      </c>
      <c r="B56" s="12">
        <f t="shared" si="12"/>
        <v>45200</v>
      </c>
      <c r="C56" s="13">
        <f t="shared" si="13"/>
        <v>4135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112023</v>
      </c>
      <c r="B57" s="12">
        <f t="shared" si="12"/>
        <v>45231</v>
      </c>
      <c r="C57" s="13">
        <f t="shared" si="13"/>
        <v>4135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122023</v>
      </c>
      <c r="B58" s="12">
        <f t="shared" si="12"/>
        <v>45261</v>
      </c>
      <c r="C58" s="13">
        <f t="shared" si="13"/>
        <v>4135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12024</v>
      </c>
      <c r="B59" s="12">
        <f t="shared" si="12"/>
        <v>45292</v>
      </c>
      <c r="C59" s="13">
        <f t="shared" si="13"/>
        <v>4135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22024</v>
      </c>
      <c r="B60" s="12">
        <f t="shared" si="12"/>
        <v>45323</v>
      </c>
      <c r="C60" s="13">
        <f t="shared" si="13"/>
        <v>4135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32024</v>
      </c>
      <c r="B61" s="12">
        <f t="shared" si="12"/>
        <v>45352</v>
      </c>
      <c r="C61" s="13">
        <f t="shared" si="13"/>
        <v>4135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42024</v>
      </c>
      <c r="B62" s="12">
        <f t="shared" si="12"/>
        <v>45383</v>
      </c>
      <c r="C62" s="13">
        <f t="shared" si="13"/>
        <v>4135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52024</v>
      </c>
      <c r="B63" s="12">
        <f t="shared" si="12"/>
        <v>45413</v>
      </c>
      <c r="C63" s="13">
        <f t="shared" si="13"/>
        <v>4135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62024</v>
      </c>
      <c r="B64" s="12">
        <f t="shared" si="12"/>
        <v>45444</v>
      </c>
      <c r="C64" s="13">
        <f t="shared" si="13"/>
        <v>4135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72024</v>
      </c>
      <c r="B65" s="12">
        <f t="shared" si="12"/>
        <v>45474</v>
      </c>
      <c r="C65" s="13">
        <f t="shared" si="13"/>
        <v>4135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82024</v>
      </c>
      <c r="B66" s="12">
        <f t="shared" si="12"/>
        <v>45505</v>
      </c>
      <c r="C66" s="13">
        <f t="shared" si="13"/>
        <v>4135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92024</v>
      </c>
      <c r="B67" s="12">
        <f t="shared" si="12"/>
        <v>45536</v>
      </c>
      <c r="C67" s="13">
        <f t="shared" si="13"/>
        <v>4135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102024</v>
      </c>
      <c r="B68" s="12">
        <f t="shared" si="12"/>
        <v>45566</v>
      </c>
      <c r="C68" s="13">
        <f t="shared" si="13"/>
        <v>4135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112024</v>
      </c>
      <c r="B69" s="12">
        <f t="shared" si="12"/>
        <v>45597</v>
      </c>
      <c r="C69" s="13">
        <f t="shared" si="13"/>
        <v>4135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122024</v>
      </c>
      <c r="B70" s="12">
        <f t="shared" ref="B70:B101" si="21">EDATE(B69,1)</f>
        <v>45627</v>
      </c>
      <c r="C70" s="13">
        <f t="shared" ref="C70:C101" si="22">C69-H70+I70</f>
        <v>4135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12025</v>
      </c>
      <c r="B71" s="12">
        <f t="shared" si="21"/>
        <v>45658</v>
      </c>
      <c r="C71" s="13">
        <f t="shared" si="22"/>
        <v>4135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22025</v>
      </c>
      <c r="B72" s="12">
        <f t="shared" si="21"/>
        <v>45689</v>
      </c>
      <c r="C72" s="13">
        <f t="shared" si="22"/>
        <v>4135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32025</v>
      </c>
      <c r="B73" s="12">
        <f t="shared" si="21"/>
        <v>45717</v>
      </c>
      <c r="C73" s="13">
        <f t="shared" si="22"/>
        <v>4135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42025</v>
      </c>
      <c r="B74" s="12">
        <f t="shared" si="21"/>
        <v>45748</v>
      </c>
      <c r="C74" s="13">
        <f t="shared" si="22"/>
        <v>4135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52025</v>
      </c>
      <c r="B75" s="12">
        <f t="shared" si="21"/>
        <v>45778</v>
      </c>
      <c r="C75" s="13">
        <f t="shared" si="22"/>
        <v>4135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62025</v>
      </c>
      <c r="B76" s="12">
        <f t="shared" si="21"/>
        <v>45809</v>
      </c>
      <c r="C76" s="13">
        <f t="shared" si="22"/>
        <v>4135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72025</v>
      </c>
      <c r="B77" s="12">
        <f t="shared" si="21"/>
        <v>45839</v>
      </c>
      <c r="C77" s="13">
        <f t="shared" si="22"/>
        <v>4135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82025</v>
      </c>
      <c r="B78" s="12">
        <f t="shared" si="21"/>
        <v>45870</v>
      </c>
      <c r="C78" s="13">
        <f t="shared" si="22"/>
        <v>4135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92025</v>
      </c>
      <c r="B79" s="12">
        <f t="shared" si="21"/>
        <v>45901</v>
      </c>
      <c r="C79" s="13">
        <f t="shared" si="22"/>
        <v>4135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102025</v>
      </c>
      <c r="B80" s="12">
        <f t="shared" si="21"/>
        <v>45931</v>
      </c>
      <c r="C80" s="13">
        <f t="shared" si="22"/>
        <v>4135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112025</v>
      </c>
      <c r="B81" s="12">
        <f t="shared" si="21"/>
        <v>45962</v>
      </c>
      <c r="C81" s="13">
        <f t="shared" si="22"/>
        <v>4135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122025</v>
      </c>
      <c r="B82" s="12">
        <f t="shared" si="21"/>
        <v>45992</v>
      </c>
      <c r="C82" s="13">
        <f t="shared" si="22"/>
        <v>4135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12026</v>
      </c>
      <c r="B83" s="12">
        <f t="shared" si="21"/>
        <v>46023</v>
      </c>
      <c r="C83" s="13">
        <f t="shared" si="22"/>
        <v>4135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22026</v>
      </c>
      <c r="B84" s="12">
        <f t="shared" si="21"/>
        <v>46054</v>
      </c>
      <c r="C84" s="13">
        <f t="shared" si="22"/>
        <v>4135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32026</v>
      </c>
      <c r="B85" s="12">
        <f t="shared" si="21"/>
        <v>46082</v>
      </c>
      <c r="C85" s="13">
        <f t="shared" si="22"/>
        <v>4135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42026</v>
      </c>
      <c r="B86" s="12">
        <f t="shared" si="21"/>
        <v>46113</v>
      </c>
      <c r="C86" s="13">
        <f t="shared" si="22"/>
        <v>4135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52026</v>
      </c>
      <c r="B87" s="12">
        <f t="shared" si="21"/>
        <v>46143</v>
      </c>
      <c r="C87" s="13">
        <f t="shared" si="22"/>
        <v>4135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62026</v>
      </c>
      <c r="B88" s="12">
        <f t="shared" si="21"/>
        <v>46174</v>
      </c>
      <c r="C88" s="13">
        <f t="shared" si="22"/>
        <v>4135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72026</v>
      </c>
      <c r="B89" s="12">
        <f t="shared" si="21"/>
        <v>46204</v>
      </c>
      <c r="C89" s="13">
        <f t="shared" si="22"/>
        <v>4135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82026</v>
      </c>
      <c r="B90" s="12">
        <f t="shared" si="21"/>
        <v>46235</v>
      </c>
      <c r="C90" s="13">
        <f t="shared" si="22"/>
        <v>4135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92026</v>
      </c>
      <c r="B91" s="12">
        <f t="shared" si="21"/>
        <v>46266</v>
      </c>
      <c r="C91" s="13">
        <f t="shared" si="22"/>
        <v>4135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102026</v>
      </c>
      <c r="B92" s="12">
        <f t="shared" si="21"/>
        <v>46296</v>
      </c>
      <c r="C92" s="13">
        <f t="shared" si="22"/>
        <v>4135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112026</v>
      </c>
      <c r="B93" s="12">
        <f t="shared" si="21"/>
        <v>46327</v>
      </c>
      <c r="C93" s="13">
        <f t="shared" si="22"/>
        <v>4135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122026</v>
      </c>
      <c r="B94" s="12">
        <f t="shared" si="21"/>
        <v>46357</v>
      </c>
      <c r="C94" s="13">
        <f t="shared" si="22"/>
        <v>4135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12027</v>
      </c>
      <c r="B95" s="12">
        <f t="shared" si="21"/>
        <v>46388</v>
      </c>
      <c r="C95" s="13">
        <f t="shared" si="22"/>
        <v>4135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22027</v>
      </c>
      <c r="B96" s="12">
        <f t="shared" si="21"/>
        <v>46419</v>
      </c>
      <c r="C96" s="13">
        <f t="shared" si="22"/>
        <v>4135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32027</v>
      </c>
      <c r="B97" s="12">
        <f t="shared" si="21"/>
        <v>46447</v>
      </c>
      <c r="C97" s="13">
        <f t="shared" si="22"/>
        <v>4135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42027</v>
      </c>
      <c r="B98" s="12">
        <f t="shared" si="21"/>
        <v>46478</v>
      </c>
      <c r="C98" s="13">
        <f t="shared" si="22"/>
        <v>4135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52027</v>
      </c>
      <c r="B99" s="12">
        <f t="shared" si="21"/>
        <v>46508</v>
      </c>
      <c r="C99" s="13">
        <f t="shared" si="22"/>
        <v>4135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62027</v>
      </c>
      <c r="B100" s="12">
        <f t="shared" si="21"/>
        <v>46539</v>
      </c>
      <c r="C100" s="13">
        <f t="shared" si="22"/>
        <v>4135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72027</v>
      </c>
      <c r="B101" s="12">
        <f t="shared" si="21"/>
        <v>46569</v>
      </c>
      <c r="C101" s="13">
        <f t="shared" si="22"/>
        <v>4135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82027</v>
      </c>
      <c r="B102" s="12">
        <f t="shared" ref="B102:B124" si="31">EDATE(B101,1)</f>
        <v>46600</v>
      </c>
      <c r="C102" s="13">
        <f t="shared" ref="C102:C124" si="32">C101-H102+I102</f>
        <v>4135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92027</v>
      </c>
      <c r="B103" s="12">
        <f t="shared" si="31"/>
        <v>46631</v>
      </c>
      <c r="C103" s="13">
        <f t="shared" si="32"/>
        <v>4135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102027</v>
      </c>
      <c r="B104" s="12">
        <f t="shared" si="31"/>
        <v>46661</v>
      </c>
      <c r="C104" s="13">
        <f t="shared" si="32"/>
        <v>4135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112027</v>
      </c>
      <c r="B105" s="12">
        <f t="shared" si="31"/>
        <v>46692</v>
      </c>
      <c r="C105" s="13">
        <f t="shared" si="32"/>
        <v>4135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122027</v>
      </c>
      <c r="B106" s="12">
        <f t="shared" si="31"/>
        <v>46722</v>
      </c>
      <c r="C106" s="13">
        <f t="shared" si="32"/>
        <v>4135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12028</v>
      </c>
      <c r="B107" s="12">
        <f t="shared" si="31"/>
        <v>46753</v>
      </c>
      <c r="C107" s="13">
        <f t="shared" si="32"/>
        <v>4135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22028</v>
      </c>
      <c r="B108" s="12">
        <f t="shared" si="31"/>
        <v>46784</v>
      </c>
      <c r="C108" s="13">
        <f t="shared" si="32"/>
        <v>4135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32028</v>
      </c>
      <c r="B109" s="12">
        <f t="shared" si="31"/>
        <v>46813</v>
      </c>
      <c r="C109" s="13">
        <f t="shared" si="32"/>
        <v>4135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42028</v>
      </c>
      <c r="B110" s="12">
        <f t="shared" si="31"/>
        <v>46844</v>
      </c>
      <c r="C110" s="13">
        <f t="shared" si="32"/>
        <v>4135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52028</v>
      </c>
      <c r="B111" s="12">
        <f t="shared" si="31"/>
        <v>46874</v>
      </c>
      <c r="C111" s="13">
        <f t="shared" si="32"/>
        <v>4135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62028</v>
      </c>
      <c r="B112" s="12">
        <f t="shared" si="31"/>
        <v>46905</v>
      </c>
      <c r="C112" s="13">
        <f t="shared" si="32"/>
        <v>4135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72028</v>
      </c>
      <c r="B113" s="12">
        <f t="shared" si="31"/>
        <v>46935</v>
      </c>
      <c r="C113" s="13">
        <f t="shared" si="32"/>
        <v>4135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82028</v>
      </c>
      <c r="B114" s="12">
        <f t="shared" si="31"/>
        <v>46966</v>
      </c>
      <c r="C114" s="13">
        <f t="shared" si="32"/>
        <v>4135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92028</v>
      </c>
      <c r="B115" s="12">
        <f t="shared" si="31"/>
        <v>46997</v>
      </c>
      <c r="C115" s="13">
        <f t="shared" si="32"/>
        <v>4135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102028</v>
      </c>
      <c r="B116" s="12">
        <f t="shared" si="31"/>
        <v>47027</v>
      </c>
      <c r="C116" s="13">
        <f t="shared" si="32"/>
        <v>4135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112028</v>
      </c>
      <c r="B117" s="12">
        <f t="shared" si="31"/>
        <v>47058</v>
      </c>
      <c r="C117" s="13">
        <f t="shared" si="32"/>
        <v>4135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122028</v>
      </c>
      <c r="B118" s="12">
        <f t="shared" si="31"/>
        <v>47088</v>
      </c>
      <c r="C118" s="13">
        <f t="shared" si="32"/>
        <v>4135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12029</v>
      </c>
      <c r="B119" s="12">
        <f t="shared" si="31"/>
        <v>47119</v>
      </c>
      <c r="C119" s="13">
        <f t="shared" si="32"/>
        <v>4135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22029</v>
      </c>
      <c r="B120" s="12">
        <f t="shared" si="31"/>
        <v>47150</v>
      </c>
      <c r="C120" s="13">
        <f t="shared" si="32"/>
        <v>4135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32029</v>
      </c>
      <c r="B121" s="12">
        <f t="shared" si="31"/>
        <v>47178</v>
      </c>
      <c r="C121" s="13">
        <f t="shared" si="32"/>
        <v>4135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42029</v>
      </c>
      <c r="B122" s="12">
        <f t="shared" si="31"/>
        <v>47209</v>
      </c>
      <c r="C122" s="13">
        <f t="shared" si="32"/>
        <v>4135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52029</v>
      </c>
      <c r="B123" s="12">
        <f t="shared" si="31"/>
        <v>47239</v>
      </c>
      <c r="C123" s="13">
        <f t="shared" si="32"/>
        <v>4135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62029</v>
      </c>
      <c r="B124" s="12">
        <f t="shared" si="31"/>
        <v>47270</v>
      </c>
      <c r="C124" s="13">
        <f t="shared" si="32"/>
        <v>4135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4" sqref="S4"/>
    </sheetView>
  </sheetViews>
  <sheetFormatPr defaultColWidth="11" defaultRowHeight="15"/>
  <cols>
    <col min="1" max="1" width="7" hidden="1" customWidth="1"/>
    <col min="2" max="2" width="8.14285714285714" customWidth="1"/>
    <col min="4" max="6" width="10.1428571428571" customWidth="1"/>
    <col min="7" max="7" width="10.5714285714286" customWidth="1"/>
    <col min="8" max="8" width="10.2857142857143" customWidth="1"/>
    <col min="9" max="9" width="11.4285714285714" customWidth="1"/>
    <col min="10" max="10" width="10.5714285714286" customWidth="1"/>
    <col min="11" max="11" width="10.8571428571429" customWidth="1"/>
    <col min="12" max="12" width="9.85714285714286" customWidth="1"/>
    <col min="13" max="13" width="9.71428571428571" customWidth="1"/>
    <col min="14" max="14" width="11.7142857142857" customWidth="1"/>
    <col min="15" max="15" width="11.4285714285714" customWidth="1"/>
    <col min="16" max="16" width="9.85714285714286" customWidth="1"/>
    <col min="17" max="17" width="3.28571428571429" customWidth="1"/>
    <col min="18" max="18" width="18.8571428571429" customWidth="1"/>
    <col min="19" max="19" width="10.7142857142857" customWidth="1"/>
  </cols>
  <sheetData>
    <row r="1" spans="2:16">
      <c r="B1" s="1" t="s">
        <v>9</v>
      </c>
      <c r="C1" s="2" t="s">
        <v>38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43435</v>
      </c>
      <c r="N1" s="19" t="s">
        <v>13</v>
      </c>
      <c r="O1" s="20">
        <v>6000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122018</v>
      </c>
      <c r="B5" s="12">
        <f>EDATE(M1,0)</f>
        <v>43435</v>
      </c>
      <c r="C5" s="13">
        <f>IF(H5&gt;0,O1-H5,IF(J5&lt;0,O1-J5,O1))</f>
        <v>6000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6000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6000</v>
      </c>
    </row>
    <row r="6" ht="15.75" spans="1:19">
      <c r="A6" s="5" t="str">
        <f t="shared" ref="A6:A37" si="1">MONTH(B6)&amp;YEAR(B6)</f>
        <v>12019</v>
      </c>
      <c r="B6" s="12">
        <f t="shared" ref="B6:B37" si="2">EDATE(B5,1)</f>
        <v>43466</v>
      </c>
      <c r="C6" s="13">
        <f t="shared" ref="C6:C37" si="3">C5-H6+I6</f>
        <v>6000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22019</v>
      </c>
      <c r="B7" s="12">
        <f t="shared" si="2"/>
        <v>43497</v>
      </c>
      <c r="C7" s="13">
        <f t="shared" si="3"/>
        <v>6000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32019</v>
      </c>
      <c r="B8" s="12">
        <f t="shared" si="2"/>
        <v>43525</v>
      </c>
      <c r="C8" s="13">
        <f t="shared" si="3"/>
        <v>6000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42019</v>
      </c>
      <c r="B9" s="12">
        <f t="shared" si="2"/>
        <v>43556</v>
      </c>
      <c r="C9" s="13">
        <f t="shared" si="3"/>
        <v>6000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52019</v>
      </c>
      <c r="B10" s="12">
        <f t="shared" si="2"/>
        <v>43586</v>
      </c>
      <c r="C10" s="13">
        <f t="shared" si="3"/>
        <v>6000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62019</v>
      </c>
      <c r="B11" s="12">
        <f t="shared" si="2"/>
        <v>43617</v>
      </c>
      <c r="C11" s="13">
        <f t="shared" si="3"/>
        <v>6000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72019</v>
      </c>
      <c r="B12" s="12">
        <f t="shared" si="2"/>
        <v>43647</v>
      </c>
      <c r="C12" s="13">
        <f t="shared" si="3"/>
        <v>6000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82019</v>
      </c>
      <c r="B13" s="12">
        <f t="shared" si="2"/>
        <v>43678</v>
      </c>
      <c r="C13" s="13">
        <f t="shared" si="3"/>
        <v>6000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92019</v>
      </c>
      <c r="B14" s="12">
        <f t="shared" si="2"/>
        <v>43709</v>
      </c>
      <c r="C14" s="13">
        <f t="shared" si="3"/>
        <v>6000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102019</v>
      </c>
      <c r="B15" s="12">
        <f t="shared" si="2"/>
        <v>43739</v>
      </c>
      <c r="C15" s="13">
        <f t="shared" si="3"/>
        <v>6000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112019</v>
      </c>
      <c r="B16" s="12">
        <f t="shared" si="2"/>
        <v>43770</v>
      </c>
      <c r="C16" s="13">
        <f t="shared" si="3"/>
        <v>6000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122019</v>
      </c>
      <c r="B17" s="12">
        <f t="shared" si="2"/>
        <v>43800</v>
      </c>
      <c r="C17" s="13">
        <f t="shared" si="3"/>
        <v>6000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12020</v>
      </c>
      <c r="B18" s="12">
        <f t="shared" si="2"/>
        <v>43831</v>
      </c>
      <c r="C18" s="13">
        <f t="shared" si="3"/>
        <v>6000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22020</v>
      </c>
      <c r="B19" s="12">
        <f t="shared" si="2"/>
        <v>43862</v>
      </c>
      <c r="C19" s="13">
        <f t="shared" si="3"/>
        <v>6000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32020</v>
      </c>
      <c r="B20" s="12">
        <f t="shared" si="2"/>
        <v>43891</v>
      </c>
      <c r="C20" s="13">
        <f t="shared" si="3"/>
        <v>6000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42020</v>
      </c>
      <c r="B21" s="12">
        <f t="shared" si="2"/>
        <v>43922</v>
      </c>
      <c r="C21" s="13">
        <f t="shared" si="3"/>
        <v>6000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52020</v>
      </c>
      <c r="B22" s="12">
        <f t="shared" si="2"/>
        <v>43952</v>
      </c>
      <c r="C22" s="13">
        <f t="shared" si="3"/>
        <v>6000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62020</v>
      </c>
      <c r="B23" s="12">
        <f t="shared" si="2"/>
        <v>43983</v>
      </c>
      <c r="C23" s="13">
        <f t="shared" si="3"/>
        <v>6000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72020</v>
      </c>
      <c r="B24" s="12">
        <f t="shared" si="2"/>
        <v>44013</v>
      </c>
      <c r="C24" s="13">
        <f t="shared" si="3"/>
        <v>6000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82020</v>
      </c>
      <c r="B25" s="12">
        <f t="shared" si="2"/>
        <v>44044</v>
      </c>
      <c r="C25" s="13">
        <f t="shared" si="3"/>
        <v>6000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92020</v>
      </c>
      <c r="B26" s="12">
        <f t="shared" si="2"/>
        <v>44075</v>
      </c>
      <c r="C26" s="13">
        <f t="shared" si="3"/>
        <v>6000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102020</v>
      </c>
      <c r="B27" s="12">
        <f t="shared" si="2"/>
        <v>44105</v>
      </c>
      <c r="C27" s="13">
        <f t="shared" si="3"/>
        <v>6000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112020</v>
      </c>
      <c r="B28" s="12">
        <f t="shared" si="2"/>
        <v>44136</v>
      </c>
      <c r="C28" s="13">
        <f t="shared" si="3"/>
        <v>6000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122020</v>
      </c>
      <c r="B29" s="12">
        <f t="shared" si="2"/>
        <v>44166</v>
      </c>
      <c r="C29" s="13">
        <f t="shared" si="3"/>
        <v>6000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12021</v>
      </c>
      <c r="B30" s="12">
        <f t="shared" si="2"/>
        <v>44197</v>
      </c>
      <c r="C30" s="13">
        <f t="shared" si="3"/>
        <v>6000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22021</v>
      </c>
      <c r="B31" s="12">
        <f t="shared" si="2"/>
        <v>44228</v>
      </c>
      <c r="C31" s="13">
        <f t="shared" si="3"/>
        <v>6000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32021</v>
      </c>
      <c r="B32" s="12">
        <f t="shared" si="2"/>
        <v>44256</v>
      </c>
      <c r="C32" s="13">
        <f t="shared" si="3"/>
        <v>6000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42021</v>
      </c>
      <c r="B33" s="12">
        <f t="shared" si="2"/>
        <v>44287</v>
      </c>
      <c r="C33" s="13">
        <f t="shared" si="3"/>
        <v>6000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52021</v>
      </c>
      <c r="B34" s="12">
        <f t="shared" si="2"/>
        <v>44317</v>
      </c>
      <c r="C34" s="13">
        <f t="shared" si="3"/>
        <v>6000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62021</v>
      </c>
      <c r="B35" s="12">
        <f t="shared" si="2"/>
        <v>44348</v>
      </c>
      <c r="C35" s="13">
        <f t="shared" si="3"/>
        <v>6000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72021</v>
      </c>
      <c r="B36" s="12">
        <f t="shared" si="2"/>
        <v>44378</v>
      </c>
      <c r="C36" s="13">
        <f t="shared" si="3"/>
        <v>6000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82021</v>
      </c>
      <c r="B37" s="12">
        <f t="shared" si="2"/>
        <v>44409</v>
      </c>
      <c r="C37" s="13">
        <f t="shared" si="3"/>
        <v>6000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92021</v>
      </c>
      <c r="B38" s="12">
        <f t="shared" ref="B38:B69" si="12">EDATE(B37,1)</f>
        <v>44440</v>
      </c>
      <c r="C38" s="13">
        <f t="shared" ref="C38:C69" si="13">C37-H38+I38</f>
        <v>6000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102021</v>
      </c>
      <c r="B39" s="12">
        <f t="shared" si="12"/>
        <v>44470</v>
      </c>
      <c r="C39" s="13">
        <f t="shared" si="13"/>
        <v>6000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112021</v>
      </c>
      <c r="B40" s="12">
        <f t="shared" si="12"/>
        <v>44501</v>
      </c>
      <c r="C40" s="13">
        <f t="shared" si="13"/>
        <v>6000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122021</v>
      </c>
      <c r="B41" s="12">
        <f t="shared" si="12"/>
        <v>44531</v>
      </c>
      <c r="C41" s="13">
        <f t="shared" si="13"/>
        <v>6000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12022</v>
      </c>
      <c r="B42" s="12">
        <f t="shared" si="12"/>
        <v>44562</v>
      </c>
      <c r="C42" s="13">
        <f t="shared" si="13"/>
        <v>6000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22022</v>
      </c>
      <c r="B43" s="12">
        <f t="shared" si="12"/>
        <v>44593</v>
      </c>
      <c r="C43" s="13">
        <f t="shared" si="13"/>
        <v>6000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32022</v>
      </c>
      <c r="B44" s="12">
        <f t="shared" si="12"/>
        <v>44621</v>
      </c>
      <c r="C44" s="13">
        <f t="shared" si="13"/>
        <v>6000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42022</v>
      </c>
      <c r="B45" s="12">
        <f t="shared" si="12"/>
        <v>44652</v>
      </c>
      <c r="C45" s="13">
        <f t="shared" si="13"/>
        <v>6000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52022</v>
      </c>
      <c r="B46" s="12">
        <f t="shared" si="12"/>
        <v>44682</v>
      </c>
      <c r="C46" s="13">
        <f t="shared" si="13"/>
        <v>6000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62022</v>
      </c>
      <c r="B47" s="12">
        <f t="shared" si="12"/>
        <v>44713</v>
      </c>
      <c r="C47" s="13">
        <f t="shared" si="13"/>
        <v>6000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72022</v>
      </c>
      <c r="B48" s="12">
        <f t="shared" si="12"/>
        <v>44743</v>
      </c>
      <c r="C48" s="13">
        <f t="shared" si="13"/>
        <v>6000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82022</v>
      </c>
      <c r="B49" s="12">
        <f t="shared" si="12"/>
        <v>44774</v>
      </c>
      <c r="C49" s="13">
        <f t="shared" si="13"/>
        <v>6000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92022</v>
      </c>
      <c r="B50" s="12">
        <f t="shared" si="12"/>
        <v>44805</v>
      </c>
      <c r="C50" s="13">
        <f t="shared" si="13"/>
        <v>6000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102022</v>
      </c>
      <c r="B51" s="12">
        <f t="shared" si="12"/>
        <v>44835</v>
      </c>
      <c r="C51" s="13">
        <f t="shared" si="13"/>
        <v>6000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112022</v>
      </c>
      <c r="B52" s="12">
        <f t="shared" si="12"/>
        <v>44866</v>
      </c>
      <c r="C52" s="13">
        <f t="shared" si="13"/>
        <v>6000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122022</v>
      </c>
      <c r="B53" s="12">
        <f t="shared" si="12"/>
        <v>44896</v>
      </c>
      <c r="C53" s="13">
        <f t="shared" si="13"/>
        <v>6000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12023</v>
      </c>
      <c r="B54" s="12">
        <f t="shared" si="12"/>
        <v>44927</v>
      </c>
      <c r="C54" s="13">
        <f t="shared" si="13"/>
        <v>6000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22023</v>
      </c>
      <c r="B55" s="12">
        <f t="shared" si="12"/>
        <v>44958</v>
      </c>
      <c r="C55" s="13">
        <f t="shared" si="13"/>
        <v>6000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32023</v>
      </c>
      <c r="B56" s="12">
        <f t="shared" si="12"/>
        <v>44986</v>
      </c>
      <c r="C56" s="13">
        <f t="shared" si="13"/>
        <v>6000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42023</v>
      </c>
      <c r="B57" s="12">
        <f t="shared" si="12"/>
        <v>45017</v>
      </c>
      <c r="C57" s="13">
        <f t="shared" si="13"/>
        <v>6000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52023</v>
      </c>
      <c r="B58" s="12">
        <f t="shared" si="12"/>
        <v>45047</v>
      </c>
      <c r="C58" s="13">
        <f t="shared" si="13"/>
        <v>6000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62023</v>
      </c>
      <c r="B59" s="12">
        <f t="shared" si="12"/>
        <v>45078</v>
      </c>
      <c r="C59" s="13">
        <f t="shared" si="13"/>
        <v>6000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72023</v>
      </c>
      <c r="B60" s="12">
        <f t="shared" si="12"/>
        <v>45108</v>
      </c>
      <c r="C60" s="13">
        <f t="shared" si="13"/>
        <v>6000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82023</v>
      </c>
      <c r="B61" s="12">
        <f t="shared" si="12"/>
        <v>45139</v>
      </c>
      <c r="C61" s="13">
        <f t="shared" si="13"/>
        <v>6000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92023</v>
      </c>
      <c r="B62" s="12">
        <f t="shared" si="12"/>
        <v>45170</v>
      </c>
      <c r="C62" s="13">
        <f t="shared" si="13"/>
        <v>6000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102023</v>
      </c>
      <c r="B63" s="12">
        <f t="shared" si="12"/>
        <v>45200</v>
      </c>
      <c r="C63" s="13">
        <f t="shared" si="13"/>
        <v>6000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112023</v>
      </c>
      <c r="B64" s="12">
        <f t="shared" si="12"/>
        <v>45231</v>
      </c>
      <c r="C64" s="13">
        <f t="shared" si="13"/>
        <v>6000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122023</v>
      </c>
      <c r="B65" s="12">
        <f t="shared" si="12"/>
        <v>45261</v>
      </c>
      <c r="C65" s="13">
        <f t="shared" si="13"/>
        <v>6000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12024</v>
      </c>
      <c r="B66" s="12">
        <f t="shared" si="12"/>
        <v>45292</v>
      </c>
      <c r="C66" s="13">
        <f t="shared" si="13"/>
        <v>6000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22024</v>
      </c>
      <c r="B67" s="12">
        <f t="shared" si="12"/>
        <v>45323</v>
      </c>
      <c r="C67" s="13">
        <f t="shared" si="13"/>
        <v>6000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32024</v>
      </c>
      <c r="B68" s="12">
        <f t="shared" si="12"/>
        <v>45352</v>
      </c>
      <c r="C68" s="13">
        <f t="shared" si="13"/>
        <v>6000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42024</v>
      </c>
      <c r="B69" s="12">
        <f t="shared" si="12"/>
        <v>45383</v>
      </c>
      <c r="C69" s="13">
        <f t="shared" si="13"/>
        <v>6000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52024</v>
      </c>
      <c r="B70" s="12">
        <f t="shared" ref="B70:B101" si="21">EDATE(B69,1)</f>
        <v>45413</v>
      </c>
      <c r="C70" s="13">
        <f t="shared" ref="C70:C101" si="22">C69-H70+I70</f>
        <v>6000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62024</v>
      </c>
      <c r="B71" s="12">
        <f t="shared" si="21"/>
        <v>45444</v>
      </c>
      <c r="C71" s="13">
        <f t="shared" si="22"/>
        <v>6000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72024</v>
      </c>
      <c r="B72" s="12">
        <f t="shared" si="21"/>
        <v>45474</v>
      </c>
      <c r="C72" s="13">
        <f t="shared" si="22"/>
        <v>6000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82024</v>
      </c>
      <c r="B73" s="12">
        <f t="shared" si="21"/>
        <v>45505</v>
      </c>
      <c r="C73" s="13">
        <f t="shared" si="22"/>
        <v>6000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92024</v>
      </c>
      <c r="B74" s="12">
        <f t="shared" si="21"/>
        <v>45536</v>
      </c>
      <c r="C74" s="13">
        <f t="shared" si="22"/>
        <v>6000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102024</v>
      </c>
      <c r="B75" s="12">
        <f t="shared" si="21"/>
        <v>45566</v>
      </c>
      <c r="C75" s="13">
        <f t="shared" si="22"/>
        <v>6000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112024</v>
      </c>
      <c r="B76" s="12">
        <f t="shared" si="21"/>
        <v>45597</v>
      </c>
      <c r="C76" s="13">
        <f t="shared" si="22"/>
        <v>6000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122024</v>
      </c>
      <c r="B77" s="12">
        <f t="shared" si="21"/>
        <v>45627</v>
      </c>
      <c r="C77" s="13">
        <f t="shared" si="22"/>
        <v>6000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12025</v>
      </c>
      <c r="B78" s="12">
        <f t="shared" si="21"/>
        <v>45658</v>
      </c>
      <c r="C78" s="13">
        <f t="shared" si="22"/>
        <v>6000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22025</v>
      </c>
      <c r="B79" s="12">
        <f t="shared" si="21"/>
        <v>45689</v>
      </c>
      <c r="C79" s="13">
        <f t="shared" si="22"/>
        <v>6000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32025</v>
      </c>
      <c r="B80" s="12">
        <f t="shared" si="21"/>
        <v>45717</v>
      </c>
      <c r="C80" s="13">
        <f t="shared" si="22"/>
        <v>6000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42025</v>
      </c>
      <c r="B81" s="12">
        <f t="shared" si="21"/>
        <v>45748</v>
      </c>
      <c r="C81" s="13">
        <f t="shared" si="22"/>
        <v>6000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52025</v>
      </c>
      <c r="B82" s="12">
        <f t="shared" si="21"/>
        <v>45778</v>
      </c>
      <c r="C82" s="13">
        <f t="shared" si="22"/>
        <v>6000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62025</v>
      </c>
      <c r="B83" s="12">
        <f t="shared" si="21"/>
        <v>45809</v>
      </c>
      <c r="C83" s="13">
        <f t="shared" si="22"/>
        <v>6000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72025</v>
      </c>
      <c r="B84" s="12">
        <f t="shared" si="21"/>
        <v>45839</v>
      </c>
      <c r="C84" s="13">
        <f t="shared" si="22"/>
        <v>6000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82025</v>
      </c>
      <c r="B85" s="12">
        <f t="shared" si="21"/>
        <v>45870</v>
      </c>
      <c r="C85" s="13">
        <f t="shared" si="22"/>
        <v>6000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92025</v>
      </c>
      <c r="B86" s="12">
        <f t="shared" si="21"/>
        <v>45901</v>
      </c>
      <c r="C86" s="13">
        <f t="shared" si="22"/>
        <v>6000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102025</v>
      </c>
      <c r="B87" s="12">
        <f t="shared" si="21"/>
        <v>45931</v>
      </c>
      <c r="C87" s="13">
        <f t="shared" si="22"/>
        <v>6000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112025</v>
      </c>
      <c r="B88" s="12">
        <f t="shared" si="21"/>
        <v>45962</v>
      </c>
      <c r="C88" s="13">
        <f t="shared" si="22"/>
        <v>6000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122025</v>
      </c>
      <c r="B89" s="12">
        <f t="shared" si="21"/>
        <v>45992</v>
      </c>
      <c r="C89" s="13">
        <f t="shared" si="22"/>
        <v>6000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12026</v>
      </c>
      <c r="B90" s="12">
        <f t="shared" si="21"/>
        <v>46023</v>
      </c>
      <c r="C90" s="13">
        <f t="shared" si="22"/>
        <v>6000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22026</v>
      </c>
      <c r="B91" s="12">
        <f t="shared" si="21"/>
        <v>46054</v>
      </c>
      <c r="C91" s="13">
        <f t="shared" si="22"/>
        <v>6000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32026</v>
      </c>
      <c r="B92" s="12">
        <f t="shared" si="21"/>
        <v>46082</v>
      </c>
      <c r="C92" s="13">
        <f t="shared" si="22"/>
        <v>6000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42026</v>
      </c>
      <c r="B93" s="12">
        <f t="shared" si="21"/>
        <v>46113</v>
      </c>
      <c r="C93" s="13">
        <f t="shared" si="22"/>
        <v>6000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52026</v>
      </c>
      <c r="B94" s="12">
        <f t="shared" si="21"/>
        <v>46143</v>
      </c>
      <c r="C94" s="13">
        <f t="shared" si="22"/>
        <v>6000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62026</v>
      </c>
      <c r="B95" s="12">
        <f t="shared" si="21"/>
        <v>46174</v>
      </c>
      <c r="C95" s="13">
        <f t="shared" si="22"/>
        <v>6000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72026</v>
      </c>
      <c r="B96" s="12">
        <f t="shared" si="21"/>
        <v>46204</v>
      </c>
      <c r="C96" s="13">
        <f t="shared" si="22"/>
        <v>6000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82026</v>
      </c>
      <c r="B97" s="12">
        <f t="shared" si="21"/>
        <v>46235</v>
      </c>
      <c r="C97" s="13">
        <f t="shared" si="22"/>
        <v>6000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92026</v>
      </c>
      <c r="B98" s="12">
        <f t="shared" si="21"/>
        <v>46266</v>
      </c>
      <c r="C98" s="13">
        <f t="shared" si="22"/>
        <v>6000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102026</v>
      </c>
      <c r="B99" s="12">
        <f t="shared" si="21"/>
        <v>46296</v>
      </c>
      <c r="C99" s="13">
        <f t="shared" si="22"/>
        <v>6000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112026</v>
      </c>
      <c r="B100" s="12">
        <f t="shared" si="21"/>
        <v>46327</v>
      </c>
      <c r="C100" s="13">
        <f t="shared" si="22"/>
        <v>6000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122026</v>
      </c>
      <c r="B101" s="12">
        <f t="shared" si="21"/>
        <v>46357</v>
      </c>
      <c r="C101" s="13">
        <f t="shared" si="22"/>
        <v>6000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12027</v>
      </c>
      <c r="B102" s="12">
        <f t="shared" ref="B102:B124" si="31">EDATE(B101,1)</f>
        <v>46388</v>
      </c>
      <c r="C102" s="13">
        <f t="shared" ref="C102:C124" si="32">C101-H102+I102</f>
        <v>6000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22027</v>
      </c>
      <c r="B103" s="12">
        <f t="shared" si="31"/>
        <v>46419</v>
      </c>
      <c r="C103" s="13">
        <f t="shared" si="32"/>
        <v>6000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32027</v>
      </c>
      <c r="B104" s="12">
        <f t="shared" si="31"/>
        <v>46447</v>
      </c>
      <c r="C104" s="13">
        <f t="shared" si="32"/>
        <v>6000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42027</v>
      </c>
      <c r="B105" s="12">
        <f t="shared" si="31"/>
        <v>46478</v>
      </c>
      <c r="C105" s="13">
        <f t="shared" si="32"/>
        <v>6000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52027</v>
      </c>
      <c r="B106" s="12">
        <f t="shared" si="31"/>
        <v>46508</v>
      </c>
      <c r="C106" s="13">
        <f t="shared" si="32"/>
        <v>6000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62027</v>
      </c>
      <c r="B107" s="12">
        <f t="shared" si="31"/>
        <v>46539</v>
      </c>
      <c r="C107" s="13">
        <f t="shared" si="32"/>
        <v>6000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72027</v>
      </c>
      <c r="B108" s="12">
        <f t="shared" si="31"/>
        <v>46569</v>
      </c>
      <c r="C108" s="13">
        <f t="shared" si="32"/>
        <v>6000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82027</v>
      </c>
      <c r="B109" s="12">
        <f t="shared" si="31"/>
        <v>46600</v>
      </c>
      <c r="C109" s="13">
        <f t="shared" si="32"/>
        <v>6000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92027</v>
      </c>
      <c r="B110" s="12">
        <f t="shared" si="31"/>
        <v>46631</v>
      </c>
      <c r="C110" s="13">
        <f t="shared" si="32"/>
        <v>6000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102027</v>
      </c>
      <c r="B111" s="12">
        <f t="shared" si="31"/>
        <v>46661</v>
      </c>
      <c r="C111" s="13">
        <f t="shared" si="32"/>
        <v>6000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112027</v>
      </c>
      <c r="B112" s="12">
        <f t="shared" si="31"/>
        <v>46692</v>
      </c>
      <c r="C112" s="13">
        <f t="shared" si="32"/>
        <v>6000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122027</v>
      </c>
      <c r="B113" s="12">
        <f t="shared" si="31"/>
        <v>46722</v>
      </c>
      <c r="C113" s="13">
        <f t="shared" si="32"/>
        <v>6000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12028</v>
      </c>
      <c r="B114" s="12">
        <f t="shared" si="31"/>
        <v>46753</v>
      </c>
      <c r="C114" s="13">
        <f t="shared" si="32"/>
        <v>6000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22028</v>
      </c>
      <c r="B115" s="12">
        <f t="shared" si="31"/>
        <v>46784</v>
      </c>
      <c r="C115" s="13">
        <f t="shared" si="32"/>
        <v>6000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32028</v>
      </c>
      <c r="B116" s="12">
        <f t="shared" si="31"/>
        <v>46813</v>
      </c>
      <c r="C116" s="13">
        <f t="shared" si="32"/>
        <v>6000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42028</v>
      </c>
      <c r="B117" s="12">
        <f t="shared" si="31"/>
        <v>46844</v>
      </c>
      <c r="C117" s="13">
        <f t="shared" si="32"/>
        <v>6000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52028</v>
      </c>
      <c r="B118" s="12">
        <f t="shared" si="31"/>
        <v>46874</v>
      </c>
      <c r="C118" s="13">
        <f t="shared" si="32"/>
        <v>6000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62028</v>
      </c>
      <c r="B119" s="12">
        <f t="shared" si="31"/>
        <v>46905</v>
      </c>
      <c r="C119" s="13">
        <f t="shared" si="32"/>
        <v>6000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72028</v>
      </c>
      <c r="B120" s="12">
        <f t="shared" si="31"/>
        <v>46935</v>
      </c>
      <c r="C120" s="13">
        <f t="shared" si="32"/>
        <v>6000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82028</v>
      </c>
      <c r="B121" s="12">
        <f t="shared" si="31"/>
        <v>46966</v>
      </c>
      <c r="C121" s="13">
        <f t="shared" si="32"/>
        <v>6000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92028</v>
      </c>
      <c r="B122" s="12">
        <f t="shared" si="31"/>
        <v>46997</v>
      </c>
      <c r="C122" s="13">
        <f t="shared" si="32"/>
        <v>6000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102028</v>
      </c>
      <c r="B123" s="12">
        <f t="shared" si="31"/>
        <v>47027</v>
      </c>
      <c r="C123" s="13">
        <f t="shared" si="32"/>
        <v>6000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112028</v>
      </c>
      <c r="B124" s="12">
        <f t="shared" si="31"/>
        <v>47058</v>
      </c>
      <c r="C124" s="13">
        <f t="shared" si="32"/>
        <v>6000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topLeftCell="B1" workbookViewId="0">
      <selection activeCell="S1" sqref="S1"/>
    </sheetView>
  </sheetViews>
  <sheetFormatPr defaultColWidth="11" defaultRowHeight="15"/>
  <cols>
    <col min="1" max="1" width="7" hidden="1" customWidth="1"/>
    <col min="2" max="2" width="8.14285714285714" customWidth="1"/>
    <col min="3" max="3" width="10.2857142857143" customWidth="1"/>
    <col min="4" max="4" width="10.4285714285714" customWidth="1"/>
    <col min="5" max="6" width="9.71428571428571" customWidth="1"/>
    <col min="7" max="7" width="9.42857142857143" customWidth="1"/>
    <col min="8" max="8" width="11.4285714285714" customWidth="1"/>
    <col min="9" max="9" width="9.42857142857143" customWidth="1"/>
    <col min="10" max="10" width="8.71428571428571" customWidth="1"/>
    <col min="11" max="11" width="10.1428571428571" customWidth="1"/>
    <col min="12" max="12" width="10.2857142857143" customWidth="1"/>
    <col min="13" max="14" width="9.57142857142857" customWidth="1"/>
    <col min="15" max="15" width="9.42857142857143" customWidth="1"/>
    <col min="16" max="16" width="8.14285714285714" customWidth="1"/>
    <col min="17" max="17" width="3.57142857142857" customWidth="1"/>
    <col min="18" max="18" width="19.5714285714286" customWidth="1"/>
    <col min="19" max="19" width="6" customWidth="1"/>
  </cols>
  <sheetData>
    <row r="1" spans="2:16">
      <c r="B1" s="1" t="s">
        <v>9</v>
      </c>
      <c r="C1" s="2" t="s">
        <v>39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f ca="1">TODAY()</f>
        <v>44095</v>
      </c>
      <c r="N1" s="19" t="s">
        <v>13</v>
      </c>
      <c r="O1" s="20">
        <v>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ca="1" t="shared" ref="A6:A37" si="1">MONTH(B6)&amp;YEAR(B6)</f>
        <v>92020</v>
      </c>
      <c r="B6" s="12">
        <v>44086</v>
      </c>
      <c r="C6" s="13">
        <f t="shared" ref="C6:C37" si="2">C5-H6+I6</f>
        <v>0</v>
      </c>
      <c r="D6" s="13">
        <f t="shared" ref="D6:D37" si="3">C5*$K$1</f>
        <v>0</v>
      </c>
      <c r="E6" s="13">
        <f t="shared" ref="E6:E37" si="4">C5*$K$1+G5</f>
        <v>0</v>
      </c>
      <c r="F6" s="14">
        <f t="shared" ref="F6:F37" si="5">IF(J6&gt;E6,E6,J6)</f>
        <v>0</v>
      </c>
      <c r="G6" s="14">
        <f t="shared" si="0"/>
        <v>0</v>
      </c>
      <c r="H6" s="14">
        <f t="shared" ref="H6:H37" si="6">IF(J6&gt;F6,J6-F6,0)</f>
        <v>0</v>
      </c>
      <c r="I6" s="24">
        <f t="shared" ref="I6:I37" si="7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102020</v>
      </c>
      <c r="B7">
        <v>44116</v>
      </c>
      <c r="C7" s="13">
        <f t="shared" si="2"/>
        <v>0</v>
      </c>
      <c r="D7" s="13">
        <f t="shared" si="3"/>
        <v>0</v>
      </c>
      <c r="E7" s="13">
        <f t="shared" si="4"/>
        <v>0</v>
      </c>
      <c r="F7" s="14">
        <f t="shared" si="5"/>
        <v>0</v>
      </c>
      <c r="G7" s="14">
        <f t="shared" si="0"/>
        <v>0</v>
      </c>
      <c r="H7" s="14">
        <f t="shared" si="6"/>
        <v>0</v>
      </c>
      <c r="I7" s="24">
        <f t="shared" si="7"/>
        <v>0</v>
      </c>
      <c r="J7" s="24">
        <f t="shared" ref="J7:J70" si="8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1"/>
        <v>112020</v>
      </c>
      <c r="B8">
        <v>44147</v>
      </c>
      <c r="C8" s="13">
        <f t="shared" si="2"/>
        <v>0</v>
      </c>
      <c r="D8" s="13">
        <f t="shared" si="3"/>
        <v>0</v>
      </c>
      <c r="E8" s="13">
        <f t="shared" si="4"/>
        <v>0</v>
      </c>
      <c r="F8" s="14">
        <f t="shared" si="5"/>
        <v>0</v>
      </c>
      <c r="G8" s="14">
        <f t="shared" si="0"/>
        <v>0</v>
      </c>
      <c r="H8" s="14">
        <f t="shared" si="6"/>
        <v>0</v>
      </c>
      <c r="I8" s="24">
        <f t="shared" si="7"/>
        <v>0</v>
      </c>
      <c r="J8" s="24">
        <f t="shared" si="8"/>
        <v>0</v>
      </c>
      <c r="K8" s="27"/>
      <c r="L8" s="26"/>
      <c r="M8" s="27"/>
      <c r="N8" s="28"/>
      <c r="O8" s="27"/>
      <c r="P8" s="28"/>
      <c r="R8" s="32" t="s">
        <v>7</v>
      </c>
      <c r="S8" s="33">
        <v>0</v>
      </c>
    </row>
    <row r="9" ht="15.75" spans="1:19">
      <c r="A9" s="5" t="str">
        <f ca="1" t="shared" si="1"/>
        <v>122020</v>
      </c>
      <c r="B9">
        <v>44177</v>
      </c>
      <c r="C9" s="13">
        <f t="shared" si="2"/>
        <v>0</v>
      </c>
      <c r="D9" s="13">
        <f t="shared" si="3"/>
        <v>0</v>
      </c>
      <c r="E9" s="13">
        <f t="shared" si="4"/>
        <v>0</v>
      </c>
      <c r="F9" s="14">
        <f t="shared" si="5"/>
        <v>0</v>
      </c>
      <c r="G9" s="14">
        <f t="shared" si="0"/>
        <v>0</v>
      </c>
      <c r="H9" s="14">
        <f t="shared" si="6"/>
        <v>0</v>
      </c>
      <c r="I9" s="24">
        <f t="shared" si="7"/>
        <v>0</v>
      </c>
      <c r="J9" s="24">
        <f t="shared" si="8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12021</v>
      </c>
      <c r="B10">
        <v>44208</v>
      </c>
      <c r="C10" s="13">
        <f t="shared" si="2"/>
        <v>0</v>
      </c>
      <c r="D10" s="13">
        <f t="shared" si="3"/>
        <v>0</v>
      </c>
      <c r="E10" s="13">
        <f t="shared" si="4"/>
        <v>0</v>
      </c>
      <c r="F10" s="14">
        <f t="shared" si="5"/>
        <v>0</v>
      </c>
      <c r="G10" s="14">
        <f t="shared" si="0"/>
        <v>0</v>
      </c>
      <c r="H10" s="14">
        <f t="shared" si="6"/>
        <v>0</v>
      </c>
      <c r="I10" s="24">
        <f t="shared" si="7"/>
        <v>0</v>
      </c>
      <c r="J10" s="24">
        <f t="shared" si="8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22021</v>
      </c>
      <c r="B11">
        <v>44239</v>
      </c>
      <c r="C11" s="13">
        <f t="shared" si="2"/>
        <v>0</v>
      </c>
      <c r="D11" s="13">
        <f t="shared" si="3"/>
        <v>0</v>
      </c>
      <c r="E11" s="13">
        <f t="shared" si="4"/>
        <v>0</v>
      </c>
      <c r="F11" s="14">
        <f t="shared" si="5"/>
        <v>0</v>
      </c>
      <c r="G11" s="14">
        <f t="shared" si="0"/>
        <v>0</v>
      </c>
      <c r="H11" s="14">
        <f t="shared" si="6"/>
        <v>0</v>
      </c>
      <c r="I11" s="24">
        <f t="shared" si="7"/>
        <v>0</v>
      </c>
      <c r="J11" s="24">
        <f t="shared" si="8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32021</v>
      </c>
      <c r="B12">
        <v>44267</v>
      </c>
      <c r="C12" s="13">
        <f t="shared" si="2"/>
        <v>0</v>
      </c>
      <c r="D12" s="13">
        <f t="shared" si="3"/>
        <v>0</v>
      </c>
      <c r="E12" s="13">
        <f t="shared" si="4"/>
        <v>0</v>
      </c>
      <c r="F12" s="14">
        <f t="shared" si="5"/>
        <v>0</v>
      </c>
      <c r="G12" s="14">
        <f t="shared" si="0"/>
        <v>0</v>
      </c>
      <c r="H12" s="14">
        <f t="shared" si="6"/>
        <v>0</v>
      </c>
      <c r="I12" s="24">
        <f t="shared" si="7"/>
        <v>0</v>
      </c>
      <c r="J12" s="24">
        <f t="shared" si="8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42021</v>
      </c>
      <c r="B13">
        <v>44298</v>
      </c>
      <c r="C13" s="13">
        <f t="shared" si="2"/>
        <v>0</v>
      </c>
      <c r="D13" s="13">
        <f t="shared" si="3"/>
        <v>0</v>
      </c>
      <c r="E13" s="13">
        <f t="shared" si="4"/>
        <v>0</v>
      </c>
      <c r="F13" s="14">
        <f t="shared" si="5"/>
        <v>0</v>
      </c>
      <c r="G13" s="14">
        <f t="shared" si="0"/>
        <v>0</v>
      </c>
      <c r="H13" s="14">
        <f t="shared" si="6"/>
        <v>0</v>
      </c>
      <c r="I13" s="24">
        <f t="shared" si="7"/>
        <v>0</v>
      </c>
      <c r="J13" s="24">
        <f t="shared" si="8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52021</v>
      </c>
      <c r="B14">
        <v>44328</v>
      </c>
      <c r="C14" s="13">
        <f t="shared" si="2"/>
        <v>0</v>
      </c>
      <c r="D14" s="13">
        <f t="shared" si="3"/>
        <v>0</v>
      </c>
      <c r="E14" s="13">
        <f t="shared" si="4"/>
        <v>0</v>
      </c>
      <c r="F14" s="14">
        <f t="shared" si="5"/>
        <v>0</v>
      </c>
      <c r="G14" s="14">
        <f t="shared" si="0"/>
        <v>0</v>
      </c>
      <c r="H14" s="14">
        <f t="shared" si="6"/>
        <v>0</v>
      </c>
      <c r="I14" s="24">
        <f t="shared" si="7"/>
        <v>0</v>
      </c>
      <c r="J14" s="24">
        <f t="shared" si="8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62021</v>
      </c>
      <c r="B15">
        <v>44359</v>
      </c>
      <c r="C15" s="13">
        <f t="shared" si="2"/>
        <v>0</v>
      </c>
      <c r="D15" s="13">
        <f t="shared" si="3"/>
        <v>0</v>
      </c>
      <c r="E15" s="13">
        <f t="shared" si="4"/>
        <v>0</v>
      </c>
      <c r="F15" s="14">
        <f t="shared" si="5"/>
        <v>0</v>
      </c>
      <c r="G15" s="14">
        <f t="shared" si="0"/>
        <v>0</v>
      </c>
      <c r="H15" s="14">
        <f t="shared" si="6"/>
        <v>0</v>
      </c>
      <c r="I15" s="24">
        <f t="shared" si="7"/>
        <v>0</v>
      </c>
      <c r="J15" s="24">
        <f t="shared" si="8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72021</v>
      </c>
      <c r="B16">
        <v>44389</v>
      </c>
      <c r="C16" s="13">
        <f t="shared" si="2"/>
        <v>0</v>
      </c>
      <c r="D16" s="13">
        <f t="shared" si="3"/>
        <v>0</v>
      </c>
      <c r="E16" s="13">
        <f t="shared" si="4"/>
        <v>0</v>
      </c>
      <c r="F16" s="14">
        <f t="shared" si="5"/>
        <v>0</v>
      </c>
      <c r="G16" s="14">
        <f t="shared" si="0"/>
        <v>0</v>
      </c>
      <c r="H16" s="14">
        <f t="shared" si="6"/>
        <v>0</v>
      </c>
      <c r="I16" s="24">
        <f t="shared" si="7"/>
        <v>0</v>
      </c>
      <c r="J16" s="24">
        <f t="shared" si="8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82021</v>
      </c>
      <c r="B17">
        <v>44420</v>
      </c>
      <c r="C17" s="13">
        <f t="shared" si="2"/>
        <v>0</v>
      </c>
      <c r="D17" s="13">
        <f t="shared" si="3"/>
        <v>0</v>
      </c>
      <c r="E17" s="13">
        <f t="shared" si="4"/>
        <v>0</v>
      </c>
      <c r="F17" s="14">
        <f t="shared" si="5"/>
        <v>0</v>
      </c>
      <c r="G17" s="14">
        <f t="shared" si="0"/>
        <v>0</v>
      </c>
      <c r="H17" s="14">
        <f t="shared" si="6"/>
        <v>0</v>
      </c>
      <c r="I17" s="24">
        <f t="shared" si="7"/>
        <v>0</v>
      </c>
      <c r="J17" s="24">
        <f t="shared" si="8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92021</v>
      </c>
      <c r="B18">
        <v>44451</v>
      </c>
      <c r="C18" s="13">
        <f t="shared" si="2"/>
        <v>0</v>
      </c>
      <c r="D18" s="13">
        <f t="shared" si="3"/>
        <v>0</v>
      </c>
      <c r="E18" s="13">
        <f t="shared" si="4"/>
        <v>0</v>
      </c>
      <c r="F18" s="14">
        <f t="shared" si="5"/>
        <v>0</v>
      </c>
      <c r="G18" s="14">
        <f t="shared" si="0"/>
        <v>0</v>
      </c>
      <c r="H18" s="14">
        <f t="shared" si="6"/>
        <v>0</v>
      </c>
      <c r="I18" s="24">
        <f t="shared" si="7"/>
        <v>0</v>
      </c>
      <c r="J18" s="24">
        <f t="shared" si="8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102021</v>
      </c>
      <c r="B19">
        <v>44481</v>
      </c>
      <c r="C19" s="13">
        <f t="shared" si="2"/>
        <v>0</v>
      </c>
      <c r="D19" s="13">
        <f t="shared" si="3"/>
        <v>0</v>
      </c>
      <c r="E19" s="13">
        <f t="shared" si="4"/>
        <v>0</v>
      </c>
      <c r="F19" s="14">
        <f t="shared" si="5"/>
        <v>0</v>
      </c>
      <c r="G19" s="14">
        <f t="shared" si="0"/>
        <v>0</v>
      </c>
      <c r="H19" s="14">
        <f t="shared" si="6"/>
        <v>0</v>
      </c>
      <c r="I19" s="24">
        <f t="shared" si="7"/>
        <v>0</v>
      </c>
      <c r="J19" s="24">
        <f t="shared" si="8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112021</v>
      </c>
      <c r="B20">
        <v>44512</v>
      </c>
      <c r="C20" s="13">
        <f t="shared" si="2"/>
        <v>0</v>
      </c>
      <c r="D20" s="13">
        <f t="shared" si="3"/>
        <v>0</v>
      </c>
      <c r="E20" s="13">
        <f t="shared" si="4"/>
        <v>0</v>
      </c>
      <c r="F20" s="14">
        <f t="shared" si="5"/>
        <v>0</v>
      </c>
      <c r="G20" s="14">
        <f t="shared" si="0"/>
        <v>0</v>
      </c>
      <c r="H20" s="14">
        <f t="shared" si="6"/>
        <v>0</v>
      </c>
      <c r="I20" s="24">
        <f t="shared" si="7"/>
        <v>0</v>
      </c>
      <c r="J20" s="24">
        <f t="shared" si="8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122021</v>
      </c>
      <c r="B21">
        <v>44542</v>
      </c>
      <c r="C21" s="13">
        <f t="shared" si="2"/>
        <v>0</v>
      </c>
      <c r="D21" s="13">
        <f t="shared" si="3"/>
        <v>0</v>
      </c>
      <c r="E21" s="13">
        <f t="shared" si="4"/>
        <v>0</v>
      </c>
      <c r="F21" s="14">
        <f t="shared" si="5"/>
        <v>0</v>
      </c>
      <c r="G21" s="14">
        <f t="shared" si="0"/>
        <v>0</v>
      </c>
      <c r="H21" s="14">
        <f t="shared" si="6"/>
        <v>0</v>
      </c>
      <c r="I21" s="24">
        <f t="shared" si="7"/>
        <v>0</v>
      </c>
      <c r="J21" s="24">
        <f t="shared" si="8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12022</v>
      </c>
      <c r="B22">
        <v>44573</v>
      </c>
      <c r="C22" s="13">
        <f t="shared" si="2"/>
        <v>0</v>
      </c>
      <c r="D22" s="13">
        <f t="shared" si="3"/>
        <v>0</v>
      </c>
      <c r="E22" s="13">
        <f t="shared" si="4"/>
        <v>0</v>
      </c>
      <c r="F22" s="14">
        <f t="shared" si="5"/>
        <v>0</v>
      </c>
      <c r="G22" s="14">
        <f t="shared" si="0"/>
        <v>0</v>
      </c>
      <c r="H22" s="14">
        <f t="shared" si="6"/>
        <v>0</v>
      </c>
      <c r="I22" s="24">
        <f t="shared" si="7"/>
        <v>0</v>
      </c>
      <c r="J22" s="24">
        <f t="shared" si="8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22022</v>
      </c>
      <c r="B23">
        <v>44604</v>
      </c>
      <c r="C23" s="13">
        <f t="shared" si="2"/>
        <v>0</v>
      </c>
      <c r="D23" s="13">
        <f t="shared" si="3"/>
        <v>0</v>
      </c>
      <c r="E23" s="13">
        <f t="shared" si="4"/>
        <v>0</v>
      </c>
      <c r="F23" s="14">
        <f t="shared" si="5"/>
        <v>0</v>
      </c>
      <c r="G23" s="14">
        <f t="shared" si="0"/>
        <v>0</v>
      </c>
      <c r="H23" s="14">
        <f t="shared" si="6"/>
        <v>0</v>
      </c>
      <c r="I23" s="24">
        <f t="shared" si="7"/>
        <v>0</v>
      </c>
      <c r="J23" s="24">
        <f t="shared" si="8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32022</v>
      </c>
      <c r="B24">
        <v>44632</v>
      </c>
      <c r="C24" s="13">
        <f t="shared" si="2"/>
        <v>0</v>
      </c>
      <c r="D24" s="13">
        <f t="shared" si="3"/>
        <v>0</v>
      </c>
      <c r="E24" s="13">
        <f t="shared" si="4"/>
        <v>0</v>
      </c>
      <c r="F24" s="14">
        <f t="shared" si="5"/>
        <v>0</v>
      </c>
      <c r="G24" s="14">
        <f t="shared" si="0"/>
        <v>0</v>
      </c>
      <c r="H24" s="14">
        <f t="shared" si="6"/>
        <v>0</v>
      </c>
      <c r="I24" s="24">
        <f t="shared" si="7"/>
        <v>0</v>
      </c>
      <c r="J24" s="24">
        <f t="shared" si="8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42022</v>
      </c>
      <c r="B25">
        <v>44663</v>
      </c>
      <c r="C25" s="13">
        <f t="shared" si="2"/>
        <v>0</v>
      </c>
      <c r="D25" s="13">
        <f t="shared" si="3"/>
        <v>0</v>
      </c>
      <c r="E25" s="13">
        <f t="shared" si="4"/>
        <v>0</v>
      </c>
      <c r="F25" s="14">
        <f t="shared" si="5"/>
        <v>0</v>
      </c>
      <c r="G25" s="14">
        <f t="shared" si="0"/>
        <v>0</v>
      </c>
      <c r="H25" s="14">
        <f t="shared" si="6"/>
        <v>0</v>
      </c>
      <c r="I25" s="24">
        <f t="shared" si="7"/>
        <v>0</v>
      </c>
      <c r="J25" s="24">
        <f t="shared" si="8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52022</v>
      </c>
      <c r="B26">
        <v>44693</v>
      </c>
      <c r="C26" s="13">
        <f t="shared" si="2"/>
        <v>0</v>
      </c>
      <c r="D26" s="13">
        <f t="shared" si="3"/>
        <v>0</v>
      </c>
      <c r="E26" s="13">
        <f t="shared" si="4"/>
        <v>0</v>
      </c>
      <c r="F26" s="14">
        <f t="shared" si="5"/>
        <v>0</v>
      </c>
      <c r="G26" s="14">
        <f t="shared" si="0"/>
        <v>0</v>
      </c>
      <c r="H26" s="14">
        <f t="shared" si="6"/>
        <v>0</v>
      </c>
      <c r="I26" s="24">
        <f t="shared" si="7"/>
        <v>0</v>
      </c>
      <c r="J26" s="24">
        <f t="shared" si="8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62022</v>
      </c>
      <c r="B27">
        <v>44724</v>
      </c>
      <c r="C27" s="13">
        <f t="shared" si="2"/>
        <v>0</v>
      </c>
      <c r="D27" s="13">
        <f t="shared" si="3"/>
        <v>0</v>
      </c>
      <c r="E27" s="13">
        <f t="shared" si="4"/>
        <v>0</v>
      </c>
      <c r="F27" s="14">
        <f t="shared" si="5"/>
        <v>0</v>
      </c>
      <c r="G27" s="14">
        <f t="shared" si="0"/>
        <v>0</v>
      </c>
      <c r="H27" s="14">
        <f t="shared" si="6"/>
        <v>0</v>
      </c>
      <c r="I27" s="24">
        <f t="shared" si="7"/>
        <v>0</v>
      </c>
      <c r="J27" s="24">
        <f t="shared" si="8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72022</v>
      </c>
      <c r="B28">
        <v>44754</v>
      </c>
      <c r="C28" s="13">
        <f t="shared" si="2"/>
        <v>0</v>
      </c>
      <c r="D28" s="13">
        <f t="shared" si="3"/>
        <v>0</v>
      </c>
      <c r="E28" s="13">
        <f t="shared" si="4"/>
        <v>0</v>
      </c>
      <c r="F28" s="14">
        <f t="shared" si="5"/>
        <v>0</v>
      </c>
      <c r="G28" s="14">
        <f t="shared" si="0"/>
        <v>0</v>
      </c>
      <c r="H28" s="14">
        <f t="shared" si="6"/>
        <v>0</v>
      </c>
      <c r="I28" s="24">
        <f t="shared" si="7"/>
        <v>0</v>
      </c>
      <c r="J28" s="24">
        <f t="shared" si="8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82022</v>
      </c>
      <c r="B29">
        <v>44785</v>
      </c>
      <c r="C29" s="13">
        <f t="shared" si="2"/>
        <v>0</v>
      </c>
      <c r="D29" s="13">
        <f t="shared" si="3"/>
        <v>0</v>
      </c>
      <c r="E29" s="13">
        <f t="shared" si="4"/>
        <v>0</v>
      </c>
      <c r="F29" s="14">
        <f t="shared" si="5"/>
        <v>0</v>
      </c>
      <c r="G29" s="14">
        <f t="shared" si="0"/>
        <v>0</v>
      </c>
      <c r="H29" s="14">
        <f t="shared" si="6"/>
        <v>0</v>
      </c>
      <c r="I29" s="24">
        <f t="shared" si="7"/>
        <v>0</v>
      </c>
      <c r="J29" s="24">
        <f t="shared" si="8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92022</v>
      </c>
      <c r="B30">
        <v>44816</v>
      </c>
      <c r="C30" s="13">
        <f t="shared" si="2"/>
        <v>0</v>
      </c>
      <c r="D30" s="13">
        <f t="shared" si="3"/>
        <v>0</v>
      </c>
      <c r="E30" s="13">
        <f t="shared" si="4"/>
        <v>0</v>
      </c>
      <c r="F30" s="14">
        <f t="shared" si="5"/>
        <v>0</v>
      </c>
      <c r="G30" s="14">
        <f t="shared" si="0"/>
        <v>0</v>
      </c>
      <c r="H30" s="14">
        <f t="shared" si="6"/>
        <v>0</v>
      </c>
      <c r="I30" s="24">
        <f t="shared" si="7"/>
        <v>0</v>
      </c>
      <c r="J30" s="24">
        <f t="shared" si="8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102022</v>
      </c>
      <c r="B31">
        <v>44846</v>
      </c>
      <c r="C31" s="13">
        <f t="shared" si="2"/>
        <v>0</v>
      </c>
      <c r="D31" s="13">
        <f t="shared" si="3"/>
        <v>0</v>
      </c>
      <c r="E31" s="13">
        <f t="shared" si="4"/>
        <v>0</v>
      </c>
      <c r="F31" s="14">
        <f t="shared" si="5"/>
        <v>0</v>
      </c>
      <c r="G31" s="14">
        <f t="shared" si="0"/>
        <v>0</v>
      </c>
      <c r="H31" s="14">
        <f t="shared" si="6"/>
        <v>0</v>
      </c>
      <c r="I31" s="24">
        <f t="shared" si="7"/>
        <v>0</v>
      </c>
      <c r="J31" s="24">
        <f t="shared" si="8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112022</v>
      </c>
      <c r="B32">
        <v>44877</v>
      </c>
      <c r="C32" s="13">
        <f t="shared" si="2"/>
        <v>0</v>
      </c>
      <c r="D32" s="13">
        <f t="shared" si="3"/>
        <v>0</v>
      </c>
      <c r="E32" s="13">
        <f t="shared" si="4"/>
        <v>0</v>
      </c>
      <c r="F32" s="14">
        <f t="shared" si="5"/>
        <v>0</v>
      </c>
      <c r="G32" s="14">
        <f t="shared" si="0"/>
        <v>0</v>
      </c>
      <c r="H32" s="14">
        <f t="shared" si="6"/>
        <v>0</v>
      </c>
      <c r="I32" s="24">
        <f t="shared" si="7"/>
        <v>0</v>
      </c>
      <c r="J32" s="24">
        <f t="shared" si="8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122022</v>
      </c>
      <c r="B33">
        <v>44907</v>
      </c>
      <c r="C33" s="13">
        <f t="shared" si="2"/>
        <v>0</v>
      </c>
      <c r="D33" s="13">
        <f t="shared" si="3"/>
        <v>0</v>
      </c>
      <c r="E33" s="13">
        <f t="shared" si="4"/>
        <v>0</v>
      </c>
      <c r="F33" s="14">
        <f t="shared" si="5"/>
        <v>0</v>
      </c>
      <c r="G33" s="14">
        <f t="shared" si="0"/>
        <v>0</v>
      </c>
      <c r="H33" s="14">
        <f t="shared" si="6"/>
        <v>0</v>
      </c>
      <c r="I33" s="24">
        <f t="shared" si="7"/>
        <v>0</v>
      </c>
      <c r="J33" s="24">
        <f t="shared" si="8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12023</v>
      </c>
      <c r="B34">
        <v>44938</v>
      </c>
      <c r="C34" s="13">
        <f t="shared" si="2"/>
        <v>0</v>
      </c>
      <c r="D34" s="13">
        <f t="shared" si="3"/>
        <v>0</v>
      </c>
      <c r="E34" s="13">
        <f t="shared" si="4"/>
        <v>0</v>
      </c>
      <c r="F34" s="14">
        <f t="shared" si="5"/>
        <v>0</v>
      </c>
      <c r="G34" s="14">
        <f t="shared" si="0"/>
        <v>0</v>
      </c>
      <c r="H34" s="14">
        <f t="shared" si="6"/>
        <v>0</v>
      </c>
      <c r="I34" s="24">
        <f t="shared" si="7"/>
        <v>0</v>
      </c>
      <c r="J34" s="24">
        <f t="shared" si="8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22023</v>
      </c>
      <c r="B35">
        <v>44969</v>
      </c>
      <c r="C35" s="13">
        <f t="shared" si="2"/>
        <v>0</v>
      </c>
      <c r="D35" s="13">
        <f t="shared" si="3"/>
        <v>0</v>
      </c>
      <c r="E35" s="13">
        <f t="shared" si="4"/>
        <v>0</v>
      </c>
      <c r="F35" s="14">
        <f t="shared" si="5"/>
        <v>0</v>
      </c>
      <c r="G35" s="14">
        <f t="shared" si="0"/>
        <v>0</v>
      </c>
      <c r="H35" s="14">
        <f t="shared" si="6"/>
        <v>0</v>
      </c>
      <c r="I35" s="24">
        <f t="shared" si="7"/>
        <v>0</v>
      </c>
      <c r="J35" s="24">
        <f t="shared" si="8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32023</v>
      </c>
      <c r="B36">
        <v>44997</v>
      </c>
      <c r="C36" s="13">
        <f t="shared" si="2"/>
        <v>0</v>
      </c>
      <c r="D36" s="13">
        <f t="shared" si="3"/>
        <v>0</v>
      </c>
      <c r="E36" s="13">
        <f t="shared" si="4"/>
        <v>0</v>
      </c>
      <c r="F36" s="14">
        <f t="shared" si="5"/>
        <v>0</v>
      </c>
      <c r="G36" s="14">
        <f t="shared" si="0"/>
        <v>0</v>
      </c>
      <c r="H36" s="14">
        <f t="shared" si="6"/>
        <v>0</v>
      </c>
      <c r="I36" s="24">
        <f t="shared" si="7"/>
        <v>0</v>
      </c>
      <c r="J36" s="24">
        <f t="shared" si="8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42023</v>
      </c>
      <c r="B37">
        <v>45028</v>
      </c>
      <c r="C37" s="13">
        <f t="shared" si="2"/>
        <v>0</v>
      </c>
      <c r="D37" s="13">
        <f t="shared" si="3"/>
        <v>0</v>
      </c>
      <c r="E37" s="13">
        <f t="shared" si="4"/>
        <v>0</v>
      </c>
      <c r="F37" s="14">
        <f t="shared" si="5"/>
        <v>0</v>
      </c>
      <c r="G37" s="14">
        <f t="shared" ref="G37:G68" si="9">E37-F37</f>
        <v>0</v>
      </c>
      <c r="H37" s="14">
        <f t="shared" si="6"/>
        <v>0</v>
      </c>
      <c r="I37" s="24">
        <f t="shared" si="7"/>
        <v>0</v>
      </c>
      <c r="J37" s="24">
        <f t="shared" si="8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0">MONTH(B38)&amp;YEAR(B38)</f>
        <v>52023</v>
      </c>
      <c r="B38" s="12">
        <f ca="1" t="shared" ref="B38:B69" si="11">EDATE(B37,1)</f>
        <v>45058</v>
      </c>
      <c r="C38" s="13">
        <f t="shared" ref="C38:C69" si="12">C37-H38+I38</f>
        <v>0</v>
      </c>
      <c r="D38" s="13">
        <f t="shared" ref="D38:D69" si="13">C37*$K$1</f>
        <v>0</v>
      </c>
      <c r="E38" s="13">
        <f t="shared" ref="E38:E69" si="14">C37*$K$1+G37</f>
        <v>0</v>
      </c>
      <c r="F38" s="14">
        <f t="shared" ref="F38:F69" si="15">IF(J38&gt;E38,E38,J38)</f>
        <v>0</v>
      </c>
      <c r="G38" s="14">
        <f t="shared" si="9"/>
        <v>0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 s="24">
        <f t="shared" si="8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0"/>
        <v>62023</v>
      </c>
      <c r="B39" s="12">
        <f ca="1" t="shared" si="11"/>
        <v>45089</v>
      </c>
      <c r="C39" s="13">
        <f t="shared" si="12"/>
        <v>0</v>
      </c>
      <c r="D39" s="13">
        <f t="shared" si="13"/>
        <v>0</v>
      </c>
      <c r="E39" s="13">
        <f t="shared" si="14"/>
        <v>0</v>
      </c>
      <c r="F39" s="14">
        <f t="shared" si="15"/>
        <v>0</v>
      </c>
      <c r="G39" s="14">
        <f t="shared" si="9"/>
        <v>0</v>
      </c>
      <c r="H39" s="14">
        <f t="shared" si="16"/>
        <v>0</v>
      </c>
      <c r="I39" s="24">
        <f t="shared" si="17"/>
        <v>0</v>
      </c>
      <c r="J39" s="24">
        <f t="shared" si="8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0"/>
        <v>72023</v>
      </c>
      <c r="B40" s="12">
        <f ca="1" t="shared" si="11"/>
        <v>45119</v>
      </c>
      <c r="C40" s="13">
        <f t="shared" si="12"/>
        <v>0</v>
      </c>
      <c r="D40" s="13">
        <f t="shared" si="13"/>
        <v>0</v>
      </c>
      <c r="E40" s="13">
        <f t="shared" si="14"/>
        <v>0</v>
      </c>
      <c r="F40" s="14">
        <f t="shared" si="15"/>
        <v>0</v>
      </c>
      <c r="G40" s="14">
        <f t="shared" si="9"/>
        <v>0</v>
      </c>
      <c r="H40" s="14">
        <f t="shared" si="16"/>
        <v>0</v>
      </c>
      <c r="I40" s="24">
        <f t="shared" si="17"/>
        <v>0</v>
      </c>
      <c r="J40" s="24">
        <f t="shared" si="8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0"/>
        <v>82023</v>
      </c>
      <c r="B41" s="12">
        <f ca="1" t="shared" si="11"/>
        <v>45150</v>
      </c>
      <c r="C41" s="13">
        <f t="shared" si="12"/>
        <v>0</v>
      </c>
      <c r="D41" s="13">
        <f t="shared" si="13"/>
        <v>0</v>
      </c>
      <c r="E41" s="13">
        <f t="shared" si="14"/>
        <v>0</v>
      </c>
      <c r="F41" s="14">
        <f t="shared" si="15"/>
        <v>0</v>
      </c>
      <c r="G41" s="14">
        <f t="shared" si="9"/>
        <v>0</v>
      </c>
      <c r="H41" s="14">
        <f t="shared" si="16"/>
        <v>0</v>
      </c>
      <c r="I41" s="24">
        <f t="shared" si="17"/>
        <v>0</v>
      </c>
      <c r="J41" s="24">
        <f t="shared" si="8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0"/>
        <v>92023</v>
      </c>
      <c r="B42" s="12">
        <f ca="1" t="shared" si="11"/>
        <v>45181</v>
      </c>
      <c r="C42" s="13">
        <f t="shared" si="12"/>
        <v>0</v>
      </c>
      <c r="D42" s="13">
        <f t="shared" si="13"/>
        <v>0</v>
      </c>
      <c r="E42" s="13">
        <f t="shared" si="14"/>
        <v>0</v>
      </c>
      <c r="F42" s="14">
        <f t="shared" si="15"/>
        <v>0</v>
      </c>
      <c r="G42" s="14">
        <f t="shared" si="9"/>
        <v>0</v>
      </c>
      <c r="H42" s="14">
        <f t="shared" si="16"/>
        <v>0</v>
      </c>
      <c r="I42" s="24">
        <f t="shared" si="17"/>
        <v>0</v>
      </c>
      <c r="J42" s="24">
        <f t="shared" si="8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0"/>
        <v>102023</v>
      </c>
      <c r="B43" s="12">
        <f ca="1" t="shared" si="11"/>
        <v>45211</v>
      </c>
      <c r="C43" s="13">
        <f t="shared" si="12"/>
        <v>0</v>
      </c>
      <c r="D43" s="13">
        <f t="shared" si="13"/>
        <v>0</v>
      </c>
      <c r="E43" s="13">
        <f t="shared" si="14"/>
        <v>0</v>
      </c>
      <c r="F43" s="14">
        <f t="shared" si="15"/>
        <v>0</v>
      </c>
      <c r="G43" s="14">
        <f t="shared" si="9"/>
        <v>0</v>
      </c>
      <c r="H43" s="14">
        <f t="shared" si="16"/>
        <v>0</v>
      </c>
      <c r="I43" s="24">
        <f t="shared" si="17"/>
        <v>0</v>
      </c>
      <c r="J43" s="24">
        <f t="shared" si="8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0"/>
        <v>112023</v>
      </c>
      <c r="B44" s="12">
        <f ca="1" t="shared" si="11"/>
        <v>45242</v>
      </c>
      <c r="C44" s="13">
        <f t="shared" si="12"/>
        <v>0</v>
      </c>
      <c r="D44" s="13">
        <f t="shared" si="13"/>
        <v>0</v>
      </c>
      <c r="E44" s="13">
        <f t="shared" si="14"/>
        <v>0</v>
      </c>
      <c r="F44" s="14">
        <f t="shared" si="15"/>
        <v>0</v>
      </c>
      <c r="G44" s="14">
        <f t="shared" si="9"/>
        <v>0</v>
      </c>
      <c r="H44" s="14">
        <f t="shared" si="16"/>
        <v>0</v>
      </c>
      <c r="I44" s="24">
        <f t="shared" si="17"/>
        <v>0</v>
      </c>
      <c r="J44" s="24">
        <f t="shared" si="8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0"/>
        <v>122023</v>
      </c>
      <c r="B45" s="12">
        <f ca="1" t="shared" si="11"/>
        <v>45272</v>
      </c>
      <c r="C45" s="13">
        <f t="shared" si="12"/>
        <v>0</v>
      </c>
      <c r="D45" s="13">
        <f t="shared" si="13"/>
        <v>0</v>
      </c>
      <c r="E45" s="13">
        <f t="shared" si="14"/>
        <v>0</v>
      </c>
      <c r="F45" s="14">
        <f t="shared" si="15"/>
        <v>0</v>
      </c>
      <c r="G45" s="14">
        <f t="shared" si="9"/>
        <v>0</v>
      </c>
      <c r="H45" s="14">
        <f t="shared" si="16"/>
        <v>0</v>
      </c>
      <c r="I45" s="24">
        <f t="shared" si="17"/>
        <v>0</v>
      </c>
      <c r="J45" s="24">
        <f t="shared" si="8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0"/>
        <v>12024</v>
      </c>
      <c r="B46" s="12">
        <f ca="1" t="shared" si="11"/>
        <v>45303</v>
      </c>
      <c r="C46" s="13">
        <f t="shared" si="12"/>
        <v>0</v>
      </c>
      <c r="D46" s="13">
        <f t="shared" si="13"/>
        <v>0</v>
      </c>
      <c r="E46" s="13">
        <f t="shared" si="14"/>
        <v>0</v>
      </c>
      <c r="F46" s="14">
        <f t="shared" si="15"/>
        <v>0</v>
      </c>
      <c r="G46" s="14">
        <f t="shared" si="9"/>
        <v>0</v>
      </c>
      <c r="H46" s="14">
        <f t="shared" si="16"/>
        <v>0</v>
      </c>
      <c r="I46" s="24">
        <f t="shared" si="17"/>
        <v>0</v>
      </c>
      <c r="J46" s="24">
        <f t="shared" si="8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0"/>
        <v>22024</v>
      </c>
      <c r="B47" s="12">
        <f ca="1" t="shared" si="11"/>
        <v>45334</v>
      </c>
      <c r="C47" s="13">
        <f t="shared" si="12"/>
        <v>0</v>
      </c>
      <c r="D47" s="13">
        <f t="shared" si="13"/>
        <v>0</v>
      </c>
      <c r="E47" s="13">
        <f t="shared" si="14"/>
        <v>0</v>
      </c>
      <c r="F47" s="14">
        <f t="shared" si="15"/>
        <v>0</v>
      </c>
      <c r="G47" s="14">
        <f t="shared" si="9"/>
        <v>0</v>
      </c>
      <c r="H47" s="14">
        <f t="shared" si="16"/>
        <v>0</v>
      </c>
      <c r="I47" s="24">
        <f t="shared" si="17"/>
        <v>0</v>
      </c>
      <c r="J47" s="24">
        <f t="shared" si="8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0"/>
        <v>32024</v>
      </c>
      <c r="B48" s="12">
        <f ca="1" t="shared" si="11"/>
        <v>45363</v>
      </c>
      <c r="C48" s="13">
        <f t="shared" si="12"/>
        <v>0</v>
      </c>
      <c r="D48" s="13">
        <f t="shared" si="13"/>
        <v>0</v>
      </c>
      <c r="E48" s="13">
        <f t="shared" si="14"/>
        <v>0</v>
      </c>
      <c r="F48" s="14">
        <f t="shared" si="15"/>
        <v>0</v>
      </c>
      <c r="G48" s="14">
        <f t="shared" si="9"/>
        <v>0</v>
      </c>
      <c r="H48" s="14">
        <f t="shared" si="16"/>
        <v>0</v>
      </c>
      <c r="I48" s="24">
        <f t="shared" si="17"/>
        <v>0</v>
      </c>
      <c r="J48" s="24">
        <f t="shared" si="8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0"/>
        <v>42024</v>
      </c>
      <c r="B49" s="12">
        <f ca="1" t="shared" si="11"/>
        <v>45394</v>
      </c>
      <c r="C49" s="13">
        <f t="shared" si="12"/>
        <v>0</v>
      </c>
      <c r="D49" s="13">
        <f t="shared" si="13"/>
        <v>0</v>
      </c>
      <c r="E49" s="13">
        <f t="shared" si="14"/>
        <v>0</v>
      </c>
      <c r="F49" s="14">
        <f t="shared" si="15"/>
        <v>0</v>
      </c>
      <c r="G49" s="14">
        <f t="shared" si="9"/>
        <v>0</v>
      </c>
      <c r="H49" s="14">
        <f t="shared" si="16"/>
        <v>0</v>
      </c>
      <c r="I49" s="24">
        <f t="shared" si="17"/>
        <v>0</v>
      </c>
      <c r="J49" s="24">
        <f t="shared" si="8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0"/>
        <v>52024</v>
      </c>
      <c r="B50" s="12">
        <f ca="1" t="shared" si="11"/>
        <v>45424</v>
      </c>
      <c r="C50" s="13">
        <f t="shared" si="12"/>
        <v>0</v>
      </c>
      <c r="D50" s="13">
        <f t="shared" si="13"/>
        <v>0</v>
      </c>
      <c r="E50" s="13">
        <f t="shared" si="14"/>
        <v>0</v>
      </c>
      <c r="F50" s="14">
        <f t="shared" si="15"/>
        <v>0</v>
      </c>
      <c r="G50" s="14">
        <f t="shared" si="9"/>
        <v>0</v>
      </c>
      <c r="H50" s="14">
        <f t="shared" si="16"/>
        <v>0</v>
      </c>
      <c r="I50" s="24">
        <f t="shared" si="17"/>
        <v>0</v>
      </c>
      <c r="J50" s="24">
        <f t="shared" si="8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0"/>
        <v>62024</v>
      </c>
      <c r="B51" s="12">
        <f ca="1" t="shared" si="11"/>
        <v>45455</v>
      </c>
      <c r="C51" s="13">
        <f t="shared" si="12"/>
        <v>0</v>
      </c>
      <c r="D51" s="13">
        <f t="shared" si="13"/>
        <v>0</v>
      </c>
      <c r="E51" s="13">
        <f t="shared" si="14"/>
        <v>0</v>
      </c>
      <c r="F51" s="14">
        <f t="shared" si="15"/>
        <v>0</v>
      </c>
      <c r="G51" s="14">
        <f t="shared" si="9"/>
        <v>0</v>
      </c>
      <c r="H51" s="14">
        <f t="shared" si="16"/>
        <v>0</v>
      </c>
      <c r="I51" s="24">
        <f t="shared" si="17"/>
        <v>0</v>
      </c>
      <c r="J51" s="24">
        <f t="shared" si="8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0"/>
        <v>72024</v>
      </c>
      <c r="B52" s="12">
        <f ca="1" t="shared" si="11"/>
        <v>45485</v>
      </c>
      <c r="C52" s="13">
        <f t="shared" si="12"/>
        <v>0</v>
      </c>
      <c r="D52" s="13">
        <f t="shared" si="13"/>
        <v>0</v>
      </c>
      <c r="E52" s="13">
        <f t="shared" si="14"/>
        <v>0</v>
      </c>
      <c r="F52" s="14">
        <f t="shared" si="15"/>
        <v>0</v>
      </c>
      <c r="G52" s="14">
        <f t="shared" si="9"/>
        <v>0</v>
      </c>
      <c r="H52" s="14">
        <f t="shared" si="16"/>
        <v>0</v>
      </c>
      <c r="I52" s="24">
        <f t="shared" si="17"/>
        <v>0</v>
      </c>
      <c r="J52" s="24">
        <f t="shared" si="8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0"/>
        <v>82024</v>
      </c>
      <c r="B53" s="12">
        <f ca="1" t="shared" si="11"/>
        <v>45516</v>
      </c>
      <c r="C53" s="13">
        <f t="shared" si="12"/>
        <v>0</v>
      </c>
      <c r="D53" s="13">
        <f t="shared" si="13"/>
        <v>0</v>
      </c>
      <c r="E53" s="13">
        <f t="shared" si="14"/>
        <v>0</v>
      </c>
      <c r="F53" s="14">
        <f t="shared" si="15"/>
        <v>0</v>
      </c>
      <c r="G53" s="14">
        <f t="shared" si="9"/>
        <v>0</v>
      </c>
      <c r="H53" s="14">
        <f t="shared" si="16"/>
        <v>0</v>
      </c>
      <c r="I53" s="24">
        <f t="shared" si="17"/>
        <v>0</v>
      </c>
      <c r="J53" s="24">
        <f t="shared" si="8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0"/>
        <v>92024</v>
      </c>
      <c r="B54" s="12">
        <f ca="1" t="shared" si="11"/>
        <v>45547</v>
      </c>
      <c r="C54" s="13">
        <f t="shared" si="12"/>
        <v>0</v>
      </c>
      <c r="D54" s="13">
        <f t="shared" si="13"/>
        <v>0</v>
      </c>
      <c r="E54" s="13">
        <f t="shared" si="14"/>
        <v>0</v>
      </c>
      <c r="F54" s="14">
        <f t="shared" si="15"/>
        <v>0</v>
      </c>
      <c r="G54" s="14">
        <f t="shared" si="9"/>
        <v>0</v>
      </c>
      <c r="H54" s="14">
        <f t="shared" si="16"/>
        <v>0</v>
      </c>
      <c r="I54" s="24">
        <f t="shared" si="17"/>
        <v>0</v>
      </c>
      <c r="J54" s="24">
        <f t="shared" si="8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0"/>
        <v>102024</v>
      </c>
      <c r="B55" s="12">
        <f ca="1" t="shared" si="11"/>
        <v>45577</v>
      </c>
      <c r="C55" s="13">
        <f t="shared" si="12"/>
        <v>0</v>
      </c>
      <c r="D55" s="13">
        <f t="shared" si="13"/>
        <v>0</v>
      </c>
      <c r="E55" s="13">
        <f t="shared" si="14"/>
        <v>0</v>
      </c>
      <c r="F55" s="14">
        <f t="shared" si="15"/>
        <v>0</v>
      </c>
      <c r="G55" s="14">
        <f t="shared" si="9"/>
        <v>0</v>
      </c>
      <c r="H55" s="14">
        <f t="shared" si="16"/>
        <v>0</v>
      </c>
      <c r="I55" s="24">
        <f t="shared" si="17"/>
        <v>0</v>
      </c>
      <c r="J55" s="24">
        <f t="shared" si="8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0"/>
        <v>112024</v>
      </c>
      <c r="B56" s="12">
        <f ca="1" t="shared" si="11"/>
        <v>45608</v>
      </c>
      <c r="C56" s="13">
        <f t="shared" si="12"/>
        <v>0</v>
      </c>
      <c r="D56" s="13">
        <f t="shared" si="13"/>
        <v>0</v>
      </c>
      <c r="E56" s="13">
        <f t="shared" si="14"/>
        <v>0</v>
      </c>
      <c r="F56" s="14">
        <f t="shared" si="15"/>
        <v>0</v>
      </c>
      <c r="G56" s="14">
        <f t="shared" si="9"/>
        <v>0</v>
      </c>
      <c r="H56" s="14">
        <f t="shared" si="16"/>
        <v>0</v>
      </c>
      <c r="I56" s="24">
        <f t="shared" si="17"/>
        <v>0</v>
      </c>
      <c r="J56" s="24">
        <f t="shared" si="8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0"/>
        <v>122024</v>
      </c>
      <c r="B57" s="12">
        <f ca="1" t="shared" si="11"/>
        <v>45638</v>
      </c>
      <c r="C57" s="13">
        <f t="shared" si="12"/>
        <v>0</v>
      </c>
      <c r="D57" s="13">
        <f t="shared" si="13"/>
        <v>0</v>
      </c>
      <c r="E57" s="13">
        <f t="shared" si="14"/>
        <v>0</v>
      </c>
      <c r="F57" s="14">
        <f t="shared" si="15"/>
        <v>0</v>
      </c>
      <c r="G57" s="14">
        <f t="shared" si="9"/>
        <v>0</v>
      </c>
      <c r="H57" s="14">
        <f t="shared" si="16"/>
        <v>0</v>
      </c>
      <c r="I57" s="24">
        <f t="shared" si="17"/>
        <v>0</v>
      </c>
      <c r="J57" s="24">
        <f t="shared" si="8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0"/>
        <v>12025</v>
      </c>
      <c r="B58" s="12">
        <f ca="1" t="shared" si="11"/>
        <v>45669</v>
      </c>
      <c r="C58" s="13">
        <f t="shared" si="12"/>
        <v>0</v>
      </c>
      <c r="D58" s="13">
        <f t="shared" si="13"/>
        <v>0</v>
      </c>
      <c r="E58" s="13">
        <f t="shared" si="14"/>
        <v>0</v>
      </c>
      <c r="F58" s="14">
        <f t="shared" si="15"/>
        <v>0</v>
      </c>
      <c r="G58" s="14">
        <f t="shared" si="9"/>
        <v>0</v>
      </c>
      <c r="H58" s="14">
        <f t="shared" si="16"/>
        <v>0</v>
      </c>
      <c r="I58" s="24">
        <f t="shared" si="17"/>
        <v>0</v>
      </c>
      <c r="J58" s="24">
        <f t="shared" si="8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0"/>
        <v>22025</v>
      </c>
      <c r="B59" s="12">
        <f ca="1" t="shared" si="11"/>
        <v>45700</v>
      </c>
      <c r="C59" s="13">
        <f t="shared" si="12"/>
        <v>0</v>
      </c>
      <c r="D59" s="13">
        <f t="shared" si="13"/>
        <v>0</v>
      </c>
      <c r="E59" s="13">
        <f t="shared" si="14"/>
        <v>0</v>
      </c>
      <c r="F59" s="14">
        <f t="shared" si="15"/>
        <v>0</v>
      </c>
      <c r="G59" s="14">
        <f t="shared" si="9"/>
        <v>0</v>
      </c>
      <c r="H59" s="14">
        <f t="shared" si="16"/>
        <v>0</v>
      </c>
      <c r="I59" s="24">
        <f t="shared" si="17"/>
        <v>0</v>
      </c>
      <c r="J59" s="24">
        <f t="shared" si="8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0"/>
        <v>32025</v>
      </c>
      <c r="B60" s="12">
        <f ca="1" t="shared" si="11"/>
        <v>45728</v>
      </c>
      <c r="C60" s="13">
        <f t="shared" si="12"/>
        <v>0</v>
      </c>
      <c r="D60" s="13">
        <f t="shared" si="13"/>
        <v>0</v>
      </c>
      <c r="E60" s="13">
        <f t="shared" si="14"/>
        <v>0</v>
      </c>
      <c r="F60" s="14">
        <f t="shared" si="15"/>
        <v>0</v>
      </c>
      <c r="G60" s="14">
        <f t="shared" si="9"/>
        <v>0</v>
      </c>
      <c r="H60" s="14">
        <f t="shared" si="16"/>
        <v>0</v>
      </c>
      <c r="I60" s="24">
        <f t="shared" si="17"/>
        <v>0</v>
      </c>
      <c r="J60" s="24">
        <f t="shared" si="8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0"/>
        <v>42025</v>
      </c>
      <c r="B61" s="12">
        <f ca="1" t="shared" si="11"/>
        <v>45759</v>
      </c>
      <c r="C61" s="13">
        <f t="shared" si="12"/>
        <v>0</v>
      </c>
      <c r="D61" s="13">
        <f t="shared" si="13"/>
        <v>0</v>
      </c>
      <c r="E61" s="13">
        <f t="shared" si="14"/>
        <v>0</v>
      </c>
      <c r="F61" s="14">
        <f t="shared" si="15"/>
        <v>0</v>
      </c>
      <c r="G61" s="14">
        <f t="shared" si="9"/>
        <v>0</v>
      </c>
      <c r="H61" s="14">
        <f t="shared" si="16"/>
        <v>0</v>
      </c>
      <c r="I61" s="24">
        <f t="shared" si="17"/>
        <v>0</v>
      </c>
      <c r="J61" s="24">
        <f t="shared" si="8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0"/>
        <v>52025</v>
      </c>
      <c r="B62" s="12">
        <f ca="1" t="shared" si="11"/>
        <v>45789</v>
      </c>
      <c r="C62" s="13">
        <f t="shared" si="12"/>
        <v>0</v>
      </c>
      <c r="D62" s="13">
        <f t="shared" si="13"/>
        <v>0</v>
      </c>
      <c r="E62" s="13">
        <f t="shared" si="14"/>
        <v>0</v>
      </c>
      <c r="F62" s="14">
        <f t="shared" si="15"/>
        <v>0</v>
      </c>
      <c r="G62" s="14">
        <f t="shared" si="9"/>
        <v>0</v>
      </c>
      <c r="H62" s="14">
        <f t="shared" si="16"/>
        <v>0</v>
      </c>
      <c r="I62" s="24">
        <f t="shared" si="17"/>
        <v>0</v>
      </c>
      <c r="J62" s="24">
        <f t="shared" si="8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0"/>
        <v>62025</v>
      </c>
      <c r="B63" s="12">
        <f ca="1" t="shared" si="11"/>
        <v>45820</v>
      </c>
      <c r="C63" s="13">
        <f t="shared" si="12"/>
        <v>0</v>
      </c>
      <c r="D63" s="13">
        <f t="shared" si="13"/>
        <v>0</v>
      </c>
      <c r="E63" s="13">
        <f t="shared" si="14"/>
        <v>0</v>
      </c>
      <c r="F63" s="14">
        <f t="shared" si="15"/>
        <v>0</v>
      </c>
      <c r="G63" s="14">
        <f t="shared" si="9"/>
        <v>0</v>
      </c>
      <c r="H63" s="14">
        <f t="shared" si="16"/>
        <v>0</v>
      </c>
      <c r="I63" s="24">
        <f t="shared" si="17"/>
        <v>0</v>
      </c>
      <c r="J63" s="24">
        <f t="shared" si="8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0"/>
        <v>72025</v>
      </c>
      <c r="B64" s="12">
        <f ca="1" t="shared" si="11"/>
        <v>45850</v>
      </c>
      <c r="C64" s="13">
        <f t="shared" si="12"/>
        <v>0</v>
      </c>
      <c r="D64" s="13">
        <f t="shared" si="13"/>
        <v>0</v>
      </c>
      <c r="E64" s="13">
        <f t="shared" si="14"/>
        <v>0</v>
      </c>
      <c r="F64" s="14">
        <f t="shared" si="15"/>
        <v>0</v>
      </c>
      <c r="G64" s="14">
        <f t="shared" si="9"/>
        <v>0</v>
      </c>
      <c r="H64" s="14">
        <f t="shared" si="16"/>
        <v>0</v>
      </c>
      <c r="I64" s="24">
        <f t="shared" si="17"/>
        <v>0</v>
      </c>
      <c r="J64" s="24">
        <f t="shared" si="8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0"/>
        <v>82025</v>
      </c>
      <c r="B65" s="12">
        <f ca="1" t="shared" si="11"/>
        <v>45881</v>
      </c>
      <c r="C65" s="13">
        <f t="shared" si="12"/>
        <v>0</v>
      </c>
      <c r="D65" s="13">
        <f t="shared" si="13"/>
        <v>0</v>
      </c>
      <c r="E65" s="13">
        <f t="shared" si="14"/>
        <v>0</v>
      </c>
      <c r="F65" s="14">
        <f t="shared" si="15"/>
        <v>0</v>
      </c>
      <c r="G65" s="14">
        <f t="shared" si="9"/>
        <v>0</v>
      </c>
      <c r="H65" s="14">
        <f t="shared" si="16"/>
        <v>0</v>
      </c>
      <c r="I65" s="24">
        <f t="shared" si="17"/>
        <v>0</v>
      </c>
      <c r="J65" s="24">
        <f t="shared" si="8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0"/>
        <v>92025</v>
      </c>
      <c r="B66" s="12">
        <f ca="1" t="shared" si="11"/>
        <v>45912</v>
      </c>
      <c r="C66" s="13">
        <f t="shared" si="12"/>
        <v>0</v>
      </c>
      <c r="D66" s="13">
        <f t="shared" si="13"/>
        <v>0</v>
      </c>
      <c r="E66" s="13">
        <f t="shared" si="14"/>
        <v>0</v>
      </c>
      <c r="F66" s="14">
        <f t="shared" si="15"/>
        <v>0</v>
      </c>
      <c r="G66" s="14">
        <f t="shared" si="9"/>
        <v>0</v>
      </c>
      <c r="H66" s="14">
        <f t="shared" si="16"/>
        <v>0</v>
      </c>
      <c r="I66" s="24">
        <f t="shared" si="17"/>
        <v>0</v>
      </c>
      <c r="J66" s="24">
        <f t="shared" si="8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0"/>
        <v>102025</v>
      </c>
      <c r="B67" s="12">
        <f ca="1" t="shared" si="11"/>
        <v>45942</v>
      </c>
      <c r="C67" s="13">
        <f t="shared" si="12"/>
        <v>0</v>
      </c>
      <c r="D67" s="13">
        <f t="shared" si="13"/>
        <v>0</v>
      </c>
      <c r="E67" s="13">
        <f t="shared" si="14"/>
        <v>0</v>
      </c>
      <c r="F67" s="14">
        <f t="shared" si="15"/>
        <v>0</v>
      </c>
      <c r="G67" s="14">
        <f t="shared" si="9"/>
        <v>0</v>
      </c>
      <c r="H67" s="14">
        <f t="shared" si="16"/>
        <v>0</v>
      </c>
      <c r="I67" s="24">
        <f t="shared" si="17"/>
        <v>0</v>
      </c>
      <c r="J67" s="24">
        <f t="shared" si="8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0"/>
        <v>112025</v>
      </c>
      <c r="B68" s="12">
        <f ca="1" t="shared" si="11"/>
        <v>45973</v>
      </c>
      <c r="C68" s="13">
        <f t="shared" si="12"/>
        <v>0</v>
      </c>
      <c r="D68" s="13">
        <f t="shared" si="13"/>
        <v>0</v>
      </c>
      <c r="E68" s="13">
        <f t="shared" si="14"/>
        <v>0</v>
      </c>
      <c r="F68" s="14">
        <f t="shared" si="15"/>
        <v>0</v>
      </c>
      <c r="G68" s="14">
        <f t="shared" si="9"/>
        <v>0</v>
      </c>
      <c r="H68" s="14">
        <f t="shared" si="16"/>
        <v>0</v>
      </c>
      <c r="I68" s="24">
        <f t="shared" si="17"/>
        <v>0</v>
      </c>
      <c r="J68" s="24">
        <f t="shared" si="8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0"/>
        <v>122025</v>
      </c>
      <c r="B69" s="12">
        <f ca="1" t="shared" si="11"/>
        <v>46003</v>
      </c>
      <c r="C69" s="13">
        <f t="shared" si="12"/>
        <v>0</v>
      </c>
      <c r="D69" s="13">
        <f t="shared" si="13"/>
        <v>0</v>
      </c>
      <c r="E69" s="13">
        <f t="shared" si="14"/>
        <v>0</v>
      </c>
      <c r="F69" s="14">
        <f t="shared" si="15"/>
        <v>0</v>
      </c>
      <c r="G69" s="14">
        <f t="shared" ref="G69:G100" si="18">E69-F69</f>
        <v>0</v>
      </c>
      <c r="H69" s="14">
        <f t="shared" si="16"/>
        <v>0</v>
      </c>
      <c r="I69" s="24">
        <f t="shared" si="17"/>
        <v>0</v>
      </c>
      <c r="J69" s="24">
        <f t="shared" si="8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19">MONTH(B70)&amp;YEAR(B70)</f>
        <v>12026</v>
      </c>
      <c r="B70" s="12">
        <f ca="1" t="shared" ref="B70:B101" si="20">EDATE(B69,1)</f>
        <v>46034</v>
      </c>
      <c r="C70" s="13">
        <f t="shared" ref="C70:C101" si="21">C69-H70+I70</f>
        <v>0</v>
      </c>
      <c r="D70" s="13">
        <f t="shared" ref="D70:D101" si="22">C69*$K$1</f>
        <v>0</v>
      </c>
      <c r="E70" s="13">
        <f t="shared" ref="E70:E101" si="23">C69*$K$1+G69</f>
        <v>0</v>
      </c>
      <c r="F70" s="14">
        <f t="shared" ref="F70:F101" si="24">IF(J70&gt;E70,E70,J70)</f>
        <v>0</v>
      </c>
      <c r="G70" s="14">
        <f t="shared" si="18"/>
        <v>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8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19"/>
        <v>22026</v>
      </c>
      <c r="B71" s="12">
        <f ca="1" t="shared" si="20"/>
        <v>46065</v>
      </c>
      <c r="C71" s="13">
        <f t="shared" si="21"/>
        <v>0</v>
      </c>
      <c r="D71" s="13">
        <f t="shared" si="22"/>
        <v>0</v>
      </c>
      <c r="E71" s="13">
        <f t="shared" si="23"/>
        <v>0</v>
      </c>
      <c r="F71" s="14">
        <f t="shared" si="24"/>
        <v>0</v>
      </c>
      <c r="G71" s="14">
        <f t="shared" si="18"/>
        <v>0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19"/>
        <v>32026</v>
      </c>
      <c r="B72" s="12">
        <f ca="1" t="shared" si="20"/>
        <v>46093</v>
      </c>
      <c r="C72" s="13">
        <f t="shared" si="21"/>
        <v>0</v>
      </c>
      <c r="D72" s="13">
        <f t="shared" si="22"/>
        <v>0</v>
      </c>
      <c r="E72" s="13">
        <f t="shared" si="23"/>
        <v>0</v>
      </c>
      <c r="F72" s="14">
        <f t="shared" si="24"/>
        <v>0</v>
      </c>
      <c r="G72" s="14">
        <f t="shared" si="18"/>
        <v>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19"/>
        <v>42026</v>
      </c>
      <c r="B73" s="12">
        <f ca="1" t="shared" si="20"/>
        <v>46124</v>
      </c>
      <c r="C73" s="13">
        <f t="shared" si="21"/>
        <v>0</v>
      </c>
      <c r="D73" s="13">
        <f t="shared" si="22"/>
        <v>0</v>
      </c>
      <c r="E73" s="13">
        <f t="shared" si="23"/>
        <v>0</v>
      </c>
      <c r="F73" s="14">
        <f t="shared" si="24"/>
        <v>0</v>
      </c>
      <c r="G73" s="14">
        <f t="shared" si="18"/>
        <v>0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19"/>
        <v>52026</v>
      </c>
      <c r="B74" s="12">
        <f ca="1" t="shared" si="20"/>
        <v>46154</v>
      </c>
      <c r="C74" s="13">
        <f t="shared" si="21"/>
        <v>0</v>
      </c>
      <c r="D74" s="13">
        <f t="shared" si="22"/>
        <v>0</v>
      </c>
      <c r="E74" s="13">
        <f t="shared" si="23"/>
        <v>0</v>
      </c>
      <c r="F74" s="14">
        <f t="shared" si="24"/>
        <v>0</v>
      </c>
      <c r="G74" s="14">
        <f t="shared" si="18"/>
        <v>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19"/>
        <v>62026</v>
      </c>
      <c r="B75" s="12">
        <f ca="1" t="shared" si="20"/>
        <v>46185</v>
      </c>
      <c r="C75" s="13">
        <f t="shared" si="21"/>
        <v>0</v>
      </c>
      <c r="D75" s="13">
        <f t="shared" si="22"/>
        <v>0</v>
      </c>
      <c r="E75" s="13">
        <f t="shared" si="23"/>
        <v>0</v>
      </c>
      <c r="F75" s="14">
        <f t="shared" si="24"/>
        <v>0</v>
      </c>
      <c r="G75" s="14">
        <f t="shared" si="18"/>
        <v>0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19"/>
        <v>72026</v>
      </c>
      <c r="B76" s="12">
        <f ca="1" t="shared" si="20"/>
        <v>46215</v>
      </c>
      <c r="C76" s="13">
        <f t="shared" si="21"/>
        <v>0</v>
      </c>
      <c r="D76" s="13">
        <f t="shared" si="22"/>
        <v>0</v>
      </c>
      <c r="E76" s="13">
        <f t="shared" si="23"/>
        <v>0</v>
      </c>
      <c r="F76" s="14">
        <f t="shared" si="24"/>
        <v>0</v>
      </c>
      <c r="G76" s="14">
        <f t="shared" si="18"/>
        <v>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19"/>
        <v>82026</v>
      </c>
      <c r="B77" s="12">
        <f ca="1" t="shared" si="20"/>
        <v>46246</v>
      </c>
      <c r="C77" s="13">
        <f t="shared" si="21"/>
        <v>0</v>
      </c>
      <c r="D77" s="13">
        <f t="shared" si="22"/>
        <v>0</v>
      </c>
      <c r="E77" s="13">
        <f t="shared" si="23"/>
        <v>0</v>
      </c>
      <c r="F77" s="14">
        <f t="shared" si="24"/>
        <v>0</v>
      </c>
      <c r="G77" s="14">
        <f t="shared" si="18"/>
        <v>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19"/>
        <v>92026</v>
      </c>
      <c r="B78" s="12">
        <f ca="1" t="shared" si="20"/>
        <v>46277</v>
      </c>
      <c r="C78" s="13">
        <f t="shared" si="21"/>
        <v>0</v>
      </c>
      <c r="D78" s="13">
        <f t="shared" si="22"/>
        <v>0</v>
      </c>
      <c r="E78" s="13">
        <f t="shared" si="23"/>
        <v>0</v>
      </c>
      <c r="F78" s="14">
        <f t="shared" si="24"/>
        <v>0</v>
      </c>
      <c r="G78" s="14">
        <f t="shared" si="18"/>
        <v>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19"/>
        <v>102026</v>
      </c>
      <c r="B79" s="12">
        <f ca="1" t="shared" si="20"/>
        <v>46307</v>
      </c>
      <c r="C79" s="13">
        <f t="shared" si="21"/>
        <v>0</v>
      </c>
      <c r="D79" s="13">
        <f t="shared" si="22"/>
        <v>0</v>
      </c>
      <c r="E79" s="13">
        <f t="shared" si="23"/>
        <v>0</v>
      </c>
      <c r="F79" s="14">
        <f t="shared" si="24"/>
        <v>0</v>
      </c>
      <c r="G79" s="14">
        <f t="shared" si="18"/>
        <v>0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19"/>
        <v>112026</v>
      </c>
      <c r="B80" s="12">
        <f ca="1" t="shared" si="20"/>
        <v>46338</v>
      </c>
      <c r="C80" s="13">
        <f t="shared" si="21"/>
        <v>0</v>
      </c>
      <c r="D80" s="13">
        <f t="shared" si="22"/>
        <v>0</v>
      </c>
      <c r="E80" s="13">
        <f t="shared" si="23"/>
        <v>0</v>
      </c>
      <c r="F80" s="14">
        <f t="shared" si="24"/>
        <v>0</v>
      </c>
      <c r="G80" s="14">
        <f t="shared" si="18"/>
        <v>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19"/>
        <v>122026</v>
      </c>
      <c r="B81" s="12">
        <f ca="1" t="shared" si="20"/>
        <v>46368</v>
      </c>
      <c r="C81" s="13">
        <f t="shared" si="21"/>
        <v>0</v>
      </c>
      <c r="D81" s="13">
        <f t="shared" si="22"/>
        <v>0</v>
      </c>
      <c r="E81" s="13">
        <f t="shared" si="23"/>
        <v>0</v>
      </c>
      <c r="F81" s="14">
        <f t="shared" si="24"/>
        <v>0</v>
      </c>
      <c r="G81" s="14">
        <f t="shared" si="18"/>
        <v>0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19"/>
        <v>12027</v>
      </c>
      <c r="B82" s="12">
        <f ca="1" t="shared" si="20"/>
        <v>46399</v>
      </c>
      <c r="C82" s="13">
        <f t="shared" si="21"/>
        <v>0</v>
      </c>
      <c r="D82" s="13">
        <f t="shared" si="22"/>
        <v>0</v>
      </c>
      <c r="E82" s="13">
        <f t="shared" si="23"/>
        <v>0</v>
      </c>
      <c r="F82" s="14">
        <f t="shared" si="24"/>
        <v>0</v>
      </c>
      <c r="G82" s="14">
        <f t="shared" si="18"/>
        <v>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19"/>
        <v>22027</v>
      </c>
      <c r="B83" s="12">
        <f ca="1" t="shared" si="20"/>
        <v>46430</v>
      </c>
      <c r="C83" s="13">
        <f t="shared" si="21"/>
        <v>0</v>
      </c>
      <c r="D83" s="13">
        <f t="shared" si="22"/>
        <v>0</v>
      </c>
      <c r="E83" s="13">
        <f t="shared" si="23"/>
        <v>0</v>
      </c>
      <c r="F83" s="14">
        <f t="shared" si="24"/>
        <v>0</v>
      </c>
      <c r="G83" s="14">
        <f t="shared" si="18"/>
        <v>0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19"/>
        <v>32027</v>
      </c>
      <c r="B84" s="12">
        <f ca="1" t="shared" si="20"/>
        <v>46458</v>
      </c>
      <c r="C84" s="13">
        <f t="shared" si="21"/>
        <v>0</v>
      </c>
      <c r="D84" s="13">
        <f t="shared" si="22"/>
        <v>0</v>
      </c>
      <c r="E84" s="13">
        <f t="shared" si="23"/>
        <v>0</v>
      </c>
      <c r="F84" s="14">
        <f t="shared" si="24"/>
        <v>0</v>
      </c>
      <c r="G84" s="14">
        <f t="shared" si="18"/>
        <v>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19"/>
        <v>42027</v>
      </c>
      <c r="B85" s="12">
        <f ca="1" t="shared" si="20"/>
        <v>46489</v>
      </c>
      <c r="C85" s="13">
        <f t="shared" si="21"/>
        <v>0</v>
      </c>
      <c r="D85" s="13">
        <f t="shared" si="22"/>
        <v>0</v>
      </c>
      <c r="E85" s="13">
        <f t="shared" si="23"/>
        <v>0</v>
      </c>
      <c r="F85" s="14">
        <f t="shared" si="24"/>
        <v>0</v>
      </c>
      <c r="G85" s="14">
        <f t="shared" si="18"/>
        <v>0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19"/>
        <v>52027</v>
      </c>
      <c r="B86" s="12">
        <f ca="1" t="shared" si="20"/>
        <v>46519</v>
      </c>
      <c r="C86" s="13">
        <f t="shared" si="21"/>
        <v>0</v>
      </c>
      <c r="D86" s="13">
        <f t="shared" si="22"/>
        <v>0</v>
      </c>
      <c r="E86" s="13">
        <f t="shared" si="23"/>
        <v>0</v>
      </c>
      <c r="F86" s="14">
        <f t="shared" si="24"/>
        <v>0</v>
      </c>
      <c r="G86" s="14">
        <f t="shared" si="18"/>
        <v>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19"/>
        <v>62027</v>
      </c>
      <c r="B87" s="12">
        <f ca="1" t="shared" si="20"/>
        <v>46550</v>
      </c>
      <c r="C87" s="13">
        <f t="shared" si="21"/>
        <v>0</v>
      </c>
      <c r="D87" s="13">
        <f t="shared" si="22"/>
        <v>0</v>
      </c>
      <c r="E87" s="13">
        <f t="shared" si="23"/>
        <v>0</v>
      </c>
      <c r="F87" s="14">
        <f t="shared" si="24"/>
        <v>0</v>
      </c>
      <c r="G87" s="14">
        <f t="shared" si="18"/>
        <v>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19"/>
        <v>72027</v>
      </c>
      <c r="B88" s="12">
        <f ca="1" t="shared" si="20"/>
        <v>46580</v>
      </c>
      <c r="C88" s="13">
        <f t="shared" si="21"/>
        <v>0</v>
      </c>
      <c r="D88" s="13">
        <f t="shared" si="22"/>
        <v>0</v>
      </c>
      <c r="E88" s="13">
        <f t="shared" si="23"/>
        <v>0</v>
      </c>
      <c r="F88" s="14">
        <f t="shared" si="24"/>
        <v>0</v>
      </c>
      <c r="G88" s="14">
        <f t="shared" si="18"/>
        <v>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19"/>
        <v>82027</v>
      </c>
      <c r="B89" s="12">
        <f ca="1" t="shared" si="20"/>
        <v>46611</v>
      </c>
      <c r="C89" s="13">
        <f t="shared" si="21"/>
        <v>0</v>
      </c>
      <c r="D89" s="13">
        <f t="shared" si="22"/>
        <v>0</v>
      </c>
      <c r="E89" s="13">
        <f t="shared" si="23"/>
        <v>0</v>
      </c>
      <c r="F89" s="14">
        <f t="shared" si="24"/>
        <v>0</v>
      </c>
      <c r="G89" s="14">
        <f t="shared" si="18"/>
        <v>0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19"/>
        <v>92027</v>
      </c>
      <c r="B90" s="12">
        <f ca="1" t="shared" si="20"/>
        <v>46642</v>
      </c>
      <c r="C90" s="13">
        <f t="shared" si="21"/>
        <v>0</v>
      </c>
      <c r="D90" s="13">
        <f t="shared" si="22"/>
        <v>0</v>
      </c>
      <c r="E90" s="13">
        <f t="shared" si="23"/>
        <v>0</v>
      </c>
      <c r="F90" s="14">
        <f t="shared" si="24"/>
        <v>0</v>
      </c>
      <c r="G90" s="14">
        <f t="shared" si="18"/>
        <v>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19"/>
        <v>102027</v>
      </c>
      <c r="B91" s="12">
        <f ca="1" t="shared" si="20"/>
        <v>46672</v>
      </c>
      <c r="C91" s="13">
        <f t="shared" si="21"/>
        <v>0</v>
      </c>
      <c r="D91" s="13">
        <f t="shared" si="22"/>
        <v>0</v>
      </c>
      <c r="E91" s="13">
        <f t="shared" si="23"/>
        <v>0</v>
      </c>
      <c r="F91" s="14">
        <f t="shared" si="24"/>
        <v>0</v>
      </c>
      <c r="G91" s="14">
        <f t="shared" si="18"/>
        <v>0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19"/>
        <v>112027</v>
      </c>
      <c r="B92" s="12">
        <f ca="1" t="shared" si="20"/>
        <v>46703</v>
      </c>
      <c r="C92" s="13">
        <f t="shared" si="21"/>
        <v>0</v>
      </c>
      <c r="D92" s="13">
        <f t="shared" si="22"/>
        <v>0</v>
      </c>
      <c r="E92" s="13">
        <f t="shared" si="23"/>
        <v>0</v>
      </c>
      <c r="F92" s="14">
        <f t="shared" si="24"/>
        <v>0</v>
      </c>
      <c r="G92" s="14">
        <f t="shared" si="18"/>
        <v>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19"/>
        <v>122027</v>
      </c>
      <c r="B93" s="12">
        <f ca="1" t="shared" si="20"/>
        <v>46733</v>
      </c>
      <c r="C93" s="13">
        <f t="shared" si="21"/>
        <v>0</v>
      </c>
      <c r="D93" s="13">
        <f t="shared" si="22"/>
        <v>0</v>
      </c>
      <c r="E93" s="13">
        <f t="shared" si="23"/>
        <v>0</v>
      </c>
      <c r="F93" s="14">
        <f t="shared" si="24"/>
        <v>0</v>
      </c>
      <c r="G93" s="14">
        <f t="shared" si="18"/>
        <v>0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19"/>
        <v>12028</v>
      </c>
      <c r="B94" s="12">
        <f ca="1" t="shared" si="20"/>
        <v>46764</v>
      </c>
      <c r="C94" s="13">
        <f t="shared" si="21"/>
        <v>0</v>
      </c>
      <c r="D94" s="13">
        <f t="shared" si="22"/>
        <v>0</v>
      </c>
      <c r="E94" s="13">
        <f t="shared" si="23"/>
        <v>0</v>
      </c>
      <c r="F94" s="14">
        <f t="shared" si="24"/>
        <v>0</v>
      </c>
      <c r="G94" s="14">
        <f t="shared" si="18"/>
        <v>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19"/>
        <v>22028</v>
      </c>
      <c r="B95" s="12">
        <f ca="1" t="shared" si="20"/>
        <v>46795</v>
      </c>
      <c r="C95" s="13">
        <f t="shared" si="21"/>
        <v>0</v>
      </c>
      <c r="D95" s="13">
        <f t="shared" si="22"/>
        <v>0</v>
      </c>
      <c r="E95" s="13">
        <f t="shared" si="23"/>
        <v>0</v>
      </c>
      <c r="F95" s="14">
        <f t="shared" si="24"/>
        <v>0</v>
      </c>
      <c r="G95" s="14">
        <f t="shared" si="18"/>
        <v>0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19"/>
        <v>32028</v>
      </c>
      <c r="B96" s="12">
        <f ca="1" t="shared" si="20"/>
        <v>46824</v>
      </c>
      <c r="C96" s="13">
        <f t="shared" si="21"/>
        <v>0</v>
      </c>
      <c r="D96" s="13">
        <f t="shared" si="22"/>
        <v>0</v>
      </c>
      <c r="E96" s="13">
        <f t="shared" si="23"/>
        <v>0</v>
      </c>
      <c r="F96" s="14">
        <f t="shared" si="24"/>
        <v>0</v>
      </c>
      <c r="G96" s="14">
        <f t="shared" si="18"/>
        <v>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19"/>
        <v>42028</v>
      </c>
      <c r="B97" s="12">
        <f ca="1" t="shared" si="20"/>
        <v>46855</v>
      </c>
      <c r="C97" s="13">
        <f t="shared" si="21"/>
        <v>0</v>
      </c>
      <c r="D97" s="13">
        <f t="shared" si="22"/>
        <v>0</v>
      </c>
      <c r="E97" s="13">
        <f t="shared" si="23"/>
        <v>0</v>
      </c>
      <c r="F97" s="14">
        <f t="shared" si="24"/>
        <v>0</v>
      </c>
      <c r="G97" s="14">
        <f t="shared" si="18"/>
        <v>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19"/>
        <v>52028</v>
      </c>
      <c r="B98" s="12">
        <f ca="1" t="shared" si="20"/>
        <v>46885</v>
      </c>
      <c r="C98" s="13">
        <f t="shared" si="21"/>
        <v>0</v>
      </c>
      <c r="D98" s="13">
        <f t="shared" si="22"/>
        <v>0</v>
      </c>
      <c r="E98" s="13">
        <f t="shared" si="23"/>
        <v>0</v>
      </c>
      <c r="F98" s="14">
        <f t="shared" si="24"/>
        <v>0</v>
      </c>
      <c r="G98" s="14">
        <f t="shared" si="18"/>
        <v>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19"/>
        <v>62028</v>
      </c>
      <c r="B99" s="12">
        <f ca="1" t="shared" si="20"/>
        <v>46916</v>
      </c>
      <c r="C99" s="13">
        <f t="shared" si="21"/>
        <v>0</v>
      </c>
      <c r="D99" s="13">
        <f t="shared" si="22"/>
        <v>0</v>
      </c>
      <c r="E99" s="13">
        <f t="shared" si="23"/>
        <v>0</v>
      </c>
      <c r="F99" s="14">
        <f t="shared" si="24"/>
        <v>0</v>
      </c>
      <c r="G99" s="14">
        <f t="shared" si="18"/>
        <v>0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19"/>
        <v>72028</v>
      </c>
      <c r="B100" s="12">
        <f ca="1" t="shared" si="20"/>
        <v>46946</v>
      </c>
      <c r="C100" s="13">
        <f t="shared" si="21"/>
        <v>0</v>
      </c>
      <c r="D100" s="13">
        <f t="shared" si="22"/>
        <v>0</v>
      </c>
      <c r="E100" s="13">
        <f t="shared" si="23"/>
        <v>0</v>
      </c>
      <c r="F100" s="14">
        <f t="shared" si="24"/>
        <v>0</v>
      </c>
      <c r="G100" s="14">
        <f t="shared" si="18"/>
        <v>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19"/>
        <v>82028</v>
      </c>
      <c r="B101" s="12">
        <f ca="1" t="shared" si="20"/>
        <v>46977</v>
      </c>
      <c r="C101" s="13">
        <f t="shared" si="21"/>
        <v>0</v>
      </c>
      <c r="D101" s="13">
        <f t="shared" si="22"/>
        <v>0</v>
      </c>
      <c r="E101" s="13">
        <f t="shared" si="23"/>
        <v>0</v>
      </c>
      <c r="F101" s="14">
        <f t="shared" si="24"/>
        <v>0</v>
      </c>
      <c r="G101" s="14">
        <f t="shared" ref="G101:G124" si="28">E101-F101</f>
        <v>0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29">MONTH(B102)&amp;YEAR(B102)</f>
        <v>92028</v>
      </c>
      <c r="B102" s="12">
        <f ca="1" t="shared" ref="B102:B124" si="30">EDATE(B101,1)</f>
        <v>47008</v>
      </c>
      <c r="C102" s="13">
        <f t="shared" ref="C102:C124" si="31">C101-H102+I102</f>
        <v>0</v>
      </c>
      <c r="D102" s="13">
        <f t="shared" ref="D102:D124" si="32">C101*$K$1</f>
        <v>0</v>
      </c>
      <c r="E102" s="13">
        <f t="shared" ref="E102:E124" si="33">C101*$K$1+G101</f>
        <v>0</v>
      </c>
      <c r="F102" s="14">
        <f t="shared" ref="F102:F124" si="34">IF(J102&gt;E102,E102,J102)</f>
        <v>0</v>
      </c>
      <c r="G102" s="14">
        <f t="shared" si="28"/>
        <v>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29"/>
        <v>102028</v>
      </c>
      <c r="B103" s="12">
        <f ca="1" t="shared" si="30"/>
        <v>47038</v>
      </c>
      <c r="C103" s="13">
        <f t="shared" si="31"/>
        <v>0</v>
      </c>
      <c r="D103" s="13">
        <f t="shared" si="32"/>
        <v>0</v>
      </c>
      <c r="E103" s="13">
        <f t="shared" si="33"/>
        <v>0</v>
      </c>
      <c r="F103" s="14">
        <f t="shared" si="34"/>
        <v>0</v>
      </c>
      <c r="G103" s="14">
        <f t="shared" si="28"/>
        <v>0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29"/>
        <v>112028</v>
      </c>
      <c r="B104" s="12">
        <f ca="1" t="shared" si="30"/>
        <v>47069</v>
      </c>
      <c r="C104" s="13">
        <f t="shared" si="31"/>
        <v>0</v>
      </c>
      <c r="D104" s="13">
        <f t="shared" si="32"/>
        <v>0</v>
      </c>
      <c r="E104" s="13">
        <f t="shared" si="33"/>
        <v>0</v>
      </c>
      <c r="F104" s="14">
        <f t="shared" si="34"/>
        <v>0</v>
      </c>
      <c r="G104" s="14">
        <f t="shared" si="28"/>
        <v>0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29"/>
        <v>122028</v>
      </c>
      <c r="B105" s="12">
        <f ca="1" t="shared" si="30"/>
        <v>47099</v>
      </c>
      <c r="C105" s="13">
        <f t="shared" si="31"/>
        <v>0</v>
      </c>
      <c r="D105" s="13">
        <f t="shared" si="32"/>
        <v>0</v>
      </c>
      <c r="E105" s="13">
        <f t="shared" si="33"/>
        <v>0</v>
      </c>
      <c r="F105" s="14">
        <f t="shared" si="34"/>
        <v>0</v>
      </c>
      <c r="G105" s="14">
        <f t="shared" si="28"/>
        <v>0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29"/>
        <v>12029</v>
      </c>
      <c r="B106" s="12">
        <f ca="1" t="shared" si="30"/>
        <v>47130</v>
      </c>
      <c r="C106" s="13">
        <f t="shared" si="31"/>
        <v>0</v>
      </c>
      <c r="D106" s="13">
        <f t="shared" si="32"/>
        <v>0</v>
      </c>
      <c r="E106" s="13">
        <f t="shared" si="33"/>
        <v>0</v>
      </c>
      <c r="F106" s="14">
        <f t="shared" si="34"/>
        <v>0</v>
      </c>
      <c r="G106" s="14">
        <f t="shared" si="28"/>
        <v>0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29"/>
        <v>22029</v>
      </c>
      <c r="B107" s="12">
        <f ca="1" t="shared" si="30"/>
        <v>47161</v>
      </c>
      <c r="C107" s="13">
        <f t="shared" si="31"/>
        <v>0</v>
      </c>
      <c r="D107" s="13">
        <f t="shared" si="32"/>
        <v>0</v>
      </c>
      <c r="E107" s="13">
        <f t="shared" si="33"/>
        <v>0</v>
      </c>
      <c r="F107" s="14">
        <f t="shared" si="34"/>
        <v>0</v>
      </c>
      <c r="G107" s="14">
        <f t="shared" si="28"/>
        <v>0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29"/>
        <v>32029</v>
      </c>
      <c r="B108" s="12">
        <f ca="1" t="shared" si="30"/>
        <v>47189</v>
      </c>
      <c r="C108" s="13">
        <f t="shared" si="31"/>
        <v>0</v>
      </c>
      <c r="D108" s="13">
        <f t="shared" si="32"/>
        <v>0</v>
      </c>
      <c r="E108" s="13">
        <f t="shared" si="33"/>
        <v>0</v>
      </c>
      <c r="F108" s="14">
        <f t="shared" si="34"/>
        <v>0</v>
      </c>
      <c r="G108" s="14">
        <f t="shared" si="28"/>
        <v>0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29"/>
        <v>42029</v>
      </c>
      <c r="B109" s="12">
        <f ca="1" t="shared" si="30"/>
        <v>47220</v>
      </c>
      <c r="C109" s="13">
        <f t="shared" si="31"/>
        <v>0</v>
      </c>
      <c r="D109" s="13">
        <f t="shared" si="32"/>
        <v>0</v>
      </c>
      <c r="E109" s="13">
        <f t="shared" si="33"/>
        <v>0</v>
      </c>
      <c r="F109" s="14">
        <f t="shared" si="34"/>
        <v>0</v>
      </c>
      <c r="G109" s="14">
        <f t="shared" si="28"/>
        <v>0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29"/>
        <v>52029</v>
      </c>
      <c r="B110" s="12">
        <f ca="1" t="shared" si="30"/>
        <v>47250</v>
      </c>
      <c r="C110" s="13">
        <f t="shared" si="31"/>
        <v>0</v>
      </c>
      <c r="D110" s="13">
        <f t="shared" si="32"/>
        <v>0</v>
      </c>
      <c r="E110" s="13">
        <f t="shared" si="33"/>
        <v>0</v>
      </c>
      <c r="F110" s="14">
        <f t="shared" si="34"/>
        <v>0</v>
      </c>
      <c r="G110" s="14">
        <f t="shared" si="28"/>
        <v>0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29"/>
        <v>62029</v>
      </c>
      <c r="B111" s="12">
        <f ca="1" t="shared" si="30"/>
        <v>47281</v>
      </c>
      <c r="C111" s="13">
        <f t="shared" si="31"/>
        <v>0</v>
      </c>
      <c r="D111" s="13">
        <f t="shared" si="32"/>
        <v>0</v>
      </c>
      <c r="E111" s="13">
        <f t="shared" si="33"/>
        <v>0</v>
      </c>
      <c r="F111" s="14">
        <f t="shared" si="34"/>
        <v>0</v>
      </c>
      <c r="G111" s="14">
        <f t="shared" si="28"/>
        <v>0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29"/>
        <v>72029</v>
      </c>
      <c r="B112" s="12">
        <f ca="1" t="shared" si="30"/>
        <v>47311</v>
      </c>
      <c r="C112" s="13">
        <f t="shared" si="31"/>
        <v>0</v>
      </c>
      <c r="D112" s="13">
        <f t="shared" si="32"/>
        <v>0</v>
      </c>
      <c r="E112" s="13">
        <f t="shared" si="33"/>
        <v>0</v>
      </c>
      <c r="F112" s="14">
        <f t="shared" si="34"/>
        <v>0</v>
      </c>
      <c r="G112" s="14">
        <f t="shared" si="28"/>
        <v>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29"/>
        <v>82029</v>
      </c>
      <c r="B113" s="12">
        <f ca="1" t="shared" si="30"/>
        <v>47342</v>
      </c>
      <c r="C113" s="13">
        <f t="shared" si="31"/>
        <v>0</v>
      </c>
      <c r="D113" s="13">
        <f t="shared" si="32"/>
        <v>0</v>
      </c>
      <c r="E113" s="13">
        <f t="shared" si="33"/>
        <v>0</v>
      </c>
      <c r="F113" s="14">
        <f t="shared" si="34"/>
        <v>0</v>
      </c>
      <c r="G113" s="14">
        <f t="shared" si="28"/>
        <v>0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29"/>
        <v>92029</v>
      </c>
      <c r="B114" s="12">
        <f ca="1" t="shared" si="30"/>
        <v>47373</v>
      </c>
      <c r="C114" s="13">
        <f t="shared" si="31"/>
        <v>0</v>
      </c>
      <c r="D114" s="13">
        <f t="shared" si="32"/>
        <v>0</v>
      </c>
      <c r="E114" s="13">
        <f t="shared" si="33"/>
        <v>0</v>
      </c>
      <c r="F114" s="14">
        <f t="shared" si="34"/>
        <v>0</v>
      </c>
      <c r="G114" s="14">
        <f t="shared" si="28"/>
        <v>0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29"/>
        <v>102029</v>
      </c>
      <c r="B115" s="12">
        <f ca="1" t="shared" si="30"/>
        <v>47403</v>
      </c>
      <c r="C115" s="13">
        <f t="shared" si="31"/>
        <v>0</v>
      </c>
      <c r="D115" s="13">
        <f t="shared" si="32"/>
        <v>0</v>
      </c>
      <c r="E115" s="13">
        <f t="shared" si="33"/>
        <v>0</v>
      </c>
      <c r="F115" s="14">
        <f t="shared" si="34"/>
        <v>0</v>
      </c>
      <c r="G115" s="14">
        <f t="shared" si="28"/>
        <v>0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29"/>
        <v>112029</v>
      </c>
      <c r="B116" s="12">
        <f ca="1" t="shared" si="30"/>
        <v>47434</v>
      </c>
      <c r="C116" s="13">
        <f t="shared" si="31"/>
        <v>0</v>
      </c>
      <c r="D116" s="13">
        <f t="shared" si="32"/>
        <v>0</v>
      </c>
      <c r="E116" s="13">
        <f t="shared" si="33"/>
        <v>0</v>
      </c>
      <c r="F116" s="14">
        <f t="shared" si="34"/>
        <v>0</v>
      </c>
      <c r="G116" s="14">
        <f t="shared" si="28"/>
        <v>0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29"/>
        <v>122029</v>
      </c>
      <c r="B117" s="12">
        <f ca="1" t="shared" si="30"/>
        <v>47464</v>
      </c>
      <c r="C117" s="13">
        <f t="shared" si="31"/>
        <v>0</v>
      </c>
      <c r="D117" s="13">
        <f t="shared" si="32"/>
        <v>0</v>
      </c>
      <c r="E117" s="13">
        <f t="shared" si="33"/>
        <v>0</v>
      </c>
      <c r="F117" s="14">
        <f t="shared" si="34"/>
        <v>0</v>
      </c>
      <c r="G117" s="14">
        <f t="shared" si="28"/>
        <v>0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29"/>
        <v>12030</v>
      </c>
      <c r="B118" s="12">
        <f ca="1" t="shared" si="30"/>
        <v>47495</v>
      </c>
      <c r="C118" s="13">
        <f t="shared" si="31"/>
        <v>0</v>
      </c>
      <c r="D118" s="13">
        <f t="shared" si="32"/>
        <v>0</v>
      </c>
      <c r="E118" s="13">
        <f t="shared" si="33"/>
        <v>0</v>
      </c>
      <c r="F118" s="14">
        <f t="shared" si="34"/>
        <v>0</v>
      </c>
      <c r="G118" s="14">
        <f t="shared" si="28"/>
        <v>0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29"/>
        <v>22030</v>
      </c>
      <c r="B119" s="12">
        <f ca="1" t="shared" si="30"/>
        <v>47526</v>
      </c>
      <c r="C119" s="13">
        <f t="shared" si="31"/>
        <v>0</v>
      </c>
      <c r="D119" s="13">
        <f t="shared" si="32"/>
        <v>0</v>
      </c>
      <c r="E119" s="13">
        <f t="shared" si="33"/>
        <v>0</v>
      </c>
      <c r="F119" s="14">
        <f t="shared" si="34"/>
        <v>0</v>
      </c>
      <c r="G119" s="14">
        <f t="shared" si="28"/>
        <v>0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29"/>
        <v>32030</v>
      </c>
      <c r="B120" s="12">
        <f ca="1" t="shared" si="30"/>
        <v>47554</v>
      </c>
      <c r="C120" s="13">
        <f t="shared" si="31"/>
        <v>0</v>
      </c>
      <c r="D120" s="13">
        <f t="shared" si="32"/>
        <v>0</v>
      </c>
      <c r="E120" s="13">
        <f t="shared" si="33"/>
        <v>0</v>
      </c>
      <c r="F120" s="14">
        <f t="shared" si="34"/>
        <v>0</v>
      </c>
      <c r="G120" s="14">
        <f t="shared" si="28"/>
        <v>0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29"/>
        <v>42030</v>
      </c>
      <c r="B121" s="12">
        <f ca="1" t="shared" si="30"/>
        <v>47585</v>
      </c>
      <c r="C121" s="13">
        <f t="shared" si="31"/>
        <v>0</v>
      </c>
      <c r="D121" s="13">
        <f t="shared" si="32"/>
        <v>0</v>
      </c>
      <c r="E121" s="13">
        <f t="shared" si="33"/>
        <v>0</v>
      </c>
      <c r="F121" s="14">
        <f t="shared" si="34"/>
        <v>0</v>
      </c>
      <c r="G121" s="14">
        <f t="shared" si="28"/>
        <v>0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29"/>
        <v>52030</v>
      </c>
      <c r="B122" s="12">
        <f ca="1" t="shared" si="30"/>
        <v>47615</v>
      </c>
      <c r="C122" s="13">
        <f t="shared" si="31"/>
        <v>0</v>
      </c>
      <c r="D122" s="13">
        <f t="shared" si="32"/>
        <v>0</v>
      </c>
      <c r="E122" s="13">
        <f t="shared" si="33"/>
        <v>0</v>
      </c>
      <c r="F122" s="14">
        <f t="shared" si="34"/>
        <v>0</v>
      </c>
      <c r="G122" s="14">
        <f t="shared" si="28"/>
        <v>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29"/>
        <v>62030</v>
      </c>
      <c r="B123" s="12">
        <f ca="1" t="shared" si="30"/>
        <v>47646</v>
      </c>
      <c r="C123" s="13">
        <f t="shared" si="31"/>
        <v>0</v>
      </c>
      <c r="D123" s="13">
        <f t="shared" si="32"/>
        <v>0</v>
      </c>
      <c r="E123" s="13">
        <f t="shared" si="33"/>
        <v>0</v>
      </c>
      <c r="F123" s="14">
        <f t="shared" si="34"/>
        <v>0</v>
      </c>
      <c r="G123" s="14">
        <f t="shared" si="28"/>
        <v>0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29"/>
        <v>72030</v>
      </c>
      <c r="B124" s="12">
        <f ca="1" t="shared" si="30"/>
        <v>47676</v>
      </c>
      <c r="C124" s="13">
        <f t="shared" si="31"/>
        <v>0</v>
      </c>
      <c r="D124" s="13">
        <f t="shared" si="32"/>
        <v>0</v>
      </c>
      <c r="E124" s="13">
        <f t="shared" si="33"/>
        <v>0</v>
      </c>
      <c r="F124" s="14">
        <f t="shared" si="34"/>
        <v>0</v>
      </c>
      <c r="G124" s="14">
        <f t="shared" si="28"/>
        <v>0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V14" sqref="V14"/>
    </sheetView>
  </sheetViews>
  <sheetFormatPr defaultColWidth="11" defaultRowHeight="15"/>
  <cols>
    <col min="1" max="1" width="7" hidden="1" customWidth="1"/>
    <col min="2" max="2" width="10" customWidth="1"/>
    <col min="4" max="4" width="10.7142857142857" customWidth="1"/>
    <col min="5" max="6" width="11.5714285714286" customWidth="1"/>
    <col min="7" max="7" width="9.85714285714286" customWidth="1"/>
    <col min="8" max="8" width="11.4285714285714" customWidth="1"/>
    <col min="9" max="9" width="11.5714285714286" customWidth="1"/>
    <col min="10" max="10" width="9.71428571428571" customWidth="1"/>
    <col min="11" max="11" width="10.2857142857143" customWidth="1"/>
    <col min="12" max="13" width="10.5714285714286" customWidth="1"/>
    <col min="14" max="15" width="11.5714285714286" customWidth="1"/>
    <col min="16" max="16" width="10.2857142857143" customWidth="1"/>
    <col min="17" max="17" width="3.14285714285714" customWidth="1"/>
    <col min="18" max="18" width="18.4285714285714" customWidth="1"/>
    <col min="19" max="19" width="10.7142857142857" customWidth="1"/>
  </cols>
  <sheetData>
    <row r="1" spans="2:16">
      <c r="B1" s="1" t="s">
        <v>9</v>
      </c>
      <c r="C1" s="2" t="s">
        <v>40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43435</v>
      </c>
      <c r="N1" s="19" t="s">
        <v>13</v>
      </c>
      <c r="O1" s="20">
        <v>3500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122018</v>
      </c>
      <c r="B5" s="12">
        <f>EDATE(M1,0)</f>
        <v>43435</v>
      </c>
      <c r="C5" s="13">
        <f>IF(H5&gt;0,O1-H5,IF(J5&lt;0,O1-J5,O1))</f>
        <v>3500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3500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3500</v>
      </c>
    </row>
    <row r="6" ht="15.75" spans="1:19">
      <c r="A6" s="5" t="str">
        <f t="shared" ref="A6:A37" si="1">MONTH(B6)&amp;YEAR(B6)</f>
        <v>12019</v>
      </c>
      <c r="B6" s="12">
        <v>43466</v>
      </c>
      <c r="C6" s="13">
        <f t="shared" ref="C6:C37" si="2">C5-H6+I6</f>
        <v>3500</v>
      </c>
      <c r="D6" s="13">
        <f t="shared" ref="D6:D37" si="3">C5*$K$1</f>
        <v>0</v>
      </c>
      <c r="E6" s="13">
        <f t="shared" ref="E6:E37" si="4">C5*$K$1+G5</f>
        <v>0</v>
      </c>
      <c r="F6" s="14">
        <f t="shared" ref="F6:F37" si="5">IF(J6&gt;E6,E6,J6)</f>
        <v>0</v>
      </c>
      <c r="G6" s="14">
        <f t="shared" si="0"/>
        <v>0</v>
      </c>
      <c r="H6" s="14">
        <f t="shared" ref="H6:H37" si="6">IF(J6&gt;F6,J6-F6,0)</f>
        <v>0</v>
      </c>
      <c r="I6" s="24">
        <f t="shared" ref="I6:I37" si="7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22019</v>
      </c>
      <c r="B7">
        <v>43497</v>
      </c>
      <c r="C7" s="13">
        <f t="shared" si="2"/>
        <v>3500</v>
      </c>
      <c r="D7" s="13">
        <f t="shared" si="3"/>
        <v>0</v>
      </c>
      <c r="E7" s="13">
        <f t="shared" si="4"/>
        <v>0</v>
      </c>
      <c r="F7" s="14">
        <f t="shared" si="5"/>
        <v>0</v>
      </c>
      <c r="G7" s="14">
        <f t="shared" si="0"/>
        <v>0</v>
      </c>
      <c r="H7" s="14">
        <f t="shared" si="6"/>
        <v>0</v>
      </c>
      <c r="I7" s="24">
        <f t="shared" si="7"/>
        <v>0</v>
      </c>
      <c r="J7" s="24">
        <f t="shared" ref="J7:J70" si="8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32019</v>
      </c>
      <c r="B8">
        <v>43525</v>
      </c>
      <c r="C8" s="13">
        <f t="shared" si="2"/>
        <v>3500</v>
      </c>
      <c r="D8" s="13">
        <f t="shared" si="3"/>
        <v>0</v>
      </c>
      <c r="E8" s="13">
        <f t="shared" si="4"/>
        <v>0</v>
      </c>
      <c r="F8" s="14">
        <f t="shared" si="5"/>
        <v>0</v>
      </c>
      <c r="G8" s="14">
        <f t="shared" si="0"/>
        <v>0</v>
      </c>
      <c r="H8" s="14">
        <f t="shared" si="6"/>
        <v>0</v>
      </c>
      <c r="I8" s="24">
        <f t="shared" si="7"/>
        <v>0</v>
      </c>
      <c r="J8" s="24">
        <f t="shared" si="8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42019</v>
      </c>
      <c r="B9">
        <v>43556</v>
      </c>
      <c r="C9" s="13">
        <f t="shared" si="2"/>
        <v>3500</v>
      </c>
      <c r="D9" s="13">
        <f t="shared" si="3"/>
        <v>0</v>
      </c>
      <c r="E9" s="13">
        <f t="shared" si="4"/>
        <v>0</v>
      </c>
      <c r="F9" s="14">
        <f t="shared" si="5"/>
        <v>0</v>
      </c>
      <c r="G9" s="14">
        <f t="shared" si="0"/>
        <v>0</v>
      </c>
      <c r="H9" s="14">
        <f t="shared" si="6"/>
        <v>0</v>
      </c>
      <c r="I9" s="24">
        <f t="shared" si="7"/>
        <v>0</v>
      </c>
      <c r="J9" s="24">
        <f t="shared" si="8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52019</v>
      </c>
      <c r="B10">
        <v>43586</v>
      </c>
      <c r="C10" s="13">
        <f t="shared" si="2"/>
        <v>3500</v>
      </c>
      <c r="D10" s="13">
        <f t="shared" si="3"/>
        <v>0</v>
      </c>
      <c r="E10" s="13">
        <f t="shared" si="4"/>
        <v>0</v>
      </c>
      <c r="F10" s="14">
        <f t="shared" si="5"/>
        <v>0</v>
      </c>
      <c r="G10" s="14">
        <f t="shared" si="0"/>
        <v>0</v>
      </c>
      <c r="H10" s="14">
        <f t="shared" si="6"/>
        <v>0</v>
      </c>
      <c r="I10" s="24">
        <f t="shared" si="7"/>
        <v>0</v>
      </c>
      <c r="J10" s="24">
        <f t="shared" si="8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62019</v>
      </c>
      <c r="B11">
        <v>43617</v>
      </c>
      <c r="C11" s="13">
        <f t="shared" si="2"/>
        <v>3500</v>
      </c>
      <c r="D11" s="13">
        <f t="shared" si="3"/>
        <v>0</v>
      </c>
      <c r="E11" s="13">
        <f t="shared" si="4"/>
        <v>0</v>
      </c>
      <c r="F11" s="14">
        <f t="shared" si="5"/>
        <v>0</v>
      </c>
      <c r="G11" s="14">
        <f t="shared" si="0"/>
        <v>0</v>
      </c>
      <c r="H11" s="14">
        <f t="shared" si="6"/>
        <v>0</v>
      </c>
      <c r="I11" s="24">
        <f t="shared" si="7"/>
        <v>0</v>
      </c>
      <c r="J11" s="24">
        <f t="shared" si="8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72019</v>
      </c>
      <c r="B12">
        <v>43647</v>
      </c>
      <c r="C12" s="13">
        <f t="shared" si="2"/>
        <v>3500</v>
      </c>
      <c r="D12" s="13">
        <f t="shared" si="3"/>
        <v>0</v>
      </c>
      <c r="E12" s="13">
        <f t="shared" si="4"/>
        <v>0</v>
      </c>
      <c r="F12" s="14">
        <f t="shared" si="5"/>
        <v>0</v>
      </c>
      <c r="G12" s="14">
        <f t="shared" si="0"/>
        <v>0</v>
      </c>
      <c r="H12" s="14">
        <f t="shared" si="6"/>
        <v>0</v>
      </c>
      <c r="I12" s="24">
        <f t="shared" si="7"/>
        <v>0</v>
      </c>
      <c r="J12" s="24">
        <f t="shared" si="8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82019</v>
      </c>
      <c r="B13">
        <v>43678</v>
      </c>
      <c r="C13" s="13">
        <f t="shared" si="2"/>
        <v>3500</v>
      </c>
      <c r="D13" s="13">
        <f t="shared" si="3"/>
        <v>0</v>
      </c>
      <c r="E13" s="13">
        <f t="shared" si="4"/>
        <v>0</v>
      </c>
      <c r="F13" s="14">
        <f t="shared" si="5"/>
        <v>0</v>
      </c>
      <c r="G13" s="14">
        <f t="shared" si="0"/>
        <v>0</v>
      </c>
      <c r="H13" s="14">
        <f t="shared" si="6"/>
        <v>0</v>
      </c>
      <c r="I13" s="24">
        <f t="shared" si="7"/>
        <v>0</v>
      </c>
      <c r="J13" s="24">
        <f t="shared" si="8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92019</v>
      </c>
      <c r="B14">
        <v>43709</v>
      </c>
      <c r="C14" s="13">
        <f t="shared" si="2"/>
        <v>3500</v>
      </c>
      <c r="D14" s="13">
        <f t="shared" si="3"/>
        <v>0</v>
      </c>
      <c r="E14" s="13">
        <f t="shared" si="4"/>
        <v>0</v>
      </c>
      <c r="F14" s="14">
        <f t="shared" si="5"/>
        <v>0</v>
      </c>
      <c r="G14" s="14">
        <f t="shared" si="0"/>
        <v>0</v>
      </c>
      <c r="H14" s="14">
        <f t="shared" si="6"/>
        <v>0</v>
      </c>
      <c r="I14" s="24">
        <f t="shared" si="7"/>
        <v>0</v>
      </c>
      <c r="J14" s="24">
        <f t="shared" si="8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102019</v>
      </c>
      <c r="B15">
        <v>43739</v>
      </c>
      <c r="C15" s="13">
        <f t="shared" si="2"/>
        <v>3500</v>
      </c>
      <c r="D15" s="13">
        <f t="shared" si="3"/>
        <v>0</v>
      </c>
      <c r="E15" s="13">
        <f t="shared" si="4"/>
        <v>0</v>
      </c>
      <c r="F15" s="14">
        <f t="shared" si="5"/>
        <v>0</v>
      </c>
      <c r="G15" s="14">
        <f t="shared" si="0"/>
        <v>0</v>
      </c>
      <c r="H15" s="14">
        <f t="shared" si="6"/>
        <v>0</v>
      </c>
      <c r="I15" s="24">
        <f t="shared" si="7"/>
        <v>0</v>
      </c>
      <c r="J15" s="24">
        <f t="shared" si="8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112019</v>
      </c>
      <c r="B16">
        <v>43770</v>
      </c>
      <c r="C16" s="13">
        <f t="shared" si="2"/>
        <v>3500</v>
      </c>
      <c r="D16" s="13">
        <f t="shared" si="3"/>
        <v>0</v>
      </c>
      <c r="E16" s="13">
        <f t="shared" si="4"/>
        <v>0</v>
      </c>
      <c r="F16" s="14">
        <f t="shared" si="5"/>
        <v>0</v>
      </c>
      <c r="G16" s="14">
        <f t="shared" si="0"/>
        <v>0</v>
      </c>
      <c r="H16" s="14">
        <f t="shared" si="6"/>
        <v>0</v>
      </c>
      <c r="I16" s="24">
        <f t="shared" si="7"/>
        <v>0</v>
      </c>
      <c r="J16" s="24">
        <f t="shared" si="8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122019</v>
      </c>
      <c r="B17">
        <v>43800</v>
      </c>
      <c r="C17" s="13">
        <f t="shared" si="2"/>
        <v>3500</v>
      </c>
      <c r="D17" s="13">
        <f t="shared" si="3"/>
        <v>0</v>
      </c>
      <c r="E17" s="13">
        <f t="shared" si="4"/>
        <v>0</v>
      </c>
      <c r="F17" s="14">
        <f t="shared" si="5"/>
        <v>0</v>
      </c>
      <c r="G17" s="14">
        <f t="shared" si="0"/>
        <v>0</v>
      </c>
      <c r="H17" s="14">
        <f t="shared" si="6"/>
        <v>0</v>
      </c>
      <c r="I17" s="24">
        <f t="shared" si="7"/>
        <v>0</v>
      </c>
      <c r="J17" s="24">
        <f t="shared" si="8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12020</v>
      </c>
      <c r="B18">
        <v>43831</v>
      </c>
      <c r="C18" s="13">
        <f t="shared" si="2"/>
        <v>3500</v>
      </c>
      <c r="D18" s="13">
        <f t="shared" si="3"/>
        <v>0</v>
      </c>
      <c r="E18" s="13">
        <f t="shared" si="4"/>
        <v>0</v>
      </c>
      <c r="F18" s="14">
        <f t="shared" si="5"/>
        <v>0</v>
      </c>
      <c r="G18" s="14">
        <f t="shared" si="0"/>
        <v>0</v>
      </c>
      <c r="H18" s="14">
        <f t="shared" si="6"/>
        <v>0</v>
      </c>
      <c r="I18" s="24">
        <f t="shared" si="7"/>
        <v>0</v>
      </c>
      <c r="J18" s="24">
        <f t="shared" si="8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22020</v>
      </c>
      <c r="B19">
        <v>43862</v>
      </c>
      <c r="C19" s="13">
        <f t="shared" si="2"/>
        <v>3500</v>
      </c>
      <c r="D19" s="13">
        <f t="shared" si="3"/>
        <v>0</v>
      </c>
      <c r="E19" s="13">
        <f t="shared" si="4"/>
        <v>0</v>
      </c>
      <c r="F19" s="14">
        <f t="shared" si="5"/>
        <v>0</v>
      </c>
      <c r="G19" s="14">
        <f t="shared" si="0"/>
        <v>0</v>
      </c>
      <c r="H19" s="14">
        <f t="shared" si="6"/>
        <v>0</v>
      </c>
      <c r="I19" s="24">
        <f t="shared" si="7"/>
        <v>0</v>
      </c>
      <c r="J19" s="24">
        <f t="shared" si="8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32020</v>
      </c>
      <c r="B20">
        <v>43891</v>
      </c>
      <c r="C20" s="13">
        <f t="shared" si="2"/>
        <v>3500</v>
      </c>
      <c r="D20" s="13">
        <f t="shared" si="3"/>
        <v>0</v>
      </c>
      <c r="E20" s="13">
        <f t="shared" si="4"/>
        <v>0</v>
      </c>
      <c r="F20" s="14">
        <f t="shared" si="5"/>
        <v>0</v>
      </c>
      <c r="G20" s="14">
        <f t="shared" si="0"/>
        <v>0</v>
      </c>
      <c r="H20" s="14">
        <f t="shared" si="6"/>
        <v>0</v>
      </c>
      <c r="I20" s="24">
        <f t="shared" si="7"/>
        <v>0</v>
      </c>
      <c r="J20" s="24">
        <f t="shared" si="8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42020</v>
      </c>
      <c r="B21">
        <v>43922</v>
      </c>
      <c r="C21" s="13">
        <f t="shared" si="2"/>
        <v>3500</v>
      </c>
      <c r="D21" s="13">
        <f t="shared" si="3"/>
        <v>0</v>
      </c>
      <c r="E21" s="13">
        <f t="shared" si="4"/>
        <v>0</v>
      </c>
      <c r="F21" s="14">
        <f t="shared" si="5"/>
        <v>0</v>
      </c>
      <c r="G21" s="14">
        <f t="shared" si="0"/>
        <v>0</v>
      </c>
      <c r="H21" s="14">
        <f t="shared" si="6"/>
        <v>0</v>
      </c>
      <c r="I21" s="24">
        <f t="shared" si="7"/>
        <v>0</v>
      </c>
      <c r="J21" s="24">
        <f t="shared" si="8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52020</v>
      </c>
      <c r="B22">
        <v>43952</v>
      </c>
      <c r="C22" s="13">
        <f t="shared" si="2"/>
        <v>3500</v>
      </c>
      <c r="D22" s="13">
        <f t="shared" si="3"/>
        <v>0</v>
      </c>
      <c r="E22" s="13">
        <f t="shared" si="4"/>
        <v>0</v>
      </c>
      <c r="F22" s="14">
        <f t="shared" si="5"/>
        <v>0</v>
      </c>
      <c r="G22" s="14">
        <f t="shared" si="0"/>
        <v>0</v>
      </c>
      <c r="H22" s="14">
        <f t="shared" si="6"/>
        <v>0</v>
      </c>
      <c r="I22" s="24">
        <f t="shared" si="7"/>
        <v>0</v>
      </c>
      <c r="J22" s="24">
        <f t="shared" si="8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62020</v>
      </c>
      <c r="B23">
        <v>43983</v>
      </c>
      <c r="C23" s="13">
        <f t="shared" si="2"/>
        <v>3500</v>
      </c>
      <c r="D23" s="13">
        <f t="shared" si="3"/>
        <v>0</v>
      </c>
      <c r="E23" s="13">
        <f t="shared" si="4"/>
        <v>0</v>
      </c>
      <c r="F23" s="14">
        <f t="shared" si="5"/>
        <v>0</v>
      </c>
      <c r="G23" s="14">
        <f t="shared" si="0"/>
        <v>0</v>
      </c>
      <c r="H23" s="14">
        <f t="shared" si="6"/>
        <v>0</v>
      </c>
      <c r="I23" s="24">
        <f t="shared" si="7"/>
        <v>0</v>
      </c>
      <c r="J23" s="24">
        <f t="shared" si="8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72020</v>
      </c>
      <c r="B24">
        <v>44013</v>
      </c>
      <c r="C24" s="13">
        <f t="shared" si="2"/>
        <v>3500</v>
      </c>
      <c r="D24" s="13">
        <f t="shared" si="3"/>
        <v>0</v>
      </c>
      <c r="E24" s="13">
        <f t="shared" si="4"/>
        <v>0</v>
      </c>
      <c r="F24" s="14">
        <f t="shared" si="5"/>
        <v>0</v>
      </c>
      <c r="G24" s="14">
        <f t="shared" si="0"/>
        <v>0</v>
      </c>
      <c r="H24" s="14">
        <f t="shared" si="6"/>
        <v>0</v>
      </c>
      <c r="I24" s="24">
        <f t="shared" si="7"/>
        <v>0</v>
      </c>
      <c r="J24" s="24">
        <f t="shared" si="8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82020</v>
      </c>
      <c r="B25">
        <v>44044</v>
      </c>
      <c r="C25" s="13">
        <f t="shared" si="2"/>
        <v>3500</v>
      </c>
      <c r="D25" s="13">
        <f t="shared" si="3"/>
        <v>0</v>
      </c>
      <c r="E25" s="13">
        <f t="shared" si="4"/>
        <v>0</v>
      </c>
      <c r="F25" s="14">
        <f t="shared" si="5"/>
        <v>0</v>
      </c>
      <c r="G25" s="14">
        <f t="shared" si="0"/>
        <v>0</v>
      </c>
      <c r="H25" s="14">
        <f t="shared" si="6"/>
        <v>0</v>
      </c>
      <c r="I25" s="24">
        <f t="shared" si="7"/>
        <v>0</v>
      </c>
      <c r="J25" s="24">
        <f t="shared" si="8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92020</v>
      </c>
      <c r="B26">
        <v>44075</v>
      </c>
      <c r="C26" s="13">
        <f t="shared" si="2"/>
        <v>3500</v>
      </c>
      <c r="D26" s="13">
        <f t="shared" si="3"/>
        <v>0</v>
      </c>
      <c r="E26" s="13">
        <f t="shared" si="4"/>
        <v>0</v>
      </c>
      <c r="F26" s="14">
        <f t="shared" si="5"/>
        <v>0</v>
      </c>
      <c r="G26" s="14">
        <f t="shared" si="0"/>
        <v>0</v>
      </c>
      <c r="H26" s="14">
        <f t="shared" si="6"/>
        <v>0</v>
      </c>
      <c r="I26" s="24">
        <f t="shared" si="7"/>
        <v>0</v>
      </c>
      <c r="J26" s="24">
        <f t="shared" si="8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102020</v>
      </c>
      <c r="B27">
        <v>44105</v>
      </c>
      <c r="C27" s="13">
        <f t="shared" si="2"/>
        <v>3500</v>
      </c>
      <c r="D27" s="13">
        <f t="shared" si="3"/>
        <v>0</v>
      </c>
      <c r="E27" s="13">
        <f t="shared" si="4"/>
        <v>0</v>
      </c>
      <c r="F27" s="14">
        <f t="shared" si="5"/>
        <v>0</v>
      </c>
      <c r="G27" s="14">
        <f t="shared" si="0"/>
        <v>0</v>
      </c>
      <c r="H27" s="14">
        <f t="shared" si="6"/>
        <v>0</v>
      </c>
      <c r="I27" s="24">
        <f t="shared" si="7"/>
        <v>0</v>
      </c>
      <c r="J27" s="24">
        <f t="shared" si="8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112020</v>
      </c>
      <c r="B28">
        <v>44136</v>
      </c>
      <c r="C28" s="13">
        <f t="shared" si="2"/>
        <v>3500</v>
      </c>
      <c r="D28" s="13">
        <f t="shared" si="3"/>
        <v>0</v>
      </c>
      <c r="E28" s="13">
        <f t="shared" si="4"/>
        <v>0</v>
      </c>
      <c r="F28" s="14">
        <f t="shared" si="5"/>
        <v>0</v>
      </c>
      <c r="G28" s="14">
        <f t="shared" si="0"/>
        <v>0</v>
      </c>
      <c r="H28" s="14">
        <f t="shared" si="6"/>
        <v>0</v>
      </c>
      <c r="I28" s="24">
        <f t="shared" si="7"/>
        <v>0</v>
      </c>
      <c r="J28" s="24">
        <f t="shared" si="8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122020</v>
      </c>
      <c r="B29">
        <v>44166</v>
      </c>
      <c r="C29" s="13">
        <f t="shared" si="2"/>
        <v>3500</v>
      </c>
      <c r="D29" s="13">
        <f t="shared" si="3"/>
        <v>0</v>
      </c>
      <c r="E29" s="13">
        <f t="shared" si="4"/>
        <v>0</v>
      </c>
      <c r="F29" s="14">
        <f t="shared" si="5"/>
        <v>0</v>
      </c>
      <c r="G29" s="14">
        <f t="shared" si="0"/>
        <v>0</v>
      </c>
      <c r="H29" s="14">
        <f t="shared" si="6"/>
        <v>0</v>
      </c>
      <c r="I29" s="24">
        <f t="shared" si="7"/>
        <v>0</v>
      </c>
      <c r="J29" s="24">
        <f t="shared" si="8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12021</v>
      </c>
      <c r="B30">
        <v>44197</v>
      </c>
      <c r="C30" s="13">
        <f t="shared" si="2"/>
        <v>3500</v>
      </c>
      <c r="D30" s="13">
        <f t="shared" si="3"/>
        <v>0</v>
      </c>
      <c r="E30" s="13">
        <f t="shared" si="4"/>
        <v>0</v>
      </c>
      <c r="F30" s="14">
        <f t="shared" si="5"/>
        <v>0</v>
      </c>
      <c r="G30" s="14">
        <f t="shared" si="0"/>
        <v>0</v>
      </c>
      <c r="H30" s="14">
        <f t="shared" si="6"/>
        <v>0</v>
      </c>
      <c r="I30" s="24">
        <f t="shared" si="7"/>
        <v>0</v>
      </c>
      <c r="J30" s="24">
        <f t="shared" si="8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22021</v>
      </c>
      <c r="B31">
        <v>44228</v>
      </c>
      <c r="C31" s="13">
        <f t="shared" si="2"/>
        <v>3500</v>
      </c>
      <c r="D31" s="13">
        <f t="shared" si="3"/>
        <v>0</v>
      </c>
      <c r="E31" s="13">
        <f t="shared" si="4"/>
        <v>0</v>
      </c>
      <c r="F31" s="14">
        <f t="shared" si="5"/>
        <v>0</v>
      </c>
      <c r="G31" s="14">
        <f t="shared" si="0"/>
        <v>0</v>
      </c>
      <c r="H31" s="14">
        <f t="shared" si="6"/>
        <v>0</v>
      </c>
      <c r="I31" s="24">
        <f t="shared" si="7"/>
        <v>0</v>
      </c>
      <c r="J31" s="24">
        <f t="shared" si="8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32021</v>
      </c>
      <c r="B32">
        <v>44256</v>
      </c>
      <c r="C32" s="13">
        <f t="shared" si="2"/>
        <v>3500</v>
      </c>
      <c r="D32" s="13">
        <f t="shared" si="3"/>
        <v>0</v>
      </c>
      <c r="E32" s="13">
        <f t="shared" si="4"/>
        <v>0</v>
      </c>
      <c r="F32" s="14">
        <f t="shared" si="5"/>
        <v>0</v>
      </c>
      <c r="G32" s="14">
        <f t="shared" si="0"/>
        <v>0</v>
      </c>
      <c r="H32" s="14">
        <f t="shared" si="6"/>
        <v>0</v>
      </c>
      <c r="I32" s="24">
        <f t="shared" si="7"/>
        <v>0</v>
      </c>
      <c r="J32" s="24">
        <f t="shared" si="8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42021</v>
      </c>
      <c r="B33">
        <v>44287</v>
      </c>
      <c r="C33" s="13">
        <f t="shared" si="2"/>
        <v>3500</v>
      </c>
      <c r="D33" s="13">
        <f t="shared" si="3"/>
        <v>0</v>
      </c>
      <c r="E33" s="13">
        <f t="shared" si="4"/>
        <v>0</v>
      </c>
      <c r="F33" s="14">
        <f t="shared" si="5"/>
        <v>0</v>
      </c>
      <c r="G33" s="14">
        <f t="shared" si="0"/>
        <v>0</v>
      </c>
      <c r="H33" s="14">
        <f t="shared" si="6"/>
        <v>0</v>
      </c>
      <c r="I33" s="24">
        <f t="shared" si="7"/>
        <v>0</v>
      </c>
      <c r="J33" s="24">
        <f t="shared" si="8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52021</v>
      </c>
      <c r="B34">
        <v>44317</v>
      </c>
      <c r="C34" s="13">
        <f t="shared" si="2"/>
        <v>3500</v>
      </c>
      <c r="D34" s="13">
        <f t="shared" si="3"/>
        <v>0</v>
      </c>
      <c r="E34" s="13">
        <f t="shared" si="4"/>
        <v>0</v>
      </c>
      <c r="F34" s="14">
        <f t="shared" si="5"/>
        <v>0</v>
      </c>
      <c r="G34" s="14">
        <f t="shared" si="0"/>
        <v>0</v>
      </c>
      <c r="H34" s="14">
        <f t="shared" si="6"/>
        <v>0</v>
      </c>
      <c r="I34" s="24">
        <f t="shared" si="7"/>
        <v>0</v>
      </c>
      <c r="J34" s="24">
        <f t="shared" si="8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62021</v>
      </c>
      <c r="B35">
        <v>44348</v>
      </c>
      <c r="C35" s="13">
        <f t="shared" si="2"/>
        <v>3500</v>
      </c>
      <c r="D35" s="13">
        <f t="shared" si="3"/>
        <v>0</v>
      </c>
      <c r="E35" s="13">
        <f t="shared" si="4"/>
        <v>0</v>
      </c>
      <c r="F35" s="14">
        <f t="shared" si="5"/>
        <v>0</v>
      </c>
      <c r="G35" s="14">
        <f t="shared" si="0"/>
        <v>0</v>
      </c>
      <c r="H35" s="14">
        <f t="shared" si="6"/>
        <v>0</v>
      </c>
      <c r="I35" s="24">
        <f t="shared" si="7"/>
        <v>0</v>
      </c>
      <c r="J35" s="24">
        <f t="shared" si="8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72021</v>
      </c>
      <c r="B36">
        <v>44378</v>
      </c>
      <c r="C36" s="13">
        <f t="shared" si="2"/>
        <v>3500</v>
      </c>
      <c r="D36" s="13">
        <f t="shared" si="3"/>
        <v>0</v>
      </c>
      <c r="E36" s="13">
        <f t="shared" si="4"/>
        <v>0</v>
      </c>
      <c r="F36" s="14">
        <f t="shared" si="5"/>
        <v>0</v>
      </c>
      <c r="G36" s="14">
        <f t="shared" si="0"/>
        <v>0</v>
      </c>
      <c r="H36" s="14">
        <f t="shared" si="6"/>
        <v>0</v>
      </c>
      <c r="I36" s="24">
        <f t="shared" si="7"/>
        <v>0</v>
      </c>
      <c r="J36" s="24">
        <f t="shared" si="8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82021</v>
      </c>
      <c r="B37">
        <v>44409</v>
      </c>
      <c r="C37" s="13">
        <f t="shared" si="2"/>
        <v>3500</v>
      </c>
      <c r="D37" s="13">
        <f t="shared" si="3"/>
        <v>0</v>
      </c>
      <c r="E37" s="13">
        <f t="shared" si="4"/>
        <v>0</v>
      </c>
      <c r="F37" s="14">
        <f t="shared" si="5"/>
        <v>0</v>
      </c>
      <c r="G37" s="14">
        <f t="shared" ref="G37:G68" si="9">E37-F37</f>
        <v>0</v>
      </c>
      <c r="H37" s="14">
        <f t="shared" si="6"/>
        <v>0</v>
      </c>
      <c r="I37" s="24">
        <f t="shared" si="7"/>
        <v>0</v>
      </c>
      <c r="J37" s="24">
        <f t="shared" si="8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0">MONTH(B38)&amp;YEAR(B38)</f>
        <v>92021</v>
      </c>
      <c r="B38" s="12">
        <f t="shared" ref="B38:B69" si="11">EDATE(B37,1)</f>
        <v>44440</v>
      </c>
      <c r="C38" s="13">
        <f t="shared" ref="C38:C69" si="12">C37-H38+I38</f>
        <v>3500</v>
      </c>
      <c r="D38" s="13">
        <f t="shared" ref="D38:D69" si="13">C37*$K$1</f>
        <v>0</v>
      </c>
      <c r="E38" s="13">
        <f t="shared" ref="E38:E69" si="14">C37*$K$1+G37</f>
        <v>0</v>
      </c>
      <c r="F38" s="14">
        <f t="shared" ref="F38:F69" si="15">IF(J38&gt;E38,E38,J38)</f>
        <v>0</v>
      </c>
      <c r="G38" s="14">
        <f t="shared" si="9"/>
        <v>0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 s="24">
        <f t="shared" si="8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0"/>
        <v>102021</v>
      </c>
      <c r="B39" s="12">
        <f t="shared" si="11"/>
        <v>44470</v>
      </c>
      <c r="C39" s="13">
        <f t="shared" si="12"/>
        <v>3500</v>
      </c>
      <c r="D39" s="13">
        <f t="shared" si="13"/>
        <v>0</v>
      </c>
      <c r="E39" s="13">
        <f t="shared" si="14"/>
        <v>0</v>
      </c>
      <c r="F39" s="14">
        <f t="shared" si="15"/>
        <v>0</v>
      </c>
      <c r="G39" s="14">
        <f t="shared" si="9"/>
        <v>0</v>
      </c>
      <c r="H39" s="14">
        <f t="shared" si="16"/>
        <v>0</v>
      </c>
      <c r="I39" s="24">
        <f t="shared" si="17"/>
        <v>0</v>
      </c>
      <c r="J39" s="24">
        <f t="shared" si="8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0"/>
        <v>112021</v>
      </c>
      <c r="B40" s="12">
        <f t="shared" si="11"/>
        <v>44501</v>
      </c>
      <c r="C40" s="13">
        <f t="shared" si="12"/>
        <v>3500</v>
      </c>
      <c r="D40" s="13">
        <f t="shared" si="13"/>
        <v>0</v>
      </c>
      <c r="E40" s="13">
        <f t="shared" si="14"/>
        <v>0</v>
      </c>
      <c r="F40" s="14">
        <f t="shared" si="15"/>
        <v>0</v>
      </c>
      <c r="G40" s="14">
        <f t="shared" si="9"/>
        <v>0</v>
      </c>
      <c r="H40" s="14">
        <f t="shared" si="16"/>
        <v>0</v>
      </c>
      <c r="I40" s="24">
        <f t="shared" si="17"/>
        <v>0</v>
      </c>
      <c r="J40" s="24">
        <f t="shared" si="8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0"/>
        <v>122021</v>
      </c>
      <c r="B41" s="12">
        <f t="shared" si="11"/>
        <v>44531</v>
      </c>
      <c r="C41" s="13">
        <f t="shared" si="12"/>
        <v>3500</v>
      </c>
      <c r="D41" s="13">
        <f t="shared" si="13"/>
        <v>0</v>
      </c>
      <c r="E41" s="13">
        <f t="shared" si="14"/>
        <v>0</v>
      </c>
      <c r="F41" s="14">
        <f t="shared" si="15"/>
        <v>0</v>
      </c>
      <c r="G41" s="14">
        <f t="shared" si="9"/>
        <v>0</v>
      </c>
      <c r="H41" s="14">
        <f t="shared" si="16"/>
        <v>0</v>
      </c>
      <c r="I41" s="24">
        <f t="shared" si="17"/>
        <v>0</v>
      </c>
      <c r="J41" s="24">
        <f t="shared" si="8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0"/>
        <v>12022</v>
      </c>
      <c r="B42" s="12">
        <f t="shared" si="11"/>
        <v>44562</v>
      </c>
      <c r="C42" s="13">
        <f t="shared" si="12"/>
        <v>3500</v>
      </c>
      <c r="D42" s="13">
        <f t="shared" si="13"/>
        <v>0</v>
      </c>
      <c r="E42" s="13">
        <f t="shared" si="14"/>
        <v>0</v>
      </c>
      <c r="F42" s="14">
        <f t="shared" si="15"/>
        <v>0</v>
      </c>
      <c r="G42" s="14">
        <f t="shared" si="9"/>
        <v>0</v>
      </c>
      <c r="H42" s="14">
        <f t="shared" si="16"/>
        <v>0</v>
      </c>
      <c r="I42" s="24">
        <f t="shared" si="17"/>
        <v>0</v>
      </c>
      <c r="J42" s="24">
        <f t="shared" si="8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0"/>
        <v>22022</v>
      </c>
      <c r="B43" s="12">
        <f t="shared" si="11"/>
        <v>44593</v>
      </c>
      <c r="C43" s="13">
        <f t="shared" si="12"/>
        <v>3500</v>
      </c>
      <c r="D43" s="13">
        <f t="shared" si="13"/>
        <v>0</v>
      </c>
      <c r="E43" s="13">
        <f t="shared" si="14"/>
        <v>0</v>
      </c>
      <c r="F43" s="14">
        <f t="shared" si="15"/>
        <v>0</v>
      </c>
      <c r="G43" s="14">
        <f t="shared" si="9"/>
        <v>0</v>
      </c>
      <c r="H43" s="14">
        <f t="shared" si="16"/>
        <v>0</v>
      </c>
      <c r="I43" s="24">
        <f t="shared" si="17"/>
        <v>0</v>
      </c>
      <c r="J43" s="24">
        <f t="shared" si="8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0"/>
        <v>32022</v>
      </c>
      <c r="B44" s="12">
        <f t="shared" si="11"/>
        <v>44621</v>
      </c>
      <c r="C44" s="13">
        <f t="shared" si="12"/>
        <v>3500</v>
      </c>
      <c r="D44" s="13">
        <f t="shared" si="13"/>
        <v>0</v>
      </c>
      <c r="E44" s="13">
        <f t="shared" si="14"/>
        <v>0</v>
      </c>
      <c r="F44" s="14">
        <f t="shared" si="15"/>
        <v>0</v>
      </c>
      <c r="G44" s="14">
        <f t="shared" si="9"/>
        <v>0</v>
      </c>
      <c r="H44" s="14">
        <f t="shared" si="16"/>
        <v>0</v>
      </c>
      <c r="I44" s="24">
        <f t="shared" si="17"/>
        <v>0</v>
      </c>
      <c r="J44" s="24">
        <f t="shared" si="8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0"/>
        <v>42022</v>
      </c>
      <c r="B45" s="12">
        <f t="shared" si="11"/>
        <v>44652</v>
      </c>
      <c r="C45" s="13">
        <f t="shared" si="12"/>
        <v>3500</v>
      </c>
      <c r="D45" s="13">
        <f t="shared" si="13"/>
        <v>0</v>
      </c>
      <c r="E45" s="13">
        <f t="shared" si="14"/>
        <v>0</v>
      </c>
      <c r="F45" s="14">
        <f t="shared" si="15"/>
        <v>0</v>
      </c>
      <c r="G45" s="14">
        <f t="shared" si="9"/>
        <v>0</v>
      </c>
      <c r="H45" s="14">
        <f t="shared" si="16"/>
        <v>0</v>
      </c>
      <c r="I45" s="24">
        <f t="shared" si="17"/>
        <v>0</v>
      </c>
      <c r="J45" s="24">
        <f t="shared" si="8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0"/>
        <v>52022</v>
      </c>
      <c r="B46" s="12">
        <f t="shared" si="11"/>
        <v>44682</v>
      </c>
      <c r="C46" s="13">
        <f t="shared" si="12"/>
        <v>3500</v>
      </c>
      <c r="D46" s="13">
        <f t="shared" si="13"/>
        <v>0</v>
      </c>
      <c r="E46" s="13">
        <f t="shared" si="14"/>
        <v>0</v>
      </c>
      <c r="F46" s="14">
        <f t="shared" si="15"/>
        <v>0</v>
      </c>
      <c r="G46" s="14">
        <f t="shared" si="9"/>
        <v>0</v>
      </c>
      <c r="H46" s="14">
        <f t="shared" si="16"/>
        <v>0</v>
      </c>
      <c r="I46" s="24">
        <f t="shared" si="17"/>
        <v>0</v>
      </c>
      <c r="J46" s="24">
        <f t="shared" si="8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0"/>
        <v>62022</v>
      </c>
      <c r="B47" s="12">
        <f t="shared" si="11"/>
        <v>44713</v>
      </c>
      <c r="C47" s="13">
        <f t="shared" si="12"/>
        <v>3500</v>
      </c>
      <c r="D47" s="13">
        <f t="shared" si="13"/>
        <v>0</v>
      </c>
      <c r="E47" s="13">
        <f t="shared" si="14"/>
        <v>0</v>
      </c>
      <c r="F47" s="14">
        <f t="shared" si="15"/>
        <v>0</v>
      </c>
      <c r="G47" s="14">
        <f t="shared" si="9"/>
        <v>0</v>
      </c>
      <c r="H47" s="14">
        <f t="shared" si="16"/>
        <v>0</v>
      </c>
      <c r="I47" s="24">
        <f t="shared" si="17"/>
        <v>0</v>
      </c>
      <c r="J47" s="24">
        <f t="shared" si="8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0"/>
        <v>72022</v>
      </c>
      <c r="B48" s="12">
        <f t="shared" si="11"/>
        <v>44743</v>
      </c>
      <c r="C48" s="13">
        <f t="shared" si="12"/>
        <v>3500</v>
      </c>
      <c r="D48" s="13">
        <f t="shared" si="13"/>
        <v>0</v>
      </c>
      <c r="E48" s="13">
        <f t="shared" si="14"/>
        <v>0</v>
      </c>
      <c r="F48" s="14">
        <f t="shared" si="15"/>
        <v>0</v>
      </c>
      <c r="G48" s="14">
        <f t="shared" si="9"/>
        <v>0</v>
      </c>
      <c r="H48" s="14">
        <f t="shared" si="16"/>
        <v>0</v>
      </c>
      <c r="I48" s="24">
        <f t="shared" si="17"/>
        <v>0</v>
      </c>
      <c r="J48" s="24">
        <f t="shared" si="8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0"/>
        <v>82022</v>
      </c>
      <c r="B49" s="12">
        <f t="shared" si="11"/>
        <v>44774</v>
      </c>
      <c r="C49" s="13">
        <f t="shared" si="12"/>
        <v>3500</v>
      </c>
      <c r="D49" s="13">
        <f t="shared" si="13"/>
        <v>0</v>
      </c>
      <c r="E49" s="13">
        <f t="shared" si="14"/>
        <v>0</v>
      </c>
      <c r="F49" s="14">
        <f t="shared" si="15"/>
        <v>0</v>
      </c>
      <c r="G49" s="14">
        <f t="shared" si="9"/>
        <v>0</v>
      </c>
      <c r="H49" s="14">
        <f t="shared" si="16"/>
        <v>0</v>
      </c>
      <c r="I49" s="24">
        <f t="shared" si="17"/>
        <v>0</v>
      </c>
      <c r="J49" s="24">
        <f t="shared" si="8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0"/>
        <v>92022</v>
      </c>
      <c r="B50" s="12">
        <f t="shared" si="11"/>
        <v>44805</v>
      </c>
      <c r="C50" s="13">
        <f t="shared" si="12"/>
        <v>3500</v>
      </c>
      <c r="D50" s="13">
        <f t="shared" si="13"/>
        <v>0</v>
      </c>
      <c r="E50" s="13">
        <f t="shared" si="14"/>
        <v>0</v>
      </c>
      <c r="F50" s="14">
        <f t="shared" si="15"/>
        <v>0</v>
      </c>
      <c r="G50" s="14">
        <f t="shared" si="9"/>
        <v>0</v>
      </c>
      <c r="H50" s="14">
        <f t="shared" si="16"/>
        <v>0</v>
      </c>
      <c r="I50" s="24">
        <f t="shared" si="17"/>
        <v>0</v>
      </c>
      <c r="J50" s="24">
        <f t="shared" si="8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0"/>
        <v>102022</v>
      </c>
      <c r="B51" s="12">
        <f t="shared" si="11"/>
        <v>44835</v>
      </c>
      <c r="C51" s="13">
        <f t="shared" si="12"/>
        <v>3500</v>
      </c>
      <c r="D51" s="13">
        <f t="shared" si="13"/>
        <v>0</v>
      </c>
      <c r="E51" s="13">
        <f t="shared" si="14"/>
        <v>0</v>
      </c>
      <c r="F51" s="14">
        <f t="shared" si="15"/>
        <v>0</v>
      </c>
      <c r="G51" s="14">
        <f t="shared" si="9"/>
        <v>0</v>
      </c>
      <c r="H51" s="14">
        <f t="shared" si="16"/>
        <v>0</v>
      </c>
      <c r="I51" s="24">
        <f t="shared" si="17"/>
        <v>0</v>
      </c>
      <c r="J51" s="24">
        <f t="shared" si="8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0"/>
        <v>112022</v>
      </c>
      <c r="B52" s="12">
        <f t="shared" si="11"/>
        <v>44866</v>
      </c>
      <c r="C52" s="13">
        <f t="shared" si="12"/>
        <v>3500</v>
      </c>
      <c r="D52" s="13">
        <f t="shared" si="13"/>
        <v>0</v>
      </c>
      <c r="E52" s="13">
        <f t="shared" si="14"/>
        <v>0</v>
      </c>
      <c r="F52" s="14">
        <f t="shared" si="15"/>
        <v>0</v>
      </c>
      <c r="G52" s="14">
        <f t="shared" si="9"/>
        <v>0</v>
      </c>
      <c r="H52" s="14">
        <f t="shared" si="16"/>
        <v>0</v>
      </c>
      <c r="I52" s="24">
        <f t="shared" si="17"/>
        <v>0</v>
      </c>
      <c r="J52" s="24">
        <f t="shared" si="8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0"/>
        <v>122022</v>
      </c>
      <c r="B53" s="12">
        <f t="shared" si="11"/>
        <v>44896</v>
      </c>
      <c r="C53" s="13">
        <f t="shared" si="12"/>
        <v>3500</v>
      </c>
      <c r="D53" s="13">
        <f t="shared" si="13"/>
        <v>0</v>
      </c>
      <c r="E53" s="13">
        <f t="shared" si="14"/>
        <v>0</v>
      </c>
      <c r="F53" s="14">
        <f t="shared" si="15"/>
        <v>0</v>
      </c>
      <c r="G53" s="14">
        <f t="shared" si="9"/>
        <v>0</v>
      </c>
      <c r="H53" s="14">
        <f t="shared" si="16"/>
        <v>0</v>
      </c>
      <c r="I53" s="24">
        <f t="shared" si="17"/>
        <v>0</v>
      </c>
      <c r="J53" s="24">
        <f t="shared" si="8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0"/>
        <v>12023</v>
      </c>
      <c r="B54" s="12">
        <f t="shared" si="11"/>
        <v>44927</v>
      </c>
      <c r="C54" s="13">
        <f t="shared" si="12"/>
        <v>3500</v>
      </c>
      <c r="D54" s="13">
        <f t="shared" si="13"/>
        <v>0</v>
      </c>
      <c r="E54" s="13">
        <f t="shared" si="14"/>
        <v>0</v>
      </c>
      <c r="F54" s="14">
        <f t="shared" si="15"/>
        <v>0</v>
      </c>
      <c r="G54" s="14">
        <f t="shared" si="9"/>
        <v>0</v>
      </c>
      <c r="H54" s="14">
        <f t="shared" si="16"/>
        <v>0</v>
      </c>
      <c r="I54" s="24">
        <f t="shared" si="17"/>
        <v>0</v>
      </c>
      <c r="J54" s="24">
        <f t="shared" si="8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0"/>
        <v>22023</v>
      </c>
      <c r="B55" s="12">
        <f t="shared" si="11"/>
        <v>44958</v>
      </c>
      <c r="C55" s="13">
        <f t="shared" si="12"/>
        <v>3500</v>
      </c>
      <c r="D55" s="13">
        <f t="shared" si="13"/>
        <v>0</v>
      </c>
      <c r="E55" s="13">
        <f t="shared" si="14"/>
        <v>0</v>
      </c>
      <c r="F55" s="14">
        <f t="shared" si="15"/>
        <v>0</v>
      </c>
      <c r="G55" s="14">
        <f t="shared" si="9"/>
        <v>0</v>
      </c>
      <c r="H55" s="14">
        <f t="shared" si="16"/>
        <v>0</v>
      </c>
      <c r="I55" s="24">
        <f t="shared" si="17"/>
        <v>0</v>
      </c>
      <c r="J55" s="24">
        <f t="shared" si="8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0"/>
        <v>32023</v>
      </c>
      <c r="B56" s="12">
        <f t="shared" si="11"/>
        <v>44986</v>
      </c>
      <c r="C56" s="13">
        <f t="shared" si="12"/>
        <v>3500</v>
      </c>
      <c r="D56" s="13">
        <f t="shared" si="13"/>
        <v>0</v>
      </c>
      <c r="E56" s="13">
        <f t="shared" si="14"/>
        <v>0</v>
      </c>
      <c r="F56" s="14">
        <f t="shared" si="15"/>
        <v>0</v>
      </c>
      <c r="G56" s="14">
        <f t="shared" si="9"/>
        <v>0</v>
      </c>
      <c r="H56" s="14">
        <f t="shared" si="16"/>
        <v>0</v>
      </c>
      <c r="I56" s="24">
        <f t="shared" si="17"/>
        <v>0</v>
      </c>
      <c r="J56" s="24">
        <f t="shared" si="8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0"/>
        <v>42023</v>
      </c>
      <c r="B57" s="12">
        <f t="shared" si="11"/>
        <v>45017</v>
      </c>
      <c r="C57" s="13">
        <f t="shared" si="12"/>
        <v>3500</v>
      </c>
      <c r="D57" s="13">
        <f t="shared" si="13"/>
        <v>0</v>
      </c>
      <c r="E57" s="13">
        <f t="shared" si="14"/>
        <v>0</v>
      </c>
      <c r="F57" s="14">
        <f t="shared" si="15"/>
        <v>0</v>
      </c>
      <c r="G57" s="14">
        <f t="shared" si="9"/>
        <v>0</v>
      </c>
      <c r="H57" s="14">
        <f t="shared" si="16"/>
        <v>0</v>
      </c>
      <c r="I57" s="24">
        <f t="shared" si="17"/>
        <v>0</v>
      </c>
      <c r="J57" s="24">
        <f t="shared" si="8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0"/>
        <v>52023</v>
      </c>
      <c r="B58" s="12">
        <f t="shared" si="11"/>
        <v>45047</v>
      </c>
      <c r="C58" s="13">
        <f t="shared" si="12"/>
        <v>3500</v>
      </c>
      <c r="D58" s="13">
        <f t="shared" si="13"/>
        <v>0</v>
      </c>
      <c r="E58" s="13">
        <f t="shared" si="14"/>
        <v>0</v>
      </c>
      <c r="F58" s="14">
        <f t="shared" si="15"/>
        <v>0</v>
      </c>
      <c r="G58" s="14">
        <f t="shared" si="9"/>
        <v>0</v>
      </c>
      <c r="H58" s="14">
        <f t="shared" si="16"/>
        <v>0</v>
      </c>
      <c r="I58" s="24">
        <f t="shared" si="17"/>
        <v>0</v>
      </c>
      <c r="J58" s="24">
        <f t="shared" si="8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0"/>
        <v>62023</v>
      </c>
      <c r="B59" s="12">
        <f t="shared" si="11"/>
        <v>45078</v>
      </c>
      <c r="C59" s="13">
        <f t="shared" si="12"/>
        <v>3500</v>
      </c>
      <c r="D59" s="13">
        <f t="shared" si="13"/>
        <v>0</v>
      </c>
      <c r="E59" s="13">
        <f t="shared" si="14"/>
        <v>0</v>
      </c>
      <c r="F59" s="14">
        <f t="shared" si="15"/>
        <v>0</v>
      </c>
      <c r="G59" s="14">
        <f t="shared" si="9"/>
        <v>0</v>
      </c>
      <c r="H59" s="14">
        <f t="shared" si="16"/>
        <v>0</v>
      </c>
      <c r="I59" s="24">
        <f t="shared" si="17"/>
        <v>0</v>
      </c>
      <c r="J59" s="24">
        <f t="shared" si="8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0"/>
        <v>72023</v>
      </c>
      <c r="B60" s="12">
        <f t="shared" si="11"/>
        <v>45108</v>
      </c>
      <c r="C60" s="13">
        <f t="shared" si="12"/>
        <v>3500</v>
      </c>
      <c r="D60" s="13">
        <f t="shared" si="13"/>
        <v>0</v>
      </c>
      <c r="E60" s="13">
        <f t="shared" si="14"/>
        <v>0</v>
      </c>
      <c r="F60" s="14">
        <f t="shared" si="15"/>
        <v>0</v>
      </c>
      <c r="G60" s="14">
        <f t="shared" si="9"/>
        <v>0</v>
      </c>
      <c r="H60" s="14">
        <f t="shared" si="16"/>
        <v>0</v>
      </c>
      <c r="I60" s="24">
        <f t="shared" si="17"/>
        <v>0</v>
      </c>
      <c r="J60" s="24">
        <f t="shared" si="8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0"/>
        <v>82023</v>
      </c>
      <c r="B61" s="12">
        <f t="shared" si="11"/>
        <v>45139</v>
      </c>
      <c r="C61" s="13">
        <f t="shared" si="12"/>
        <v>3500</v>
      </c>
      <c r="D61" s="13">
        <f t="shared" si="13"/>
        <v>0</v>
      </c>
      <c r="E61" s="13">
        <f t="shared" si="14"/>
        <v>0</v>
      </c>
      <c r="F61" s="14">
        <f t="shared" si="15"/>
        <v>0</v>
      </c>
      <c r="G61" s="14">
        <f t="shared" si="9"/>
        <v>0</v>
      </c>
      <c r="H61" s="14">
        <f t="shared" si="16"/>
        <v>0</v>
      </c>
      <c r="I61" s="24">
        <f t="shared" si="17"/>
        <v>0</v>
      </c>
      <c r="J61" s="24">
        <f t="shared" si="8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0"/>
        <v>92023</v>
      </c>
      <c r="B62" s="12">
        <f t="shared" si="11"/>
        <v>45170</v>
      </c>
      <c r="C62" s="13">
        <f t="shared" si="12"/>
        <v>3500</v>
      </c>
      <c r="D62" s="13">
        <f t="shared" si="13"/>
        <v>0</v>
      </c>
      <c r="E62" s="13">
        <f t="shared" si="14"/>
        <v>0</v>
      </c>
      <c r="F62" s="14">
        <f t="shared" si="15"/>
        <v>0</v>
      </c>
      <c r="G62" s="14">
        <f t="shared" si="9"/>
        <v>0</v>
      </c>
      <c r="H62" s="14">
        <f t="shared" si="16"/>
        <v>0</v>
      </c>
      <c r="I62" s="24">
        <f t="shared" si="17"/>
        <v>0</v>
      </c>
      <c r="J62" s="24">
        <f t="shared" si="8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0"/>
        <v>102023</v>
      </c>
      <c r="B63" s="12">
        <f t="shared" si="11"/>
        <v>45200</v>
      </c>
      <c r="C63" s="13">
        <f t="shared" si="12"/>
        <v>3500</v>
      </c>
      <c r="D63" s="13">
        <f t="shared" si="13"/>
        <v>0</v>
      </c>
      <c r="E63" s="13">
        <f t="shared" si="14"/>
        <v>0</v>
      </c>
      <c r="F63" s="14">
        <f t="shared" si="15"/>
        <v>0</v>
      </c>
      <c r="G63" s="14">
        <f t="shared" si="9"/>
        <v>0</v>
      </c>
      <c r="H63" s="14">
        <f t="shared" si="16"/>
        <v>0</v>
      </c>
      <c r="I63" s="24">
        <f t="shared" si="17"/>
        <v>0</v>
      </c>
      <c r="J63" s="24">
        <f t="shared" si="8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0"/>
        <v>112023</v>
      </c>
      <c r="B64" s="12">
        <f t="shared" si="11"/>
        <v>45231</v>
      </c>
      <c r="C64" s="13">
        <f t="shared" si="12"/>
        <v>3500</v>
      </c>
      <c r="D64" s="13">
        <f t="shared" si="13"/>
        <v>0</v>
      </c>
      <c r="E64" s="13">
        <f t="shared" si="14"/>
        <v>0</v>
      </c>
      <c r="F64" s="14">
        <f t="shared" si="15"/>
        <v>0</v>
      </c>
      <c r="G64" s="14">
        <f t="shared" si="9"/>
        <v>0</v>
      </c>
      <c r="H64" s="14">
        <f t="shared" si="16"/>
        <v>0</v>
      </c>
      <c r="I64" s="24">
        <f t="shared" si="17"/>
        <v>0</v>
      </c>
      <c r="J64" s="24">
        <f t="shared" si="8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0"/>
        <v>122023</v>
      </c>
      <c r="B65" s="12">
        <f t="shared" si="11"/>
        <v>45261</v>
      </c>
      <c r="C65" s="13">
        <f t="shared" si="12"/>
        <v>3500</v>
      </c>
      <c r="D65" s="13">
        <f t="shared" si="13"/>
        <v>0</v>
      </c>
      <c r="E65" s="13">
        <f t="shared" si="14"/>
        <v>0</v>
      </c>
      <c r="F65" s="14">
        <f t="shared" si="15"/>
        <v>0</v>
      </c>
      <c r="G65" s="14">
        <f t="shared" si="9"/>
        <v>0</v>
      </c>
      <c r="H65" s="14">
        <f t="shared" si="16"/>
        <v>0</v>
      </c>
      <c r="I65" s="24">
        <f t="shared" si="17"/>
        <v>0</v>
      </c>
      <c r="J65" s="24">
        <f t="shared" si="8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0"/>
        <v>12024</v>
      </c>
      <c r="B66" s="12">
        <f t="shared" si="11"/>
        <v>45292</v>
      </c>
      <c r="C66" s="13">
        <f t="shared" si="12"/>
        <v>3500</v>
      </c>
      <c r="D66" s="13">
        <f t="shared" si="13"/>
        <v>0</v>
      </c>
      <c r="E66" s="13">
        <f t="shared" si="14"/>
        <v>0</v>
      </c>
      <c r="F66" s="14">
        <f t="shared" si="15"/>
        <v>0</v>
      </c>
      <c r="G66" s="14">
        <f t="shared" si="9"/>
        <v>0</v>
      </c>
      <c r="H66" s="14">
        <f t="shared" si="16"/>
        <v>0</v>
      </c>
      <c r="I66" s="24">
        <f t="shared" si="17"/>
        <v>0</v>
      </c>
      <c r="J66" s="24">
        <f t="shared" si="8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0"/>
        <v>22024</v>
      </c>
      <c r="B67" s="12">
        <f t="shared" si="11"/>
        <v>45323</v>
      </c>
      <c r="C67" s="13">
        <f t="shared" si="12"/>
        <v>3500</v>
      </c>
      <c r="D67" s="13">
        <f t="shared" si="13"/>
        <v>0</v>
      </c>
      <c r="E67" s="13">
        <f t="shared" si="14"/>
        <v>0</v>
      </c>
      <c r="F67" s="14">
        <f t="shared" si="15"/>
        <v>0</v>
      </c>
      <c r="G67" s="14">
        <f t="shared" si="9"/>
        <v>0</v>
      </c>
      <c r="H67" s="14">
        <f t="shared" si="16"/>
        <v>0</v>
      </c>
      <c r="I67" s="24">
        <f t="shared" si="17"/>
        <v>0</v>
      </c>
      <c r="J67" s="24">
        <f t="shared" si="8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0"/>
        <v>32024</v>
      </c>
      <c r="B68" s="12">
        <f t="shared" si="11"/>
        <v>45352</v>
      </c>
      <c r="C68" s="13">
        <f t="shared" si="12"/>
        <v>3500</v>
      </c>
      <c r="D68" s="13">
        <f t="shared" si="13"/>
        <v>0</v>
      </c>
      <c r="E68" s="13">
        <f t="shared" si="14"/>
        <v>0</v>
      </c>
      <c r="F68" s="14">
        <f t="shared" si="15"/>
        <v>0</v>
      </c>
      <c r="G68" s="14">
        <f t="shared" si="9"/>
        <v>0</v>
      </c>
      <c r="H68" s="14">
        <f t="shared" si="16"/>
        <v>0</v>
      </c>
      <c r="I68" s="24">
        <f t="shared" si="17"/>
        <v>0</v>
      </c>
      <c r="J68" s="24">
        <f t="shared" si="8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0"/>
        <v>42024</v>
      </c>
      <c r="B69" s="12">
        <f t="shared" si="11"/>
        <v>45383</v>
      </c>
      <c r="C69" s="13">
        <f t="shared" si="12"/>
        <v>3500</v>
      </c>
      <c r="D69" s="13">
        <f t="shared" si="13"/>
        <v>0</v>
      </c>
      <c r="E69" s="13">
        <f t="shared" si="14"/>
        <v>0</v>
      </c>
      <c r="F69" s="14">
        <f t="shared" si="15"/>
        <v>0</v>
      </c>
      <c r="G69" s="14">
        <f t="shared" ref="G69:G100" si="18">E69-F69</f>
        <v>0</v>
      </c>
      <c r="H69" s="14">
        <f t="shared" si="16"/>
        <v>0</v>
      </c>
      <c r="I69" s="24">
        <f t="shared" si="17"/>
        <v>0</v>
      </c>
      <c r="J69" s="24">
        <f t="shared" si="8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9">MONTH(B70)&amp;YEAR(B70)</f>
        <v>52024</v>
      </c>
      <c r="B70" s="12">
        <f t="shared" ref="B70:B101" si="20">EDATE(B69,1)</f>
        <v>45413</v>
      </c>
      <c r="C70" s="13">
        <f t="shared" ref="C70:C101" si="21">C69-H70+I70</f>
        <v>3500</v>
      </c>
      <c r="D70" s="13">
        <f t="shared" ref="D70:D101" si="22">C69*$K$1</f>
        <v>0</v>
      </c>
      <c r="E70" s="13">
        <f t="shared" ref="E70:E101" si="23">C69*$K$1+G69</f>
        <v>0</v>
      </c>
      <c r="F70" s="14">
        <f t="shared" ref="F70:F101" si="24">IF(J70&gt;E70,E70,J70)</f>
        <v>0</v>
      </c>
      <c r="G70" s="14">
        <f t="shared" si="18"/>
        <v>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8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9"/>
        <v>62024</v>
      </c>
      <c r="B71" s="12">
        <f t="shared" si="20"/>
        <v>45444</v>
      </c>
      <c r="C71" s="13">
        <f t="shared" si="21"/>
        <v>3500</v>
      </c>
      <c r="D71" s="13">
        <f t="shared" si="22"/>
        <v>0</v>
      </c>
      <c r="E71" s="13">
        <f t="shared" si="23"/>
        <v>0</v>
      </c>
      <c r="F71" s="14">
        <f t="shared" si="24"/>
        <v>0</v>
      </c>
      <c r="G71" s="14">
        <f t="shared" si="18"/>
        <v>0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9"/>
        <v>72024</v>
      </c>
      <c r="B72" s="12">
        <f t="shared" si="20"/>
        <v>45474</v>
      </c>
      <c r="C72" s="13">
        <f t="shared" si="21"/>
        <v>3500</v>
      </c>
      <c r="D72" s="13">
        <f t="shared" si="22"/>
        <v>0</v>
      </c>
      <c r="E72" s="13">
        <f t="shared" si="23"/>
        <v>0</v>
      </c>
      <c r="F72" s="14">
        <f t="shared" si="24"/>
        <v>0</v>
      </c>
      <c r="G72" s="14">
        <f t="shared" si="18"/>
        <v>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9"/>
        <v>82024</v>
      </c>
      <c r="B73" s="12">
        <f t="shared" si="20"/>
        <v>45505</v>
      </c>
      <c r="C73" s="13">
        <f t="shared" si="21"/>
        <v>3500</v>
      </c>
      <c r="D73" s="13">
        <f t="shared" si="22"/>
        <v>0</v>
      </c>
      <c r="E73" s="13">
        <f t="shared" si="23"/>
        <v>0</v>
      </c>
      <c r="F73" s="14">
        <f t="shared" si="24"/>
        <v>0</v>
      </c>
      <c r="G73" s="14">
        <f t="shared" si="18"/>
        <v>0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9"/>
        <v>92024</v>
      </c>
      <c r="B74" s="12">
        <f t="shared" si="20"/>
        <v>45536</v>
      </c>
      <c r="C74" s="13">
        <f t="shared" si="21"/>
        <v>3500</v>
      </c>
      <c r="D74" s="13">
        <f t="shared" si="22"/>
        <v>0</v>
      </c>
      <c r="E74" s="13">
        <f t="shared" si="23"/>
        <v>0</v>
      </c>
      <c r="F74" s="14">
        <f t="shared" si="24"/>
        <v>0</v>
      </c>
      <c r="G74" s="14">
        <f t="shared" si="18"/>
        <v>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9"/>
        <v>102024</v>
      </c>
      <c r="B75" s="12">
        <f t="shared" si="20"/>
        <v>45566</v>
      </c>
      <c r="C75" s="13">
        <f t="shared" si="21"/>
        <v>3500</v>
      </c>
      <c r="D75" s="13">
        <f t="shared" si="22"/>
        <v>0</v>
      </c>
      <c r="E75" s="13">
        <f t="shared" si="23"/>
        <v>0</v>
      </c>
      <c r="F75" s="14">
        <f t="shared" si="24"/>
        <v>0</v>
      </c>
      <c r="G75" s="14">
        <f t="shared" si="18"/>
        <v>0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9"/>
        <v>112024</v>
      </c>
      <c r="B76" s="12">
        <f t="shared" si="20"/>
        <v>45597</v>
      </c>
      <c r="C76" s="13">
        <f t="shared" si="21"/>
        <v>3500</v>
      </c>
      <c r="D76" s="13">
        <f t="shared" si="22"/>
        <v>0</v>
      </c>
      <c r="E76" s="13">
        <f t="shared" si="23"/>
        <v>0</v>
      </c>
      <c r="F76" s="14">
        <f t="shared" si="24"/>
        <v>0</v>
      </c>
      <c r="G76" s="14">
        <f t="shared" si="18"/>
        <v>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9"/>
        <v>122024</v>
      </c>
      <c r="B77" s="12">
        <f t="shared" si="20"/>
        <v>45627</v>
      </c>
      <c r="C77" s="13">
        <f t="shared" si="21"/>
        <v>3500</v>
      </c>
      <c r="D77" s="13">
        <f t="shared" si="22"/>
        <v>0</v>
      </c>
      <c r="E77" s="13">
        <f t="shared" si="23"/>
        <v>0</v>
      </c>
      <c r="F77" s="14">
        <f t="shared" si="24"/>
        <v>0</v>
      </c>
      <c r="G77" s="14">
        <f t="shared" si="18"/>
        <v>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9"/>
        <v>12025</v>
      </c>
      <c r="B78" s="12">
        <f t="shared" si="20"/>
        <v>45658</v>
      </c>
      <c r="C78" s="13">
        <f t="shared" si="21"/>
        <v>3500</v>
      </c>
      <c r="D78" s="13">
        <f t="shared" si="22"/>
        <v>0</v>
      </c>
      <c r="E78" s="13">
        <f t="shared" si="23"/>
        <v>0</v>
      </c>
      <c r="F78" s="14">
        <f t="shared" si="24"/>
        <v>0</v>
      </c>
      <c r="G78" s="14">
        <f t="shared" si="18"/>
        <v>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9"/>
        <v>22025</v>
      </c>
      <c r="B79" s="12">
        <f t="shared" si="20"/>
        <v>45689</v>
      </c>
      <c r="C79" s="13">
        <f t="shared" si="21"/>
        <v>3500</v>
      </c>
      <c r="D79" s="13">
        <f t="shared" si="22"/>
        <v>0</v>
      </c>
      <c r="E79" s="13">
        <f t="shared" si="23"/>
        <v>0</v>
      </c>
      <c r="F79" s="14">
        <f t="shared" si="24"/>
        <v>0</v>
      </c>
      <c r="G79" s="14">
        <f t="shared" si="18"/>
        <v>0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9"/>
        <v>32025</v>
      </c>
      <c r="B80" s="12">
        <f t="shared" si="20"/>
        <v>45717</v>
      </c>
      <c r="C80" s="13">
        <f t="shared" si="21"/>
        <v>3500</v>
      </c>
      <c r="D80" s="13">
        <f t="shared" si="22"/>
        <v>0</v>
      </c>
      <c r="E80" s="13">
        <f t="shared" si="23"/>
        <v>0</v>
      </c>
      <c r="F80" s="14">
        <f t="shared" si="24"/>
        <v>0</v>
      </c>
      <c r="G80" s="14">
        <f t="shared" si="18"/>
        <v>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9"/>
        <v>42025</v>
      </c>
      <c r="B81" s="12">
        <f t="shared" si="20"/>
        <v>45748</v>
      </c>
      <c r="C81" s="13">
        <f t="shared" si="21"/>
        <v>3500</v>
      </c>
      <c r="D81" s="13">
        <f t="shared" si="22"/>
        <v>0</v>
      </c>
      <c r="E81" s="13">
        <f t="shared" si="23"/>
        <v>0</v>
      </c>
      <c r="F81" s="14">
        <f t="shared" si="24"/>
        <v>0</v>
      </c>
      <c r="G81" s="14">
        <f t="shared" si="18"/>
        <v>0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9"/>
        <v>52025</v>
      </c>
      <c r="B82" s="12">
        <f t="shared" si="20"/>
        <v>45778</v>
      </c>
      <c r="C82" s="13">
        <f t="shared" si="21"/>
        <v>3500</v>
      </c>
      <c r="D82" s="13">
        <f t="shared" si="22"/>
        <v>0</v>
      </c>
      <c r="E82" s="13">
        <f t="shared" si="23"/>
        <v>0</v>
      </c>
      <c r="F82" s="14">
        <f t="shared" si="24"/>
        <v>0</v>
      </c>
      <c r="G82" s="14">
        <f t="shared" si="18"/>
        <v>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9"/>
        <v>62025</v>
      </c>
      <c r="B83" s="12">
        <f t="shared" si="20"/>
        <v>45809</v>
      </c>
      <c r="C83" s="13">
        <f t="shared" si="21"/>
        <v>3500</v>
      </c>
      <c r="D83" s="13">
        <f t="shared" si="22"/>
        <v>0</v>
      </c>
      <c r="E83" s="13">
        <f t="shared" si="23"/>
        <v>0</v>
      </c>
      <c r="F83" s="14">
        <f t="shared" si="24"/>
        <v>0</v>
      </c>
      <c r="G83" s="14">
        <f t="shared" si="18"/>
        <v>0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9"/>
        <v>72025</v>
      </c>
      <c r="B84" s="12">
        <f t="shared" si="20"/>
        <v>45839</v>
      </c>
      <c r="C84" s="13">
        <f t="shared" si="21"/>
        <v>3500</v>
      </c>
      <c r="D84" s="13">
        <f t="shared" si="22"/>
        <v>0</v>
      </c>
      <c r="E84" s="13">
        <f t="shared" si="23"/>
        <v>0</v>
      </c>
      <c r="F84" s="14">
        <f t="shared" si="24"/>
        <v>0</v>
      </c>
      <c r="G84" s="14">
        <f t="shared" si="18"/>
        <v>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9"/>
        <v>82025</v>
      </c>
      <c r="B85" s="12">
        <f t="shared" si="20"/>
        <v>45870</v>
      </c>
      <c r="C85" s="13">
        <f t="shared" si="21"/>
        <v>3500</v>
      </c>
      <c r="D85" s="13">
        <f t="shared" si="22"/>
        <v>0</v>
      </c>
      <c r="E85" s="13">
        <f t="shared" si="23"/>
        <v>0</v>
      </c>
      <c r="F85" s="14">
        <f t="shared" si="24"/>
        <v>0</v>
      </c>
      <c r="G85" s="14">
        <f t="shared" si="18"/>
        <v>0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9"/>
        <v>92025</v>
      </c>
      <c r="B86" s="12">
        <f t="shared" si="20"/>
        <v>45901</v>
      </c>
      <c r="C86" s="13">
        <f t="shared" si="21"/>
        <v>3500</v>
      </c>
      <c r="D86" s="13">
        <f t="shared" si="22"/>
        <v>0</v>
      </c>
      <c r="E86" s="13">
        <f t="shared" si="23"/>
        <v>0</v>
      </c>
      <c r="F86" s="14">
        <f t="shared" si="24"/>
        <v>0</v>
      </c>
      <c r="G86" s="14">
        <f t="shared" si="18"/>
        <v>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9"/>
        <v>102025</v>
      </c>
      <c r="B87" s="12">
        <f t="shared" si="20"/>
        <v>45931</v>
      </c>
      <c r="C87" s="13">
        <f t="shared" si="21"/>
        <v>3500</v>
      </c>
      <c r="D87" s="13">
        <f t="shared" si="22"/>
        <v>0</v>
      </c>
      <c r="E87" s="13">
        <f t="shared" si="23"/>
        <v>0</v>
      </c>
      <c r="F87" s="14">
        <f t="shared" si="24"/>
        <v>0</v>
      </c>
      <c r="G87" s="14">
        <f t="shared" si="18"/>
        <v>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9"/>
        <v>112025</v>
      </c>
      <c r="B88" s="12">
        <f t="shared" si="20"/>
        <v>45962</v>
      </c>
      <c r="C88" s="13">
        <f t="shared" si="21"/>
        <v>3500</v>
      </c>
      <c r="D88" s="13">
        <f t="shared" si="22"/>
        <v>0</v>
      </c>
      <c r="E88" s="13">
        <f t="shared" si="23"/>
        <v>0</v>
      </c>
      <c r="F88" s="14">
        <f t="shared" si="24"/>
        <v>0</v>
      </c>
      <c r="G88" s="14">
        <f t="shared" si="18"/>
        <v>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9"/>
        <v>122025</v>
      </c>
      <c r="B89" s="12">
        <f t="shared" si="20"/>
        <v>45992</v>
      </c>
      <c r="C89" s="13">
        <f t="shared" si="21"/>
        <v>3500</v>
      </c>
      <c r="D89" s="13">
        <f t="shared" si="22"/>
        <v>0</v>
      </c>
      <c r="E89" s="13">
        <f t="shared" si="23"/>
        <v>0</v>
      </c>
      <c r="F89" s="14">
        <f t="shared" si="24"/>
        <v>0</v>
      </c>
      <c r="G89" s="14">
        <f t="shared" si="18"/>
        <v>0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9"/>
        <v>12026</v>
      </c>
      <c r="B90" s="12">
        <f t="shared" si="20"/>
        <v>46023</v>
      </c>
      <c r="C90" s="13">
        <f t="shared" si="21"/>
        <v>3500</v>
      </c>
      <c r="D90" s="13">
        <f t="shared" si="22"/>
        <v>0</v>
      </c>
      <c r="E90" s="13">
        <f t="shared" si="23"/>
        <v>0</v>
      </c>
      <c r="F90" s="14">
        <f t="shared" si="24"/>
        <v>0</v>
      </c>
      <c r="G90" s="14">
        <f t="shared" si="18"/>
        <v>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9"/>
        <v>22026</v>
      </c>
      <c r="B91" s="12">
        <f t="shared" si="20"/>
        <v>46054</v>
      </c>
      <c r="C91" s="13">
        <f t="shared" si="21"/>
        <v>3500</v>
      </c>
      <c r="D91" s="13">
        <f t="shared" si="22"/>
        <v>0</v>
      </c>
      <c r="E91" s="13">
        <f t="shared" si="23"/>
        <v>0</v>
      </c>
      <c r="F91" s="14">
        <f t="shared" si="24"/>
        <v>0</v>
      </c>
      <c r="G91" s="14">
        <f t="shared" si="18"/>
        <v>0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9"/>
        <v>32026</v>
      </c>
      <c r="B92" s="12">
        <f t="shared" si="20"/>
        <v>46082</v>
      </c>
      <c r="C92" s="13">
        <f t="shared" si="21"/>
        <v>3500</v>
      </c>
      <c r="D92" s="13">
        <f t="shared" si="22"/>
        <v>0</v>
      </c>
      <c r="E92" s="13">
        <f t="shared" si="23"/>
        <v>0</v>
      </c>
      <c r="F92" s="14">
        <f t="shared" si="24"/>
        <v>0</v>
      </c>
      <c r="G92" s="14">
        <f t="shared" si="18"/>
        <v>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9"/>
        <v>42026</v>
      </c>
      <c r="B93" s="12">
        <f t="shared" si="20"/>
        <v>46113</v>
      </c>
      <c r="C93" s="13">
        <f t="shared" si="21"/>
        <v>3500</v>
      </c>
      <c r="D93" s="13">
        <f t="shared" si="22"/>
        <v>0</v>
      </c>
      <c r="E93" s="13">
        <f t="shared" si="23"/>
        <v>0</v>
      </c>
      <c r="F93" s="14">
        <f t="shared" si="24"/>
        <v>0</v>
      </c>
      <c r="G93" s="14">
        <f t="shared" si="18"/>
        <v>0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9"/>
        <v>52026</v>
      </c>
      <c r="B94" s="12">
        <f t="shared" si="20"/>
        <v>46143</v>
      </c>
      <c r="C94" s="13">
        <f t="shared" si="21"/>
        <v>3500</v>
      </c>
      <c r="D94" s="13">
        <f t="shared" si="22"/>
        <v>0</v>
      </c>
      <c r="E94" s="13">
        <f t="shared" si="23"/>
        <v>0</v>
      </c>
      <c r="F94" s="14">
        <f t="shared" si="24"/>
        <v>0</v>
      </c>
      <c r="G94" s="14">
        <f t="shared" si="18"/>
        <v>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9"/>
        <v>62026</v>
      </c>
      <c r="B95" s="12">
        <f t="shared" si="20"/>
        <v>46174</v>
      </c>
      <c r="C95" s="13">
        <f t="shared" si="21"/>
        <v>3500</v>
      </c>
      <c r="D95" s="13">
        <f t="shared" si="22"/>
        <v>0</v>
      </c>
      <c r="E95" s="13">
        <f t="shared" si="23"/>
        <v>0</v>
      </c>
      <c r="F95" s="14">
        <f t="shared" si="24"/>
        <v>0</v>
      </c>
      <c r="G95" s="14">
        <f t="shared" si="18"/>
        <v>0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9"/>
        <v>72026</v>
      </c>
      <c r="B96" s="12">
        <f t="shared" si="20"/>
        <v>46204</v>
      </c>
      <c r="C96" s="13">
        <f t="shared" si="21"/>
        <v>3500</v>
      </c>
      <c r="D96" s="13">
        <f t="shared" si="22"/>
        <v>0</v>
      </c>
      <c r="E96" s="13">
        <f t="shared" si="23"/>
        <v>0</v>
      </c>
      <c r="F96" s="14">
        <f t="shared" si="24"/>
        <v>0</v>
      </c>
      <c r="G96" s="14">
        <f t="shared" si="18"/>
        <v>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9"/>
        <v>82026</v>
      </c>
      <c r="B97" s="12">
        <f t="shared" si="20"/>
        <v>46235</v>
      </c>
      <c r="C97" s="13">
        <f t="shared" si="21"/>
        <v>3500</v>
      </c>
      <c r="D97" s="13">
        <f t="shared" si="22"/>
        <v>0</v>
      </c>
      <c r="E97" s="13">
        <f t="shared" si="23"/>
        <v>0</v>
      </c>
      <c r="F97" s="14">
        <f t="shared" si="24"/>
        <v>0</v>
      </c>
      <c r="G97" s="14">
        <f t="shared" si="18"/>
        <v>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9"/>
        <v>92026</v>
      </c>
      <c r="B98" s="12">
        <f t="shared" si="20"/>
        <v>46266</v>
      </c>
      <c r="C98" s="13">
        <f t="shared" si="21"/>
        <v>3500</v>
      </c>
      <c r="D98" s="13">
        <f t="shared" si="22"/>
        <v>0</v>
      </c>
      <c r="E98" s="13">
        <f t="shared" si="23"/>
        <v>0</v>
      </c>
      <c r="F98" s="14">
        <f t="shared" si="24"/>
        <v>0</v>
      </c>
      <c r="G98" s="14">
        <f t="shared" si="18"/>
        <v>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9"/>
        <v>102026</v>
      </c>
      <c r="B99" s="12">
        <f t="shared" si="20"/>
        <v>46296</v>
      </c>
      <c r="C99" s="13">
        <f t="shared" si="21"/>
        <v>3500</v>
      </c>
      <c r="D99" s="13">
        <f t="shared" si="22"/>
        <v>0</v>
      </c>
      <c r="E99" s="13">
        <f t="shared" si="23"/>
        <v>0</v>
      </c>
      <c r="F99" s="14">
        <f t="shared" si="24"/>
        <v>0</v>
      </c>
      <c r="G99" s="14">
        <f t="shared" si="18"/>
        <v>0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9"/>
        <v>112026</v>
      </c>
      <c r="B100" s="12">
        <f t="shared" si="20"/>
        <v>46327</v>
      </c>
      <c r="C100" s="13">
        <f t="shared" si="21"/>
        <v>3500</v>
      </c>
      <c r="D100" s="13">
        <f t="shared" si="22"/>
        <v>0</v>
      </c>
      <c r="E100" s="13">
        <f t="shared" si="23"/>
        <v>0</v>
      </c>
      <c r="F100" s="14">
        <f t="shared" si="24"/>
        <v>0</v>
      </c>
      <c r="G100" s="14">
        <f t="shared" si="18"/>
        <v>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9"/>
        <v>122026</v>
      </c>
      <c r="B101" s="12">
        <f t="shared" si="20"/>
        <v>46357</v>
      </c>
      <c r="C101" s="13">
        <f t="shared" si="21"/>
        <v>3500</v>
      </c>
      <c r="D101" s="13">
        <f t="shared" si="22"/>
        <v>0</v>
      </c>
      <c r="E101" s="13">
        <f t="shared" si="23"/>
        <v>0</v>
      </c>
      <c r="F101" s="14">
        <f t="shared" si="24"/>
        <v>0</v>
      </c>
      <c r="G101" s="14">
        <f t="shared" ref="G101:G124" si="28">E101-F101</f>
        <v>0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9">MONTH(B102)&amp;YEAR(B102)</f>
        <v>12027</v>
      </c>
      <c r="B102" s="12">
        <f t="shared" ref="B102:B124" si="30">EDATE(B101,1)</f>
        <v>46388</v>
      </c>
      <c r="C102" s="13">
        <f t="shared" ref="C102:C124" si="31">C101-H102+I102</f>
        <v>3500</v>
      </c>
      <c r="D102" s="13">
        <f t="shared" ref="D102:D124" si="32">C101*$K$1</f>
        <v>0</v>
      </c>
      <c r="E102" s="13">
        <f t="shared" ref="E102:E124" si="33">C101*$K$1+G101</f>
        <v>0</v>
      </c>
      <c r="F102" s="14">
        <f t="shared" ref="F102:F124" si="34">IF(J102&gt;E102,E102,J102)</f>
        <v>0</v>
      </c>
      <c r="G102" s="14">
        <f t="shared" si="28"/>
        <v>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9"/>
        <v>22027</v>
      </c>
      <c r="B103" s="12">
        <f t="shared" si="30"/>
        <v>46419</v>
      </c>
      <c r="C103" s="13">
        <f t="shared" si="31"/>
        <v>3500</v>
      </c>
      <c r="D103" s="13">
        <f t="shared" si="32"/>
        <v>0</v>
      </c>
      <c r="E103" s="13">
        <f t="shared" si="33"/>
        <v>0</v>
      </c>
      <c r="F103" s="14">
        <f t="shared" si="34"/>
        <v>0</v>
      </c>
      <c r="G103" s="14">
        <f t="shared" si="28"/>
        <v>0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9"/>
        <v>32027</v>
      </c>
      <c r="B104" s="12">
        <f t="shared" si="30"/>
        <v>46447</v>
      </c>
      <c r="C104" s="13">
        <f t="shared" si="31"/>
        <v>3500</v>
      </c>
      <c r="D104" s="13">
        <f t="shared" si="32"/>
        <v>0</v>
      </c>
      <c r="E104" s="13">
        <f t="shared" si="33"/>
        <v>0</v>
      </c>
      <c r="F104" s="14">
        <f t="shared" si="34"/>
        <v>0</v>
      </c>
      <c r="G104" s="14">
        <f t="shared" si="28"/>
        <v>0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9"/>
        <v>42027</v>
      </c>
      <c r="B105" s="12">
        <f t="shared" si="30"/>
        <v>46478</v>
      </c>
      <c r="C105" s="13">
        <f t="shared" si="31"/>
        <v>3500</v>
      </c>
      <c r="D105" s="13">
        <f t="shared" si="32"/>
        <v>0</v>
      </c>
      <c r="E105" s="13">
        <f t="shared" si="33"/>
        <v>0</v>
      </c>
      <c r="F105" s="14">
        <f t="shared" si="34"/>
        <v>0</v>
      </c>
      <c r="G105" s="14">
        <f t="shared" si="28"/>
        <v>0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9"/>
        <v>52027</v>
      </c>
      <c r="B106" s="12">
        <f t="shared" si="30"/>
        <v>46508</v>
      </c>
      <c r="C106" s="13">
        <f t="shared" si="31"/>
        <v>3500</v>
      </c>
      <c r="D106" s="13">
        <f t="shared" si="32"/>
        <v>0</v>
      </c>
      <c r="E106" s="13">
        <f t="shared" si="33"/>
        <v>0</v>
      </c>
      <c r="F106" s="14">
        <f t="shared" si="34"/>
        <v>0</v>
      </c>
      <c r="G106" s="14">
        <f t="shared" si="28"/>
        <v>0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9"/>
        <v>62027</v>
      </c>
      <c r="B107" s="12">
        <f t="shared" si="30"/>
        <v>46539</v>
      </c>
      <c r="C107" s="13">
        <f t="shared" si="31"/>
        <v>3500</v>
      </c>
      <c r="D107" s="13">
        <f t="shared" si="32"/>
        <v>0</v>
      </c>
      <c r="E107" s="13">
        <f t="shared" si="33"/>
        <v>0</v>
      </c>
      <c r="F107" s="14">
        <f t="shared" si="34"/>
        <v>0</v>
      </c>
      <c r="G107" s="14">
        <f t="shared" si="28"/>
        <v>0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9"/>
        <v>72027</v>
      </c>
      <c r="B108" s="12">
        <f t="shared" si="30"/>
        <v>46569</v>
      </c>
      <c r="C108" s="13">
        <f t="shared" si="31"/>
        <v>3500</v>
      </c>
      <c r="D108" s="13">
        <f t="shared" si="32"/>
        <v>0</v>
      </c>
      <c r="E108" s="13">
        <f t="shared" si="33"/>
        <v>0</v>
      </c>
      <c r="F108" s="14">
        <f t="shared" si="34"/>
        <v>0</v>
      </c>
      <c r="G108" s="14">
        <f t="shared" si="28"/>
        <v>0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9"/>
        <v>82027</v>
      </c>
      <c r="B109" s="12">
        <f t="shared" si="30"/>
        <v>46600</v>
      </c>
      <c r="C109" s="13">
        <f t="shared" si="31"/>
        <v>3500</v>
      </c>
      <c r="D109" s="13">
        <f t="shared" si="32"/>
        <v>0</v>
      </c>
      <c r="E109" s="13">
        <f t="shared" si="33"/>
        <v>0</v>
      </c>
      <c r="F109" s="14">
        <f t="shared" si="34"/>
        <v>0</v>
      </c>
      <c r="G109" s="14">
        <f t="shared" si="28"/>
        <v>0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9"/>
        <v>92027</v>
      </c>
      <c r="B110" s="12">
        <f t="shared" si="30"/>
        <v>46631</v>
      </c>
      <c r="C110" s="13">
        <f t="shared" si="31"/>
        <v>3500</v>
      </c>
      <c r="D110" s="13">
        <f t="shared" si="32"/>
        <v>0</v>
      </c>
      <c r="E110" s="13">
        <f t="shared" si="33"/>
        <v>0</v>
      </c>
      <c r="F110" s="14">
        <f t="shared" si="34"/>
        <v>0</v>
      </c>
      <c r="G110" s="14">
        <f t="shared" si="28"/>
        <v>0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9"/>
        <v>102027</v>
      </c>
      <c r="B111" s="12">
        <f t="shared" si="30"/>
        <v>46661</v>
      </c>
      <c r="C111" s="13">
        <f t="shared" si="31"/>
        <v>3500</v>
      </c>
      <c r="D111" s="13">
        <f t="shared" si="32"/>
        <v>0</v>
      </c>
      <c r="E111" s="13">
        <f t="shared" si="33"/>
        <v>0</v>
      </c>
      <c r="F111" s="14">
        <f t="shared" si="34"/>
        <v>0</v>
      </c>
      <c r="G111" s="14">
        <f t="shared" si="28"/>
        <v>0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9"/>
        <v>112027</v>
      </c>
      <c r="B112" s="12">
        <f t="shared" si="30"/>
        <v>46692</v>
      </c>
      <c r="C112" s="13">
        <f t="shared" si="31"/>
        <v>3500</v>
      </c>
      <c r="D112" s="13">
        <f t="shared" si="32"/>
        <v>0</v>
      </c>
      <c r="E112" s="13">
        <f t="shared" si="33"/>
        <v>0</v>
      </c>
      <c r="F112" s="14">
        <f t="shared" si="34"/>
        <v>0</v>
      </c>
      <c r="G112" s="14">
        <f t="shared" si="28"/>
        <v>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9"/>
        <v>122027</v>
      </c>
      <c r="B113" s="12">
        <f t="shared" si="30"/>
        <v>46722</v>
      </c>
      <c r="C113" s="13">
        <f t="shared" si="31"/>
        <v>3500</v>
      </c>
      <c r="D113" s="13">
        <f t="shared" si="32"/>
        <v>0</v>
      </c>
      <c r="E113" s="13">
        <f t="shared" si="33"/>
        <v>0</v>
      </c>
      <c r="F113" s="14">
        <f t="shared" si="34"/>
        <v>0</v>
      </c>
      <c r="G113" s="14">
        <f t="shared" si="28"/>
        <v>0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9"/>
        <v>12028</v>
      </c>
      <c r="B114" s="12">
        <f t="shared" si="30"/>
        <v>46753</v>
      </c>
      <c r="C114" s="13">
        <f t="shared" si="31"/>
        <v>3500</v>
      </c>
      <c r="D114" s="13">
        <f t="shared" si="32"/>
        <v>0</v>
      </c>
      <c r="E114" s="13">
        <f t="shared" si="33"/>
        <v>0</v>
      </c>
      <c r="F114" s="14">
        <f t="shared" si="34"/>
        <v>0</v>
      </c>
      <c r="G114" s="14">
        <f t="shared" si="28"/>
        <v>0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9"/>
        <v>22028</v>
      </c>
      <c r="B115" s="12">
        <f t="shared" si="30"/>
        <v>46784</v>
      </c>
      <c r="C115" s="13">
        <f t="shared" si="31"/>
        <v>3500</v>
      </c>
      <c r="D115" s="13">
        <f t="shared" si="32"/>
        <v>0</v>
      </c>
      <c r="E115" s="13">
        <f t="shared" si="33"/>
        <v>0</v>
      </c>
      <c r="F115" s="14">
        <f t="shared" si="34"/>
        <v>0</v>
      </c>
      <c r="G115" s="14">
        <f t="shared" si="28"/>
        <v>0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9"/>
        <v>32028</v>
      </c>
      <c r="B116" s="12">
        <f t="shared" si="30"/>
        <v>46813</v>
      </c>
      <c r="C116" s="13">
        <f t="shared" si="31"/>
        <v>3500</v>
      </c>
      <c r="D116" s="13">
        <f t="shared" si="32"/>
        <v>0</v>
      </c>
      <c r="E116" s="13">
        <f t="shared" si="33"/>
        <v>0</v>
      </c>
      <c r="F116" s="14">
        <f t="shared" si="34"/>
        <v>0</v>
      </c>
      <c r="G116" s="14">
        <f t="shared" si="28"/>
        <v>0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9"/>
        <v>42028</v>
      </c>
      <c r="B117" s="12">
        <f t="shared" si="30"/>
        <v>46844</v>
      </c>
      <c r="C117" s="13">
        <f t="shared" si="31"/>
        <v>3500</v>
      </c>
      <c r="D117" s="13">
        <f t="shared" si="32"/>
        <v>0</v>
      </c>
      <c r="E117" s="13">
        <f t="shared" si="33"/>
        <v>0</v>
      </c>
      <c r="F117" s="14">
        <f t="shared" si="34"/>
        <v>0</v>
      </c>
      <c r="G117" s="14">
        <f t="shared" si="28"/>
        <v>0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9"/>
        <v>52028</v>
      </c>
      <c r="B118" s="12">
        <f t="shared" si="30"/>
        <v>46874</v>
      </c>
      <c r="C118" s="13">
        <f t="shared" si="31"/>
        <v>3500</v>
      </c>
      <c r="D118" s="13">
        <f t="shared" si="32"/>
        <v>0</v>
      </c>
      <c r="E118" s="13">
        <f t="shared" si="33"/>
        <v>0</v>
      </c>
      <c r="F118" s="14">
        <f t="shared" si="34"/>
        <v>0</v>
      </c>
      <c r="G118" s="14">
        <f t="shared" si="28"/>
        <v>0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9"/>
        <v>62028</v>
      </c>
      <c r="B119" s="12">
        <f t="shared" si="30"/>
        <v>46905</v>
      </c>
      <c r="C119" s="13">
        <f t="shared" si="31"/>
        <v>3500</v>
      </c>
      <c r="D119" s="13">
        <f t="shared" si="32"/>
        <v>0</v>
      </c>
      <c r="E119" s="13">
        <f t="shared" si="33"/>
        <v>0</v>
      </c>
      <c r="F119" s="14">
        <f t="shared" si="34"/>
        <v>0</v>
      </c>
      <c r="G119" s="14">
        <f t="shared" si="28"/>
        <v>0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9"/>
        <v>72028</v>
      </c>
      <c r="B120" s="12">
        <f t="shared" si="30"/>
        <v>46935</v>
      </c>
      <c r="C120" s="13">
        <f t="shared" si="31"/>
        <v>3500</v>
      </c>
      <c r="D120" s="13">
        <f t="shared" si="32"/>
        <v>0</v>
      </c>
      <c r="E120" s="13">
        <f t="shared" si="33"/>
        <v>0</v>
      </c>
      <c r="F120" s="14">
        <f t="shared" si="34"/>
        <v>0</v>
      </c>
      <c r="G120" s="14">
        <f t="shared" si="28"/>
        <v>0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9"/>
        <v>82028</v>
      </c>
      <c r="B121" s="12">
        <f t="shared" si="30"/>
        <v>46966</v>
      </c>
      <c r="C121" s="13">
        <f t="shared" si="31"/>
        <v>3500</v>
      </c>
      <c r="D121" s="13">
        <f t="shared" si="32"/>
        <v>0</v>
      </c>
      <c r="E121" s="13">
        <f t="shared" si="33"/>
        <v>0</v>
      </c>
      <c r="F121" s="14">
        <f t="shared" si="34"/>
        <v>0</v>
      </c>
      <c r="G121" s="14">
        <f t="shared" si="28"/>
        <v>0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9"/>
        <v>92028</v>
      </c>
      <c r="B122" s="12">
        <f t="shared" si="30"/>
        <v>46997</v>
      </c>
      <c r="C122" s="13">
        <f t="shared" si="31"/>
        <v>3500</v>
      </c>
      <c r="D122" s="13">
        <f t="shared" si="32"/>
        <v>0</v>
      </c>
      <c r="E122" s="13">
        <f t="shared" si="33"/>
        <v>0</v>
      </c>
      <c r="F122" s="14">
        <f t="shared" si="34"/>
        <v>0</v>
      </c>
      <c r="G122" s="14">
        <f t="shared" si="28"/>
        <v>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9"/>
        <v>102028</v>
      </c>
      <c r="B123" s="12">
        <f t="shared" si="30"/>
        <v>47027</v>
      </c>
      <c r="C123" s="13">
        <f t="shared" si="31"/>
        <v>3500</v>
      </c>
      <c r="D123" s="13">
        <f t="shared" si="32"/>
        <v>0</v>
      </c>
      <c r="E123" s="13">
        <f t="shared" si="33"/>
        <v>0</v>
      </c>
      <c r="F123" s="14">
        <f t="shared" si="34"/>
        <v>0</v>
      </c>
      <c r="G123" s="14">
        <f t="shared" si="28"/>
        <v>0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9"/>
        <v>112028</v>
      </c>
      <c r="B124" s="12">
        <f t="shared" si="30"/>
        <v>47058</v>
      </c>
      <c r="C124" s="13">
        <f t="shared" si="31"/>
        <v>3500</v>
      </c>
      <c r="D124" s="13">
        <f t="shared" si="32"/>
        <v>0</v>
      </c>
      <c r="E124" s="13">
        <f t="shared" si="33"/>
        <v>0</v>
      </c>
      <c r="F124" s="14">
        <f t="shared" si="34"/>
        <v>0</v>
      </c>
      <c r="G124" s="14">
        <f t="shared" si="28"/>
        <v>0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O11" sqref="O11"/>
    </sheetView>
  </sheetViews>
  <sheetFormatPr defaultColWidth="11" defaultRowHeight="15"/>
  <cols>
    <col min="1" max="1" width="7" hidden="1" customWidth="1"/>
    <col min="2" max="2" width="7.85714285714286" customWidth="1"/>
    <col min="3" max="3" width="12.5714285714286" customWidth="1"/>
    <col min="4" max="4" width="10.4285714285714" customWidth="1"/>
    <col min="5" max="5" width="12.1428571428571" customWidth="1"/>
    <col min="6" max="6" width="11.5714285714286" customWidth="1"/>
    <col min="7" max="7" width="13.5714285714286" customWidth="1"/>
    <col min="8" max="9" width="11.5714285714286" customWidth="1"/>
    <col min="10" max="10" width="11.8571428571429" customWidth="1"/>
    <col min="11" max="11" width="12.2857142857143" customWidth="1"/>
    <col min="12" max="12" width="11.5714285714286" customWidth="1"/>
    <col min="13" max="13" width="12" customWidth="1"/>
    <col min="14" max="14" width="12.5714285714286" customWidth="1"/>
    <col min="15" max="15" width="12" customWidth="1"/>
    <col min="16" max="16" width="13.2857142857143" customWidth="1"/>
    <col min="17" max="17" width="4.42857142857143" customWidth="1"/>
    <col min="18" max="18" width="22.1428571428571" customWidth="1"/>
    <col min="19" max="19" width="10.8571428571429" customWidth="1"/>
  </cols>
  <sheetData>
    <row r="1" spans="2:16">
      <c r="B1" s="1" t="s">
        <v>9</v>
      </c>
      <c r="C1" s="2" t="s">
        <v>41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43862</v>
      </c>
      <c r="N1" s="19" t="s">
        <v>13</v>
      </c>
      <c r="O1" s="20">
        <v>1400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22020</v>
      </c>
      <c r="B5" s="12">
        <f>EDATE(M1,0)</f>
        <v>43862</v>
      </c>
      <c r="C5" s="13">
        <f>IF(H5&gt;0,O1-H5,IF(J5&lt;0,O1-J5,O1))</f>
        <v>1400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1400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32020</v>
      </c>
      <c r="B6" s="12">
        <f t="shared" ref="B6:B37" si="2">EDATE(B5,1)</f>
        <v>43891</v>
      </c>
      <c r="C6" s="13">
        <f t="shared" ref="C6:C37" si="3">C5-H6+I6</f>
        <v>1400</v>
      </c>
      <c r="D6" s="13">
        <f t="shared" ref="D6:D37" si="4">C5*$K$1</f>
        <v>140</v>
      </c>
      <c r="E6" s="13">
        <f t="shared" ref="E6:E37" si="5">C5*$K$1+G5</f>
        <v>140</v>
      </c>
      <c r="F6" s="14">
        <f t="shared" ref="F6:F37" si="6">IF(J6&gt;E6,E6,J6)</f>
        <v>0</v>
      </c>
      <c r="G6" s="14">
        <f t="shared" si="0"/>
        <v>140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>
        <v>43900</v>
      </c>
      <c r="L6" s="26">
        <v>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42020</v>
      </c>
      <c r="B7" s="12">
        <f t="shared" si="2"/>
        <v>43922</v>
      </c>
      <c r="C7" s="13">
        <f t="shared" si="3"/>
        <v>1400</v>
      </c>
      <c r="D7" s="13">
        <f t="shared" si="4"/>
        <v>140</v>
      </c>
      <c r="E7" s="13">
        <f t="shared" si="5"/>
        <v>280</v>
      </c>
      <c r="F7" s="14">
        <f t="shared" si="6"/>
        <v>0</v>
      </c>
      <c r="G7" s="14">
        <f t="shared" si="0"/>
        <v>280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>
        <v>43931</v>
      </c>
      <c r="L7" s="26">
        <v>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52020</v>
      </c>
      <c r="B8" s="12">
        <f t="shared" si="2"/>
        <v>43952</v>
      </c>
      <c r="C8" s="13">
        <f t="shared" si="3"/>
        <v>2000</v>
      </c>
      <c r="D8" s="13">
        <f t="shared" si="4"/>
        <v>140</v>
      </c>
      <c r="E8" s="13">
        <f t="shared" si="5"/>
        <v>420</v>
      </c>
      <c r="F8" s="14">
        <f t="shared" si="6"/>
        <v>0</v>
      </c>
      <c r="G8" s="14">
        <f t="shared" si="0"/>
        <v>420</v>
      </c>
      <c r="H8" s="14">
        <f t="shared" si="7"/>
        <v>0</v>
      </c>
      <c r="I8" s="24">
        <f t="shared" si="8"/>
        <v>600</v>
      </c>
      <c r="J8" s="24">
        <f t="shared" si="9"/>
        <v>0</v>
      </c>
      <c r="K8" s="27">
        <v>43961</v>
      </c>
      <c r="L8" s="26">
        <v>0</v>
      </c>
      <c r="M8" s="27">
        <v>43961</v>
      </c>
      <c r="N8" s="28">
        <v>-600</v>
      </c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62020</v>
      </c>
      <c r="B9" s="12">
        <f t="shared" si="2"/>
        <v>43983</v>
      </c>
      <c r="C9" s="13">
        <f t="shared" si="3"/>
        <v>2000</v>
      </c>
      <c r="D9" s="13">
        <f t="shared" si="4"/>
        <v>200</v>
      </c>
      <c r="E9" s="13">
        <f t="shared" si="5"/>
        <v>620</v>
      </c>
      <c r="F9" s="14">
        <f t="shared" si="6"/>
        <v>0</v>
      </c>
      <c r="G9" s="14">
        <f t="shared" si="0"/>
        <v>620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>
        <v>44048</v>
      </c>
      <c r="L9" s="26">
        <v>0</v>
      </c>
      <c r="M9" s="27"/>
      <c r="N9" s="28"/>
      <c r="O9" s="27"/>
      <c r="P9" s="28"/>
      <c r="S9" s="5"/>
    </row>
    <row r="10" ht="15.75" spans="1:19">
      <c r="A10" s="5" t="str">
        <f t="shared" si="1"/>
        <v>72020</v>
      </c>
      <c r="B10" s="12">
        <f t="shared" si="2"/>
        <v>44013</v>
      </c>
      <c r="C10" s="13">
        <f t="shared" si="3"/>
        <v>2000</v>
      </c>
      <c r="D10" s="13">
        <f t="shared" si="4"/>
        <v>200</v>
      </c>
      <c r="E10" s="13">
        <f t="shared" si="5"/>
        <v>820</v>
      </c>
      <c r="F10" s="14">
        <f t="shared" si="6"/>
        <v>0</v>
      </c>
      <c r="G10" s="14">
        <f t="shared" si="0"/>
        <v>820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>
        <v>44048</v>
      </c>
      <c r="L10" s="26">
        <v>0</v>
      </c>
      <c r="M10" s="27"/>
      <c r="N10" s="28"/>
      <c r="O10" s="27"/>
      <c r="P10" s="28"/>
      <c r="S10" s="5"/>
    </row>
    <row r="11" ht="15.75" spans="1:19">
      <c r="A11" s="5" t="str">
        <f t="shared" si="1"/>
        <v>82020</v>
      </c>
      <c r="B11" s="12">
        <f t="shared" si="2"/>
        <v>44044</v>
      </c>
      <c r="C11" s="13">
        <f t="shared" si="3"/>
        <v>0</v>
      </c>
      <c r="D11" s="13">
        <f t="shared" si="4"/>
        <v>200</v>
      </c>
      <c r="E11" s="13">
        <f t="shared" si="5"/>
        <v>1020</v>
      </c>
      <c r="F11" s="14">
        <f t="shared" si="6"/>
        <v>1020</v>
      </c>
      <c r="G11" s="14">
        <f t="shared" si="0"/>
        <v>0</v>
      </c>
      <c r="H11" s="14">
        <f t="shared" si="7"/>
        <v>2000</v>
      </c>
      <c r="I11" s="24">
        <f t="shared" si="8"/>
        <v>0</v>
      </c>
      <c r="J11" s="24">
        <f t="shared" si="9"/>
        <v>3020</v>
      </c>
      <c r="K11" s="27">
        <v>44048</v>
      </c>
      <c r="L11" s="26">
        <v>2570</v>
      </c>
      <c r="M11" s="27">
        <v>44050</v>
      </c>
      <c r="N11" s="28">
        <v>450</v>
      </c>
      <c r="O11" s="27"/>
      <c r="P11" s="28"/>
      <c r="S11" s="5"/>
    </row>
    <row r="12" ht="15.75" spans="1:19">
      <c r="A12" s="5" t="str">
        <f t="shared" si="1"/>
        <v>92020</v>
      </c>
      <c r="B12" s="12">
        <f t="shared" si="2"/>
        <v>44075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102020</v>
      </c>
      <c r="B13" s="12">
        <f t="shared" si="2"/>
        <v>44105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112020</v>
      </c>
      <c r="B14" s="12">
        <f t="shared" si="2"/>
        <v>44136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122020</v>
      </c>
      <c r="B15" s="12">
        <f t="shared" si="2"/>
        <v>44166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12021</v>
      </c>
      <c r="B16" s="12">
        <f t="shared" si="2"/>
        <v>44197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22021</v>
      </c>
      <c r="B17" s="12">
        <f t="shared" si="2"/>
        <v>44228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32021</v>
      </c>
      <c r="B18" s="12">
        <f t="shared" si="2"/>
        <v>44256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42021</v>
      </c>
      <c r="B19" s="12">
        <f t="shared" si="2"/>
        <v>44287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52021</v>
      </c>
      <c r="B20" s="12">
        <f t="shared" si="2"/>
        <v>44317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62021</v>
      </c>
      <c r="B21" s="12">
        <f t="shared" si="2"/>
        <v>44348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72021</v>
      </c>
      <c r="B22" s="12">
        <f t="shared" si="2"/>
        <v>44378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82021</v>
      </c>
      <c r="B23" s="12">
        <f t="shared" si="2"/>
        <v>44409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92021</v>
      </c>
      <c r="B24" s="12">
        <f t="shared" si="2"/>
        <v>44440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102021</v>
      </c>
      <c r="B25" s="12">
        <f t="shared" si="2"/>
        <v>44470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112021</v>
      </c>
      <c r="B26" s="12">
        <f t="shared" si="2"/>
        <v>44501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122021</v>
      </c>
      <c r="B27" s="12">
        <f t="shared" si="2"/>
        <v>44531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12022</v>
      </c>
      <c r="B28" s="12">
        <f t="shared" si="2"/>
        <v>44562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22022</v>
      </c>
      <c r="B29" s="12">
        <f t="shared" si="2"/>
        <v>44593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32022</v>
      </c>
      <c r="B30" s="12">
        <f t="shared" si="2"/>
        <v>44621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42022</v>
      </c>
      <c r="B31" s="12">
        <f t="shared" si="2"/>
        <v>44652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52022</v>
      </c>
      <c r="B32" s="12">
        <f t="shared" si="2"/>
        <v>44682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62022</v>
      </c>
      <c r="B33" s="12">
        <f t="shared" si="2"/>
        <v>44713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72022</v>
      </c>
      <c r="B34" s="12">
        <f t="shared" si="2"/>
        <v>44743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82022</v>
      </c>
      <c r="B35" s="12">
        <f t="shared" si="2"/>
        <v>44774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92022</v>
      </c>
      <c r="B36" s="12">
        <f t="shared" si="2"/>
        <v>44805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102022</v>
      </c>
      <c r="B37" s="12">
        <f t="shared" si="2"/>
        <v>44835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112022</v>
      </c>
      <c r="B38" s="12">
        <f t="shared" ref="B38:B69" si="12">EDATE(B37,1)</f>
        <v>44866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122022</v>
      </c>
      <c r="B39" s="12">
        <f t="shared" si="12"/>
        <v>44896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12023</v>
      </c>
      <c r="B40" s="12">
        <f t="shared" si="12"/>
        <v>44927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22023</v>
      </c>
      <c r="B41" s="12">
        <f t="shared" si="12"/>
        <v>44958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32023</v>
      </c>
      <c r="B42" s="12">
        <f t="shared" si="12"/>
        <v>44986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42023</v>
      </c>
      <c r="B43" s="12">
        <f t="shared" si="12"/>
        <v>45017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52023</v>
      </c>
      <c r="B44" s="12">
        <f t="shared" si="12"/>
        <v>45047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62023</v>
      </c>
      <c r="B45" s="12">
        <f t="shared" si="12"/>
        <v>45078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72023</v>
      </c>
      <c r="B46" s="12">
        <f t="shared" si="12"/>
        <v>45108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82023</v>
      </c>
      <c r="B47" s="12">
        <f t="shared" si="12"/>
        <v>45139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92023</v>
      </c>
      <c r="B48" s="12">
        <f t="shared" si="12"/>
        <v>45170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102023</v>
      </c>
      <c r="B49" s="12">
        <f t="shared" si="12"/>
        <v>45200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112023</v>
      </c>
      <c r="B50" s="12">
        <f t="shared" si="12"/>
        <v>45231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122023</v>
      </c>
      <c r="B51" s="12">
        <f t="shared" si="12"/>
        <v>45261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12024</v>
      </c>
      <c r="B52" s="12">
        <f t="shared" si="12"/>
        <v>45292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22024</v>
      </c>
      <c r="B53" s="12">
        <f t="shared" si="12"/>
        <v>45323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32024</v>
      </c>
      <c r="B54" s="12">
        <f t="shared" si="12"/>
        <v>45352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42024</v>
      </c>
      <c r="B55" s="12">
        <f t="shared" si="12"/>
        <v>45383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52024</v>
      </c>
      <c r="B56" s="12">
        <f t="shared" si="12"/>
        <v>45413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62024</v>
      </c>
      <c r="B57" s="12">
        <f t="shared" si="12"/>
        <v>45444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72024</v>
      </c>
      <c r="B58" s="12">
        <f t="shared" si="12"/>
        <v>45474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82024</v>
      </c>
      <c r="B59" s="12">
        <f t="shared" si="12"/>
        <v>45505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92024</v>
      </c>
      <c r="B60" s="12">
        <f t="shared" si="12"/>
        <v>45536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102024</v>
      </c>
      <c r="B61" s="12">
        <f t="shared" si="12"/>
        <v>45566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112024</v>
      </c>
      <c r="B62" s="12">
        <f t="shared" si="12"/>
        <v>45597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122024</v>
      </c>
      <c r="B63" s="12">
        <f t="shared" si="12"/>
        <v>45627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12025</v>
      </c>
      <c r="B64" s="12">
        <f t="shared" si="12"/>
        <v>45658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22025</v>
      </c>
      <c r="B65" s="12">
        <f t="shared" si="12"/>
        <v>45689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32025</v>
      </c>
      <c r="B66" s="12">
        <f t="shared" si="12"/>
        <v>45717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42025</v>
      </c>
      <c r="B67" s="12">
        <f t="shared" si="12"/>
        <v>45748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52025</v>
      </c>
      <c r="B68" s="12">
        <f t="shared" si="12"/>
        <v>45778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62025</v>
      </c>
      <c r="B69" s="12">
        <f t="shared" si="12"/>
        <v>45809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72025</v>
      </c>
      <c r="B70" s="12">
        <f t="shared" ref="B70:B101" si="21">EDATE(B69,1)</f>
        <v>45839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82025</v>
      </c>
      <c r="B71" s="12">
        <f t="shared" si="21"/>
        <v>45870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92025</v>
      </c>
      <c r="B72" s="12">
        <f t="shared" si="21"/>
        <v>45901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102025</v>
      </c>
      <c r="B73" s="12">
        <f t="shared" si="21"/>
        <v>45931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112025</v>
      </c>
      <c r="B74" s="12">
        <f t="shared" si="21"/>
        <v>45962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122025</v>
      </c>
      <c r="B75" s="12">
        <f t="shared" si="21"/>
        <v>45992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12026</v>
      </c>
      <c r="B76" s="12">
        <f t="shared" si="21"/>
        <v>46023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22026</v>
      </c>
      <c r="B77" s="12">
        <f t="shared" si="21"/>
        <v>46054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32026</v>
      </c>
      <c r="B78" s="12">
        <f t="shared" si="21"/>
        <v>46082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42026</v>
      </c>
      <c r="B79" s="12">
        <f t="shared" si="21"/>
        <v>46113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52026</v>
      </c>
      <c r="B80" s="12">
        <f t="shared" si="21"/>
        <v>46143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62026</v>
      </c>
      <c r="B81" s="12">
        <f t="shared" si="21"/>
        <v>46174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72026</v>
      </c>
      <c r="B82" s="12">
        <f t="shared" si="21"/>
        <v>46204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82026</v>
      </c>
      <c r="B83" s="12">
        <f t="shared" si="21"/>
        <v>46235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92026</v>
      </c>
      <c r="B84" s="12">
        <f t="shared" si="21"/>
        <v>46266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102026</v>
      </c>
      <c r="B85" s="12">
        <f t="shared" si="21"/>
        <v>46296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112026</v>
      </c>
      <c r="B86" s="12">
        <f t="shared" si="21"/>
        <v>46327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122026</v>
      </c>
      <c r="B87" s="12">
        <f t="shared" si="21"/>
        <v>46357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12027</v>
      </c>
      <c r="B88" s="12">
        <f t="shared" si="21"/>
        <v>46388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22027</v>
      </c>
      <c r="B89" s="12">
        <f t="shared" si="21"/>
        <v>46419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32027</v>
      </c>
      <c r="B90" s="12">
        <f t="shared" si="21"/>
        <v>46447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42027</v>
      </c>
      <c r="B91" s="12">
        <f t="shared" si="21"/>
        <v>46478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52027</v>
      </c>
      <c r="B92" s="12">
        <f t="shared" si="21"/>
        <v>46508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62027</v>
      </c>
      <c r="B93" s="12">
        <f t="shared" si="21"/>
        <v>46539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72027</v>
      </c>
      <c r="B94" s="12">
        <f t="shared" si="21"/>
        <v>46569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82027</v>
      </c>
      <c r="B95" s="12">
        <f t="shared" si="21"/>
        <v>46600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92027</v>
      </c>
      <c r="B96" s="12">
        <f t="shared" si="21"/>
        <v>46631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102027</v>
      </c>
      <c r="B97" s="12">
        <f t="shared" si="21"/>
        <v>46661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112027</v>
      </c>
      <c r="B98" s="12">
        <f t="shared" si="21"/>
        <v>46692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122027</v>
      </c>
      <c r="B99" s="12">
        <f t="shared" si="21"/>
        <v>46722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12028</v>
      </c>
      <c r="B100" s="12">
        <f t="shared" si="21"/>
        <v>46753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22028</v>
      </c>
      <c r="B101" s="12">
        <f t="shared" si="21"/>
        <v>46784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32028</v>
      </c>
      <c r="B102" s="12">
        <f t="shared" ref="B102:B124" si="31">EDATE(B101,1)</f>
        <v>46813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42028</v>
      </c>
      <c r="B103" s="12">
        <f t="shared" si="31"/>
        <v>46844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52028</v>
      </c>
      <c r="B104" s="12">
        <f t="shared" si="31"/>
        <v>46874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62028</v>
      </c>
      <c r="B105" s="12">
        <f t="shared" si="31"/>
        <v>46905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72028</v>
      </c>
      <c r="B106" s="12">
        <f t="shared" si="31"/>
        <v>46935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82028</v>
      </c>
      <c r="B107" s="12">
        <f t="shared" si="31"/>
        <v>46966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92028</v>
      </c>
      <c r="B108" s="12">
        <f t="shared" si="31"/>
        <v>46997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102028</v>
      </c>
      <c r="B109" s="12">
        <f t="shared" si="31"/>
        <v>47027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112028</v>
      </c>
      <c r="B110" s="12">
        <f t="shared" si="31"/>
        <v>47058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122028</v>
      </c>
      <c r="B111" s="12">
        <f t="shared" si="31"/>
        <v>47088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12029</v>
      </c>
      <c r="B112" s="12">
        <f t="shared" si="31"/>
        <v>47119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22029</v>
      </c>
      <c r="B113" s="12">
        <f t="shared" si="31"/>
        <v>47150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32029</v>
      </c>
      <c r="B114" s="12">
        <f t="shared" si="31"/>
        <v>47178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42029</v>
      </c>
      <c r="B115" s="12">
        <f t="shared" si="31"/>
        <v>47209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52029</v>
      </c>
      <c r="B116" s="12">
        <f t="shared" si="31"/>
        <v>47239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62029</v>
      </c>
      <c r="B117" s="12">
        <f t="shared" si="31"/>
        <v>47270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72029</v>
      </c>
      <c r="B118" s="12">
        <f t="shared" si="31"/>
        <v>47300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82029</v>
      </c>
      <c r="B119" s="12">
        <f t="shared" si="31"/>
        <v>47331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92029</v>
      </c>
      <c r="B120" s="12">
        <f t="shared" si="31"/>
        <v>47362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102029</v>
      </c>
      <c r="B121" s="12">
        <f t="shared" si="31"/>
        <v>47392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112029</v>
      </c>
      <c r="B122" s="12">
        <f t="shared" si="31"/>
        <v>47423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122029</v>
      </c>
      <c r="B123" s="12">
        <f t="shared" si="31"/>
        <v>47453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12030</v>
      </c>
      <c r="B124" s="12">
        <f t="shared" si="31"/>
        <v>47484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topLeftCell="B1" workbookViewId="0">
      <selection activeCell="G8" sqref="G8"/>
    </sheetView>
  </sheetViews>
  <sheetFormatPr defaultColWidth="11" defaultRowHeight="15"/>
  <cols>
    <col min="1" max="1" width="7" hidden="1" customWidth="1"/>
    <col min="2" max="2" width="8.42857142857143" customWidth="1"/>
    <col min="3" max="3" width="10.5714285714286" customWidth="1"/>
    <col min="4" max="4" width="8.71428571428571" customWidth="1"/>
    <col min="5" max="5" width="8.42857142857143" customWidth="1"/>
    <col min="6" max="6" width="9" customWidth="1"/>
    <col min="7" max="7" width="8.14285714285714" customWidth="1"/>
    <col min="8" max="8" width="10" customWidth="1"/>
    <col min="9" max="9" width="9.42857142857143" customWidth="1"/>
    <col min="10" max="10" width="9.57142857142857" customWidth="1"/>
    <col min="11" max="11" width="10.4285714285714" customWidth="1"/>
    <col min="12" max="12" width="10.1428571428571" customWidth="1"/>
    <col min="13" max="13" width="10.8571428571429" customWidth="1"/>
    <col min="14" max="14" width="11" customWidth="1"/>
    <col min="15" max="15" width="9.85714285714286" customWidth="1"/>
    <col min="16" max="16" width="10" customWidth="1"/>
    <col min="17" max="17" width="3.28571428571429" customWidth="1"/>
    <col min="18" max="18" width="19.5714285714286" customWidth="1"/>
    <col min="19" max="19" width="7.14285714285714" customWidth="1"/>
  </cols>
  <sheetData>
    <row r="1" spans="2:16">
      <c r="B1" s="1" t="s">
        <v>9</v>
      </c>
      <c r="C1" s="2" t="s">
        <v>42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/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C4-H5+I5</f>
        <v>0</v>
      </c>
      <c r="D5" s="13">
        <f>C4*$K$1</f>
        <v>0</v>
      </c>
      <c r="E5" s="13"/>
      <c r="F5" s="14">
        <f>IF((J5+I5)&lt;0,0,IF((J5+I5)&gt;E5,E5,J5))</f>
        <v>0</v>
      </c>
      <c r="G5" s="14">
        <f>E5-F5</f>
        <v>0</v>
      </c>
      <c r="H5" s="14">
        <f>IF(J5+I5&gt;F5,J5-F5,0)</f>
        <v>0</v>
      </c>
      <c r="I5" s="24"/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0">MONTH(B6)&amp;YEAR(B6)</f>
        <v>62019</v>
      </c>
      <c r="B6" s="12">
        <f t="shared" ref="B6:B37" si="1">EDATE(B5,1)</f>
        <v>43617</v>
      </c>
      <c r="C6" s="13"/>
      <c r="D6" s="13">
        <f>C5*$K$1</f>
        <v>0</v>
      </c>
      <c r="E6" s="13">
        <f t="shared" ref="E6:E37" si="2">C5*$K$1+G5</f>
        <v>0</v>
      </c>
      <c r="F6" s="14"/>
      <c r="G6" s="14">
        <f>E6-F6</f>
        <v>0</v>
      </c>
      <c r="H6" s="14">
        <f t="shared" ref="H6:H37" si="3">IF(J6&gt;F6,J6-F6,0)</f>
        <v>0</v>
      </c>
      <c r="I6" s="24">
        <f t="shared" ref="I6:I37" si="4">-SUMIF(L6:P6,"&lt;0",L6:P6)</f>
        <v>0</v>
      </c>
      <c r="J6" s="24"/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0"/>
        <v>72019</v>
      </c>
      <c r="B7" s="12">
        <f t="shared" si="1"/>
        <v>43647</v>
      </c>
      <c r="C7" s="13"/>
      <c r="D7" s="13">
        <f t="shared" ref="D6:D37" si="5">C6*$K$1</f>
        <v>0</v>
      </c>
      <c r="E7" s="13"/>
      <c r="F7" s="14"/>
      <c r="G7" s="14">
        <f>E7-F7</f>
        <v>0</v>
      </c>
      <c r="H7" s="14">
        <f t="shared" si="3"/>
        <v>0</v>
      </c>
      <c r="I7" s="24">
        <f t="shared" si="4"/>
        <v>0</v>
      </c>
      <c r="J7" s="24">
        <f t="shared" ref="J7:J70" si="6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0"/>
        <v>82019</v>
      </c>
      <c r="B8" s="12">
        <f t="shared" si="1"/>
        <v>43678</v>
      </c>
      <c r="C8" s="13"/>
      <c r="D8" s="13">
        <f t="shared" si="5"/>
        <v>0</v>
      </c>
      <c r="E8" s="13"/>
      <c r="F8" s="14"/>
      <c r="G8" s="14"/>
      <c r="H8" s="14">
        <f t="shared" si="3"/>
        <v>0</v>
      </c>
      <c r="I8" s="24">
        <f t="shared" si="4"/>
        <v>0</v>
      </c>
      <c r="J8" s="24"/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0"/>
        <v>92019</v>
      </c>
      <c r="B9" s="12">
        <f t="shared" si="1"/>
        <v>43709</v>
      </c>
      <c r="C9" s="13"/>
      <c r="D9" s="13">
        <f t="shared" si="5"/>
        <v>0</v>
      </c>
      <c r="E9" s="13"/>
      <c r="F9" s="14">
        <v>0</v>
      </c>
      <c r="G9" s="14">
        <f t="shared" ref="G5:G36" si="7">E9-F9</f>
        <v>0</v>
      </c>
      <c r="H9" s="14">
        <f t="shared" si="3"/>
        <v>0</v>
      </c>
      <c r="I9" s="24">
        <f t="shared" si="4"/>
        <v>0</v>
      </c>
      <c r="J9" s="24">
        <f t="shared" si="6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0"/>
        <v>102019</v>
      </c>
      <c r="B10" s="12">
        <f t="shared" si="1"/>
        <v>43739</v>
      </c>
      <c r="C10" s="13">
        <f t="shared" ref="C6:C37" si="8">C9-H10+I10</f>
        <v>0</v>
      </c>
      <c r="D10" s="13">
        <f t="shared" si="5"/>
        <v>0</v>
      </c>
      <c r="E10" s="13"/>
      <c r="F10" s="14">
        <v>0</v>
      </c>
      <c r="G10" s="14">
        <f t="shared" si="7"/>
        <v>0</v>
      </c>
      <c r="H10" s="14">
        <f t="shared" si="3"/>
        <v>0</v>
      </c>
      <c r="I10" s="24">
        <f t="shared" si="4"/>
        <v>0</v>
      </c>
      <c r="J10" s="24">
        <f t="shared" si="6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0"/>
        <v>112019</v>
      </c>
      <c r="B11" s="12">
        <f t="shared" si="1"/>
        <v>43770</v>
      </c>
      <c r="C11" s="13">
        <f t="shared" si="8"/>
        <v>0</v>
      </c>
      <c r="D11" s="13">
        <f t="shared" si="5"/>
        <v>0</v>
      </c>
      <c r="E11" s="13">
        <f t="shared" si="2"/>
        <v>0</v>
      </c>
      <c r="F11" s="14">
        <v>0</v>
      </c>
      <c r="G11" s="14">
        <f t="shared" si="7"/>
        <v>0</v>
      </c>
      <c r="H11" s="14">
        <f t="shared" si="3"/>
        <v>0</v>
      </c>
      <c r="I11" s="24">
        <f t="shared" si="4"/>
        <v>0</v>
      </c>
      <c r="J11" s="24">
        <f t="shared" si="6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0"/>
        <v>122019</v>
      </c>
      <c r="B12" s="12">
        <f t="shared" si="1"/>
        <v>43800</v>
      </c>
      <c r="C12" s="13">
        <f t="shared" si="8"/>
        <v>0</v>
      </c>
      <c r="D12" s="13">
        <f t="shared" si="5"/>
        <v>0</v>
      </c>
      <c r="E12" s="13">
        <f t="shared" si="2"/>
        <v>0</v>
      </c>
      <c r="F12" s="14">
        <v>0</v>
      </c>
      <c r="G12" s="14">
        <f t="shared" si="7"/>
        <v>0</v>
      </c>
      <c r="H12" s="14">
        <f t="shared" si="3"/>
        <v>0</v>
      </c>
      <c r="I12" s="24">
        <f t="shared" si="4"/>
        <v>0</v>
      </c>
      <c r="J12" s="24">
        <f t="shared" si="6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0"/>
        <v>12020</v>
      </c>
      <c r="B13" s="12">
        <f t="shared" si="1"/>
        <v>43831</v>
      </c>
      <c r="C13" s="13">
        <f t="shared" si="8"/>
        <v>0</v>
      </c>
      <c r="D13" s="13">
        <f t="shared" si="5"/>
        <v>0</v>
      </c>
      <c r="E13" s="13">
        <f t="shared" si="2"/>
        <v>0</v>
      </c>
      <c r="F13" s="14">
        <v>0</v>
      </c>
      <c r="G13" s="14">
        <f t="shared" si="7"/>
        <v>0</v>
      </c>
      <c r="H13" s="14">
        <f t="shared" si="3"/>
        <v>0</v>
      </c>
      <c r="I13" s="24">
        <f t="shared" si="4"/>
        <v>0</v>
      </c>
      <c r="J13" s="24">
        <f t="shared" si="6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0"/>
        <v>22020</v>
      </c>
      <c r="B14" s="12">
        <f t="shared" si="1"/>
        <v>43862</v>
      </c>
      <c r="C14" s="13">
        <f t="shared" si="8"/>
        <v>0</v>
      </c>
      <c r="D14" s="13">
        <f t="shared" si="5"/>
        <v>0</v>
      </c>
      <c r="E14" s="13">
        <f t="shared" si="2"/>
        <v>0</v>
      </c>
      <c r="F14" s="14">
        <v>0</v>
      </c>
      <c r="G14" s="14">
        <f t="shared" si="7"/>
        <v>0</v>
      </c>
      <c r="H14" s="14">
        <f t="shared" si="3"/>
        <v>0</v>
      </c>
      <c r="I14" s="24">
        <f t="shared" si="4"/>
        <v>0</v>
      </c>
      <c r="J14" s="24">
        <f t="shared" si="6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0"/>
        <v>32020</v>
      </c>
      <c r="B15" s="12">
        <f t="shared" si="1"/>
        <v>43891</v>
      </c>
      <c r="C15" s="13">
        <f t="shared" si="8"/>
        <v>0</v>
      </c>
      <c r="D15" s="13">
        <f t="shared" si="5"/>
        <v>0</v>
      </c>
      <c r="E15" s="13">
        <f t="shared" si="2"/>
        <v>0</v>
      </c>
      <c r="F15" s="14">
        <v>0</v>
      </c>
      <c r="G15" s="14">
        <f t="shared" si="7"/>
        <v>0</v>
      </c>
      <c r="H15" s="14">
        <f t="shared" si="3"/>
        <v>0</v>
      </c>
      <c r="I15" s="24">
        <f t="shared" si="4"/>
        <v>0</v>
      </c>
      <c r="J15" s="24">
        <f t="shared" si="6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0"/>
        <v>42020</v>
      </c>
      <c r="B16" s="12">
        <f t="shared" si="1"/>
        <v>43922</v>
      </c>
      <c r="C16" s="13">
        <f t="shared" si="8"/>
        <v>0</v>
      </c>
      <c r="D16" s="13">
        <f t="shared" si="5"/>
        <v>0</v>
      </c>
      <c r="E16" s="13">
        <f t="shared" si="2"/>
        <v>0</v>
      </c>
      <c r="F16" s="14">
        <v>0</v>
      </c>
      <c r="G16" s="14">
        <f t="shared" si="7"/>
        <v>0</v>
      </c>
      <c r="H16" s="14">
        <f t="shared" si="3"/>
        <v>0</v>
      </c>
      <c r="I16" s="24">
        <f t="shared" si="4"/>
        <v>0</v>
      </c>
      <c r="J16" s="24">
        <f t="shared" si="6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0"/>
        <v>52020</v>
      </c>
      <c r="B17" s="12">
        <f t="shared" si="1"/>
        <v>43952</v>
      </c>
      <c r="C17" s="13">
        <f t="shared" si="8"/>
        <v>0</v>
      </c>
      <c r="D17" s="13">
        <f t="shared" si="5"/>
        <v>0</v>
      </c>
      <c r="E17" s="13">
        <f t="shared" si="2"/>
        <v>0</v>
      </c>
      <c r="F17" s="14">
        <v>0</v>
      </c>
      <c r="G17" s="14">
        <f t="shared" si="7"/>
        <v>0</v>
      </c>
      <c r="H17" s="14">
        <f t="shared" si="3"/>
        <v>0</v>
      </c>
      <c r="I17" s="24">
        <f t="shared" si="4"/>
        <v>0</v>
      </c>
      <c r="J17" s="24">
        <f t="shared" si="6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0"/>
        <v>62020</v>
      </c>
      <c r="B18" s="12">
        <f t="shared" si="1"/>
        <v>43983</v>
      </c>
      <c r="C18" s="13">
        <f t="shared" si="8"/>
        <v>0</v>
      </c>
      <c r="D18" s="13">
        <f t="shared" si="5"/>
        <v>0</v>
      </c>
      <c r="E18" s="13">
        <f t="shared" si="2"/>
        <v>0</v>
      </c>
      <c r="F18" s="14">
        <v>0</v>
      </c>
      <c r="G18" s="14">
        <f t="shared" si="7"/>
        <v>0</v>
      </c>
      <c r="H18" s="14">
        <f t="shared" si="3"/>
        <v>0</v>
      </c>
      <c r="I18" s="24">
        <f t="shared" si="4"/>
        <v>0</v>
      </c>
      <c r="J18" s="24">
        <f t="shared" si="6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0"/>
        <v>72020</v>
      </c>
      <c r="B19" s="12">
        <f t="shared" si="1"/>
        <v>44013</v>
      </c>
      <c r="C19" s="13">
        <f t="shared" si="8"/>
        <v>0</v>
      </c>
      <c r="D19" s="13">
        <f t="shared" si="5"/>
        <v>0</v>
      </c>
      <c r="E19" s="13">
        <f t="shared" si="2"/>
        <v>0</v>
      </c>
      <c r="F19" s="14">
        <v>0</v>
      </c>
      <c r="G19" s="14">
        <f t="shared" si="7"/>
        <v>0</v>
      </c>
      <c r="H19" s="14">
        <f t="shared" si="3"/>
        <v>0</v>
      </c>
      <c r="I19" s="24">
        <f t="shared" si="4"/>
        <v>0</v>
      </c>
      <c r="J19" s="24">
        <f t="shared" si="6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0"/>
        <v>82020</v>
      </c>
      <c r="B20" s="12">
        <f t="shared" si="1"/>
        <v>44044</v>
      </c>
      <c r="C20" s="13">
        <f t="shared" si="8"/>
        <v>0</v>
      </c>
      <c r="D20" s="13">
        <f t="shared" si="5"/>
        <v>0</v>
      </c>
      <c r="E20" s="13">
        <f t="shared" si="2"/>
        <v>0</v>
      </c>
      <c r="F20" s="14">
        <v>0</v>
      </c>
      <c r="G20" s="14">
        <f t="shared" si="7"/>
        <v>0</v>
      </c>
      <c r="H20" s="14">
        <f t="shared" si="3"/>
        <v>0</v>
      </c>
      <c r="I20" s="24">
        <f t="shared" si="4"/>
        <v>0</v>
      </c>
      <c r="J20" s="24">
        <f t="shared" si="6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0"/>
        <v>92020</v>
      </c>
      <c r="B21" s="12">
        <f t="shared" si="1"/>
        <v>44075</v>
      </c>
      <c r="C21" s="13">
        <f t="shared" si="8"/>
        <v>0</v>
      </c>
      <c r="D21" s="13">
        <f t="shared" si="5"/>
        <v>0</v>
      </c>
      <c r="E21" s="13">
        <f t="shared" si="2"/>
        <v>0</v>
      </c>
      <c r="F21" s="14">
        <v>0</v>
      </c>
      <c r="G21" s="14">
        <f t="shared" si="7"/>
        <v>0</v>
      </c>
      <c r="H21" s="14">
        <f t="shared" si="3"/>
        <v>0</v>
      </c>
      <c r="I21" s="24">
        <f t="shared" si="4"/>
        <v>0</v>
      </c>
      <c r="J21" s="24">
        <f t="shared" si="6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0"/>
        <v>102020</v>
      </c>
      <c r="B22" s="12">
        <f t="shared" si="1"/>
        <v>44105</v>
      </c>
      <c r="C22" s="13">
        <f t="shared" si="8"/>
        <v>0</v>
      </c>
      <c r="D22" s="13">
        <f t="shared" si="5"/>
        <v>0</v>
      </c>
      <c r="E22" s="13">
        <f t="shared" si="2"/>
        <v>0</v>
      </c>
      <c r="F22" s="14">
        <v>0</v>
      </c>
      <c r="G22" s="14">
        <f t="shared" si="7"/>
        <v>0</v>
      </c>
      <c r="H22" s="14">
        <f t="shared" si="3"/>
        <v>0</v>
      </c>
      <c r="I22" s="24">
        <f t="shared" si="4"/>
        <v>0</v>
      </c>
      <c r="J22" s="24">
        <f t="shared" si="6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0"/>
        <v>112020</v>
      </c>
      <c r="B23" s="12">
        <f t="shared" si="1"/>
        <v>44136</v>
      </c>
      <c r="C23" s="13">
        <f t="shared" si="8"/>
        <v>0</v>
      </c>
      <c r="D23" s="13">
        <f t="shared" si="5"/>
        <v>0</v>
      </c>
      <c r="E23" s="13">
        <f t="shared" si="2"/>
        <v>0</v>
      </c>
      <c r="F23" s="14">
        <v>0</v>
      </c>
      <c r="G23" s="14">
        <f t="shared" si="7"/>
        <v>0</v>
      </c>
      <c r="H23" s="14">
        <f t="shared" si="3"/>
        <v>0</v>
      </c>
      <c r="I23" s="24">
        <f t="shared" si="4"/>
        <v>0</v>
      </c>
      <c r="J23" s="24">
        <f t="shared" si="6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0"/>
        <v>122020</v>
      </c>
      <c r="B24" s="12">
        <f t="shared" si="1"/>
        <v>44166</v>
      </c>
      <c r="C24" s="13">
        <f t="shared" si="8"/>
        <v>0</v>
      </c>
      <c r="D24" s="13">
        <f t="shared" si="5"/>
        <v>0</v>
      </c>
      <c r="E24" s="13">
        <f t="shared" si="2"/>
        <v>0</v>
      </c>
      <c r="F24" s="14">
        <v>0</v>
      </c>
      <c r="G24" s="14">
        <f t="shared" si="7"/>
        <v>0</v>
      </c>
      <c r="H24" s="14">
        <f t="shared" si="3"/>
        <v>0</v>
      </c>
      <c r="I24" s="24">
        <f t="shared" si="4"/>
        <v>0</v>
      </c>
      <c r="J24" s="24">
        <f t="shared" si="6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0"/>
        <v>12021</v>
      </c>
      <c r="B25" s="12">
        <f t="shared" si="1"/>
        <v>44197</v>
      </c>
      <c r="C25" s="13">
        <f t="shared" si="8"/>
        <v>0</v>
      </c>
      <c r="D25" s="13">
        <f t="shared" si="5"/>
        <v>0</v>
      </c>
      <c r="E25" s="13">
        <f t="shared" si="2"/>
        <v>0</v>
      </c>
      <c r="F25" s="14">
        <v>0</v>
      </c>
      <c r="G25" s="14">
        <f t="shared" si="7"/>
        <v>0</v>
      </c>
      <c r="H25" s="14">
        <f t="shared" si="3"/>
        <v>0</v>
      </c>
      <c r="I25" s="24">
        <f t="shared" si="4"/>
        <v>0</v>
      </c>
      <c r="J25" s="24">
        <f t="shared" si="6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0"/>
        <v>22021</v>
      </c>
      <c r="B26" s="12">
        <f t="shared" si="1"/>
        <v>44228</v>
      </c>
      <c r="C26" s="13">
        <f t="shared" si="8"/>
        <v>0</v>
      </c>
      <c r="D26" s="13">
        <f t="shared" si="5"/>
        <v>0</v>
      </c>
      <c r="E26" s="13">
        <f t="shared" si="2"/>
        <v>0</v>
      </c>
      <c r="F26" s="14">
        <v>0</v>
      </c>
      <c r="G26" s="14">
        <f t="shared" si="7"/>
        <v>0</v>
      </c>
      <c r="H26" s="14">
        <f t="shared" si="3"/>
        <v>0</v>
      </c>
      <c r="I26" s="24">
        <f t="shared" si="4"/>
        <v>0</v>
      </c>
      <c r="J26" s="24">
        <f t="shared" si="6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0"/>
        <v>32021</v>
      </c>
      <c r="B27" s="12">
        <f t="shared" si="1"/>
        <v>44256</v>
      </c>
      <c r="C27" s="13">
        <f t="shared" si="8"/>
        <v>0</v>
      </c>
      <c r="D27" s="13">
        <f t="shared" si="5"/>
        <v>0</v>
      </c>
      <c r="E27" s="13">
        <f t="shared" si="2"/>
        <v>0</v>
      </c>
      <c r="F27" s="14">
        <v>0</v>
      </c>
      <c r="G27" s="14">
        <f t="shared" si="7"/>
        <v>0</v>
      </c>
      <c r="H27" s="14">
        <f t="shared" si="3"/>
        <v>0</v>
      </c>
      <c r="I27" s="24">
        <f t="shared" si="4"/>
        <v>0</v>
      </c>
      <c r="J27" s="24">
        <f t="shared" si="6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0"/>
        <v>42021</v>
      </c>
      <c r="B28" s="12">
        <f t="shared" si="1"/>
        <v>44287</v>
      </c>
      <c r="C28" s="13">
        <f t="shared" si="8"/>
        <v>0</v>
      </c>
      <c r="D28" s="13">
        <f t="shared" si="5"/>
        <v>0</v>
      </c>
      <c r="E28" s="13">
        <f t="shared" si="2"/>
        <v>0</v>
      </c>
      <c r="F28" s="14">
        <v>0</v>
      </c>
      <c r="G28" s="14">
        <f t="shared" si="7"/>
        <v>0</v>
      </c>
      <c r="H28" s="14">
        <f t="shared" si="3"/>
        <v>0</v>
      </c>
      <c r="I28" s="24">
        <f t="shared" si="4"/>
        <v>0</v>
      </c>
      <c r="J28" s="24">
        <f t="shared" si="6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0"/>
        <v>52021</v>
      </c>
      <c r="B29" s="12">
        <f t="shared" si="1"/>
        <v>44317</v>
      </c>
      <c r="C29" s="13">
        <f t="shared" si="8"/>
        <v>0</v>
      </c>
      <c r="D29" s="13">
        <f t="shared" si="5"/>
        <v>0</v>
      </c>
      <c r="E29" s="13">
        <f t="shared" si="2"/>
        <v>0</v>
      </c>
      <c r="F29" s="14">
        <v>0</v>
      </c>
      <c r="G29" s="14">
        <f t="shared" si="7"/>
        <v>0</v>
      </c>
      <c r="H29" s="14">
        <f t="shared" si="3"/>
        <v>0</v>
      </c>
      <c r="I29" s="24">
        <f t="shared" si="4"/>
        <v>0</v>
      </c>
      <c r="J29" s="24">
        <f t="shared" si="6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0"/>
        <v>62021</v>
      </c>
      <c r="B30" s="12">
        <f t="shared" si="1"/>
        <v>44348</v>
      </c>
      <c r="C30" s="13">
        <f t="shared" si="8"/>
        <v>0</v>
      </c>
      <c r="D30" s="13">
        <f t="shared" si="5"/>
        <v>0</v>
      </c>
      <c r="E30" s="13">
        <f t="shared" si="2"/>
        <v>0</v>
      </c>
      <c r="F30" s="14">
        <v>0</v>
      </c>
      <c r="G30" s="14">
        <f t="shared" si="7"/>
        <v>0</v>
      </c>
      <c r="H30" s="14">
        <f t="shared" si="3"/>
        <v>0</v>
      </c>
      <c r="I30" s="24">
        <f t="shared" si="4"/>
        <v>0</v>
      </c>
      <c r="J30" s="24">
        <f t="shared" si="6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0"/>
        <v>72021</v>
      </c>
      <c r="B31" s="12">
        <f t="shared" si="1"/>
        <v>44378</v>
      </c>
      <c r="C31" s="13">
        <f t="shared" si="8"/>
        <v>0</v>
      </c>
      <c r="D31" s="13">
        <f t="shared" si="5"/>
        <v>0</v>
      </c>
      <c r="E31" s="13">
        <f t="shared" si="2"/>
        <v>0</v>
      </c>
      <c r="F31" s="14">
        <v>0</v>
      </c>
      <c r="G31" s="14">
        <f t="shared" si="7"/>
        <v>0</v>
      </c>
      <c r="H31" s="14">
        <f t="shared" si="3"/>
        <v>0</v>
      </c>
      <c r="I31" s="24">
        <f t="shared" si="4"/>
        <v>0</v>
      </c>
      <c r="J31" s="24">
        <f t="shared" si="6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0"/>
        <v>82021</v>
      </c>
      <c r="B32" s="12">
        <f t="shared" si="1"/>
        <v>44409</v>
      </c>
      <c r="C32" s="13">
        <f t="shared" si="8"/>
        <v>0</v>
      </c>
      <c r="D32" s="13">
        <f t="shared" si="5"/>
        <v>0</v>
      </c>
      <c r="E32" s="13">
        <f t="shared" si="2"/>
        <v>0</v>
      </c>
      <c r="F32" s="14">
        <v>0</v>
      </c>
      <c r="G32" s="14">
        <f t="shared" si="7"/>
        <v>0</v>
      </c>
      <c r="H32" s="14">
        <f t="shared" si="3"/>
        <v>0</v>
      </c>
      <c r="I32" s="24">
        <f t="shared" si="4"/>
        <v>0</v>
      </c>
      <c r="J32" s="24">
        <f t="shared" si="6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0"/>
        <v>92021</v>
      </c>
      <c r="B33" s="12">
        <f t="shared" si="1"/>
        <v>44440</v>
      </c>
      <c r="C33" s="13">
        <f t="shared" si="8"/>
        <v>0</v>
      </c>
      <c r="D33" s="13">
        <f t="shared" si="5"/>
        <v>0</v>
      </c>
      <c r="E33" s="13">
        <f t="shared" si="2"/>
        <v>0</v>
      </c>
      <c r="F33" s="14">
        <v>0</v>
      </c>
      <c r="G33" s="14">
        <f t="shared" si="7"/>
        <v>0</v>
      </c>
      <c r="H33" s="14">
        <f t="shared" si="3"/>
        <v>0</v>
      </c>
      <c r="I33" s="24">
        <f t="shared" si="4"/>
        <v>0</v>
      </c>
      <c r="J33" s="24">
        <f t="shared" si="6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0"/>
        <v>102021</v>
      </c>
      <c r="B34" s="12">
        <f t="shared" si="1"/>
        <v>44470</v>
      </c>
      <c r="C34" s="13">
        <f t="shared" si="8"/>
        <v>0</v>
      </c>
      <c r="D34" s="13">
        <f t="shared" si="5"/>
        <v>0</v>
      </c>
      <c r="E34" s="13">
        <f t="shared" si="2"/>
        <v>0</v>
      </c>
      <c r="F34" s="14">
        <v>0</v>
      </c>
      <c r="G34" s="14">
        <f t="shared" si="7"/>
        <v>0</v>
      </c>
      <c r="H34" s="14">
        <f t="shared" si="3"/>
        <v>0</v>
      </c>
      <c r="I34" s="24">
        <f t="shared" si="4"/>
        <v>0</v>
      </c>
      <c r="J34" s="24">
        <f t="shared" si="6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0"/>
        <v>112021</v>
      </c>
      <c r="B35" s="12">
        <f t="shared" si="1"/>
        <v>44501</v>
      </c>
      <c r="C35" s="13">
        <f t="shared" si="8"/>
        <v>0</v>
      </c>
      <c r="D35" s="13">
        <f t="shared" si="5"/>
        <v>0</v>
      </c>
      <c r="E35" s="13">
        <f t="shared" si="2"/>
        <v>0</v>
      </c>
      <c r="F35" s="14">
        <v>0</v>
      </c>
      <c r="G35" s="14">
        <f t="shared" si="7"/>
        <v>0</v>
      </c>
      <c r="H35" s="14">
        <f t="shared" si="3"/>
        <v>0</v>
      </c>
      <c r="I35" s="24">
        <f t="shared" si="4"/>
        <v>0</v>
      </c>
      <c r="J35" s="24">
        <f t="shared" si="6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0"/>
        <v>122021</v>
      </c>
      <c r="B36" s="12">
        <f t="shared" si="1"/>
        <v>44531</v>
      </c>
      <c r="C36" s="13">
        <f t="shared" si="8"/>
        <v>0</v>
      </c>
      <c r="D36" s="13">
        <f t="shared" si="5"/>
        <v>0</v>
      </c>
      <c r="E36" s="13">
        <f t="shared" si="2"/>
        <v>0</v>
      </c>
      <c r="F36" s="14">
        <v>0</v>
      </c>
      <c r="G36" s="14">
        <f t="shared" si="7"/>
        <v>0</v>
      </c>
      <c r="H36" s="14">
        <f t="shared" si="3"/>
        <v>0</v>
      </c>
      <c r="I36" s="24">
        <f t="shared" si="4"/>
        <v>0</v>
      </c>
      <c r="J36" s="24">
        <f t="shared" si="6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0"/>
        <v>12022</v>
      </c>
      <c r="B37" s="12">
        <f t="shared" si="1"/>
        <v>44562</v>
      </c>
      <c r="C37" s="13">
        <f t="shared" si="8"/>
        <v>0</v>
      </c>
      <c r="D37" s="13">
        <f t="shared" si="5"/>
        <v>0</v>
      </c>
      <c r="E37" s="13">
        <f t="shared" si="2"/>
        <v>0</v>
      </c>
      <c r="F37" s="14">
        <v>0</v>
      </c>
      <c r="G37" s="14">
        <f t="shared" ref="G37:G68" si="9">E37-F37</f>
        <v>0</v>
      </c>
      <c r="H37" s="14">
        <f t="shared" si="3"/>
        <v>0</v>
      </c>
      <c r="I37" s="24">
        <f t="shared" si="4"/>
        <v>0</v>
      </c>
      <c r="J37" s="24">
        <f t="shared" si="6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0">MONTH(B38)&amp;YEAR(B38)</f>
        <v>22022</v>
      </c>
      <c r="B38" s="12">
        <f t="shared" ref="B38:B69" si="11">EDATE(B37,1)</f>
        <v>44593</v>
      </c>
      <c r="C38" s="13">
        <f t="shared" ref="C38:C69" si="12">C37-H38+I38</f>
        <v>0</v>
      </c>
      <c r="D38" s="13">
        <f t="shared" ref="D38:D69" si="13">C37*$K$1</f>
        <v>0</v>
      </c>
      <c r="E38" s="13">
        <f t="shared" ref="E38:E69" si="14">C37*$K$1+G37</f>
        <v>0</v>
      </c>
      <c r="F38" s="14">
        <f t="shared" ref="F38:F69" si="15">IF(J38&gt;E38,E38,J38)</f>
        <v>0</v>
      </c>
      <c r="G38" s="14">
        <f t="shared" si="9"/>
        <v>0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 s="24">
        <f t="shared" si="6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0"/>
        <v>32022</v>
      </c>
      <c r="B39" s="12">
        <f t="shared" si="11"/>
        <v>44621</v>
      </c>
      <c r="C39" s="13">
        <f t="shared" si="12"/>
        <v>0</v>
      </c>
      <c r="D39" s="13">
        <f t="shared" si="13"/>
        <v>0</v>
      </c>
      <c r="E39" s="13">
        <f t="shared" si="14"/>
        <v>0</v>
      </c>
      <c r="F39" s="14">
        <f t="shared" si="15"/>
        <v>0</v>
      </c>
      <c r="G39" s="14">
        <f t="shared" si="9"/>
        <v>0</v>
      </c>
      <c r="H39" s="14">
        <f t="shared" si="16"/>
        <v>0</v>
      </c>
      <c r="I39" s="24">
        <f t="shared" si="17"/>
        <v>0</v>
      </c>
      <c r="J39" s="24">
        <f t="shared" si="6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0"/>
        <v>42022</v>
      </c>
      <c r="B40" s="12">
        <f t="shared" si="11"/>
        <v>44652</v>
      </c>
      <c r="C40" s="13">
        <f t="shared" si="12"/>
        <v>0</v>
      </c>
      <c r="D40" s="13">
        <f t="shared" si="13"/>
        <v>0</v>
      </c>
      <c r="E40" s="13">
        <f t="shared" si="14"/>
        <v>0</v>
      </c>
      <c r="F40" s="14">
        <f t="shared" si="15"/>
        <v>0</v>
      </c>
      <c r="G40" s="14">
        <f t="shared" si="9"/>
        <v>0</v>
      </c>
      <c r="H40" s="14">
        <f t="shared" si="16"/>
        <v>0</v>
      </c>
      <c r="I40" s="24">
        <f t="shared" si="17"/>
        <v>0</v>
      </c>
      <c r="J40" s="24">
        <f t="shared" si="6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0"/>
        <v>52022</v>
      </c>
      <c r="B41" s="12">
        <f t="shared" si="11"/>
        <v>44682</v>
      </c>
      <c r="C41" s="13">
        <f t="shared" si="12"/>
        <v>0</v>
      </c>
      <c r="D41" s="13">
        <f t="shared" si="13"/>
        <v>0</v>
      </c>
      <c r="E41" s="13">
        <f t="shared" si="14"/>
        <v>0</v>
      </c>
      <c r="F41" s="14">
        <f t="shared" si="15"/>
        <v>0</v>
      </c>
      <c r="G41" s="14">
        <f t="shared" si="9"/>
        <v>0</v>
      </c>
      <c r="H41" s="14">
        <f t="shared" si="16"/>
        <v>0</v>
      </c>
      <c r="I41" s="24">
        <f t="shared" si="17"/>
        <v>0</v>
      </c>
      <c r="J41" s="24">
        <f t="shared" si="6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0"/>
        <v>62022</v>
      </c>
      <c r="B42" s="12">
        <f t="shared" si="11"/>
        <v>44713</v>
      </c>
      <c r="C42" s="13">
        <f t="shared" si="12"/>
        <v>0</v>
      </c>
      <c r="D42" s="13">
        <f t="shared" si="13"/>
        <v>0</v>
      </c>
      <c r="E42" s="13">
        <f t="shared" si="14"/>
        <v>0</v>
      </c>
      <c r="F42" s="14">
        <f t="shared" si="15"/>
        <v>0</v>
      </c>
      <c r="G42" s="14">
        <f t="shared" si="9"/>
        <v>0</v>
      </c>
      <c r="H42" s="14">
        <f t="shared" si="16"/>
        <v>0</v>
      </c>
      <c r="I42" s="24">
        <f t="shared" si="17"/>
        <v>0</v>
      </c>
      <c r="J42" s="24">
        <f t="shared" si="6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0"/>
        <v>72022</v>
      </c>
      <c r="B43" s="12">
        <f t="shared" si="11"/>
        <v>44743</v>
      </c>
      <c r="C43" s="13">
        <f t="shared" si="12"/>
        <v>0</v>
      </c>
      <c r="D43" s="13">
        <f t="shared" si="13"/>
        <v>0</v>
      </c>
      <c r="E43" s="13">
        <f t="shared" si="14"/>
        <v>0</v>
      </c>
      <c r="F43" s="14">
        <f t="shared" si="15"/>
        <v>0</v>
      </c>
      <c r="G43" s="14">
        <f t="shared" si="9"/>
        <v>0</v>
      </c>
      <c r="H43" s="14">
        <f t="shared" si="16"/>
        <v>0</v>
      </c>
      <c r="I43" s="24">
        <f t="shared" si="17"/>
        <v>0</v>
      </c>
      <c r="J43" s="24">
        <f t="shared" si="6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0"/>
        <v>82022</v>
      </c>
      <c r="B44" s="12">
        <f t="shared" si="11"/>
        <v>44774</v>
      </c>
      <c r="C44" s="13">
        <f t="shared" si="12"/>
        <v>0</v>
      </c>
      <c r="D44" s="13">
        <f t="shared" si="13"/>
        <v>0</v>
      </c>
      <c r="E44" s="13">
        <f t="shared" si="14"/>
        <v>0</v>
      </c>
      <c r="F44" s="14">
        <f t="shared" si="15"/>
        <v>0</v>
      </c>
      <c r="G44" s="14">
        <f t="shared" si="9"/>
        <v>0</v>
      </c>
      <c r="H44" s="14">
        <f t="shared" si="16"/>
        <v>0</v>
      </c>
      <c r="I44" s="24">
        <f t="shared" si="17"/>
        <v>0</v>
      </c>
      <c r="J44" s="24">
        <f t="shared" si="6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0"/>
        <v>92022</v>
      </c>
      <c r="B45" s="12">
        <f t="shared" si="11"/>
        <v>44805</v>
      </c>
      <c r="C45" s="13">
        <f t="shared" si="12"/>
        <v>0</v>
      </c>
      <c r="D45" s="13">
        <f t="shared" si="13"/>
        <v>0</v>
      </c>
      <c r="E45" s="13">
        <f t="shared" si="14"/>
        <v>0</v>
      </c>
      <c r="F45" s="14">
        <f t="shared" si="15"/>
        <v>0</v>
      </c>
      <c r="G45" s="14">
        <f t="shared" si="9"/>
        <v>0</v>
      </c>
      <c r="H45" s="14">
        <f t="shared" si="16"/>
        <v>0</v>
      </c>
      <c r="I45" s="24">
        <f t="shared" si="17"/>
        <v>0</v>
      </c>
      <c r="J45" s="24">
        <f t="shared" si="6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0"/>
        <v>102022</v>
      </c>
      <c r="B46" s="12">
        <f t="shared" si="11"/>
        <v>44835</v>
      </c>
      <c r="C46" s="13">
        <f t="shared" si="12"/>
        <v>0</v>
      </c>
      <c r="D46" s="13">
        <f t="shared" si="13"/>
        <v>0</v>
      </c>
      <c r="E46" s="13">
        <f t="shared" si="14"/>
        <v>0</v>
      </c>
      <c r="F46" s="14">
        <f t="shared" si="15"/>
        <v>0</v>
      </c>
      <c r="G46" s="14">
        <f t="shared" si="9"/>
        <v>0</v>
      </c>
      <c r="H46" s="14">
        <f t="shared" si="16"/>
        <v>0</v>
      </c>
      <c r="I46" s="24">
        <f t="shared" si="17"/>
        <v>0</v>
      </c>
      <c r="J46" s="24">
        <f t="shared" si="6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0"/>
        <v>112022</v>
      </c>
      <c r="B47" s="12">
        <f t="shared" si="11"/>
        <v>44866</v>
      </c>
      <c r="C47" s="13">
        <f t="shared" si="12"/>
        <v>0</v>
      </c>
      <c r="D47" s="13">
        <f t="shared" si="13"/>
        <v>0</v>
      </c>
      <c r="E47" s="13">
        <f t="shared" si="14"/>
        <v>0</v>
      </c>
      <c r="F47" s="14">
        <f t="shared" si="15"/>
        <v>0</v>
      </c>
      <c r="G47" s="14">
        <f t="shared" si="9"/>
        <v>0</v>
      </c>
      <c r="H47" s="14">
        <f t="shared" si="16"/>
        <v>0</v>
      </c>
      <c r="I47" s="24">
        <f t="shared" si="17"/>
        <v>0</v>
      </c>
      <c r="J47" s="24">
        <f t="shared" si="6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0"/>
        <v>122022</v>
      </c>
      <c r="B48" s="12">
        <f t="shared" si="11"/>
        <v>44896</v>
      </c>
      <c r="C48" s="13">
        <f t="shared" si="12"/>
        <v>0</v>
      </c>
      <c r="D48" s="13">
        <f t="shared" si="13"/>
        <v>0</v>
      </c>
      <c r="E48" s="13">
        <f t="shared" si="14"/>
        <v>0</v>
      </c>
      <c r="F48" s="14">
        <f t="shared" si="15"/>
        <v>0</v>
      </c>
      <c r="G48" s="14">
        <f t="shared" si="9"/>
        <v>0</v>
      </c>
      <c r="H48" s="14">
        <f t="shared" si="16"/>
        <v>0</v>
      </c>
      <c r="I48" s="24">
        <f t="shared" si="17"/>
        <v>0</v>
      </c>
      <c r="J48" s="24">
        <f t="shared" si="6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0"/>
        <v>12023</v>
      </c>
      <c r="B49" s="12">
        <f t="shared" si="11"/>
        <v>44927</v>
      </c>
      <c r="C49" s="13">
        <f t="shared" si="12"/>
        <v>0</v>
      </c>
      <c r="D49" s="13">
        <f t="shared" si="13"/>
        <v>0</v>
      </c>
      <c r="E49" s="13">
        <f t="shared" si="14"/>
        <v>0</v>
      </c>
      <c r="F49" s="14">
        <f t="shared" si="15"/>
        <v>0</v>
      </c>
      <c r="G49" s="14">
        <f t="shared" si="9"/>
        <v>0</v>
      </c>
      <c r="H49" s="14">
        <f t="shared" si="16"/>
        <v>0</v>
      </c>
      <c r="I49" s="24">
        <f t="shared" si="17"/>
        <v>0</v>
      </c>
      <c r="J49" s="24">
        <f t="shared" si="6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0"/>
        <v>22023</v>
      </c>
      <c r="B50" s="12">
        <f t="shared" si="11"/>
        <v>44958</v>
      </c>
      <c r="C50" s="13">
        <f t="shared" si="12"/>
        <v>0</v>
      </c>
      <c r="D50" s="13">
        <f t="shared" si="13"/>
        <v>0</v>
      </c>
      <c r="E50" s="13">
        <f t="shared" si="14"/>
        <v>0</v>
      </c>
      <c r="F50" s="14">
        <f t="shared" si="15"/>
        <v>0</v>
      </c>
      <c r="G50" s="14">
        <f t="shared" si="9"/>
        <v>0</v>
      </c>
      <c r="H50" s="14">
        <f t="shared" si="16"/>
        <v>0</v>
      </c>
      <c r="I50" s="24">
        <f t="shared" si="17"/>
        <v>0</v>
      </c>
      <c r="J50" s="24">
        <f t="shared" si="6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0"/>
        <v>32023</v>
      </c>
      <c r="B51" s="12">
        <f t="shared" si="11"/>
        <v>44986</v>
      </c>
      <c r="C51" s="13">
        <f t="shared" si="12"/>
        <v>0</v>
      </c>
      <c r="D51" s="13">
        <f t="shared" si="13"/>
        <v>0</v>
      </c>
      <c r="E51" s="13">
        <f t="shared" si="14"/>
        <v>0</v>
      </c>
      <c r="F51" s="14">
        <f t="shared" si="15"/>
        <v>0</v>
      </c>
      <c r="G51" s="14">
        <f t="shared" si="9"/>
        <v>0</v>
      </c>
      <c r="H51" s="14">
        <f t="shared" si="16"/>
        <v>0</v>
      </c>
      <c r="I51" s="24">
        <f t="shared" si="17"/>
        <v>0</v>
      </c>
      <c r="J51" s="24">
        <f t="shared" si="6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0"/>
        <v>42023</v>
      </c>
      <c r="B52" s="12">
        <f t="shared" si="11"/>
        <v>45017</v>
      </c>
      <c r="C52" s="13">
        <f t="shared" si="12"/>
        <v>0</v>
      </c>
      <c r="D52" s="13">
        <f t="shared" si="13"/>
        <v>0</v>
      </c>
      <c r="E52" s="13">
        <f t="shared" si="14"/>
        <v>0</v>
      </c>
      <c r="F52" s="14">
        <f t="shared" si="15"/>
        <v>0</v>
      </c>
      <c r="G52" s="14">
        <f t="shared" si="9"/>
        <v>0</v>
      </c>
      <c r="H52" s="14">
        <f t="shared" si="16"/>
        <v>0</v>
      </c>
      <c r="I52" s="24">
        <f t="shared" si="17"/>
        <v>0</v>
      </c>
      <c r="J52" s="24">
        <f t="shared" si="6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0"/>
        <v>52023</v>
      </c>
      <c r="B53" s="12">
        <f t="shared" si="11"/>
        <v>45047</v>
      </c>
      <c r="C53" s="13">
        <f t="shared" si="12"/>
        <v>0</v>
      </c>
      <c r="D53" s="13">
        <f t="shared" si="13"/>
        <v>0</v>
      </c>
      <c r="E53" s="13">
        <f t="shared" si="14"/>
        <v>0</v>
      </c>
      <c r="F53" s="14">
        <f t="shared" si="15"/>
        <v>0</v>
      </c>
      <c r="G53" s="14">
        <f t="shared" si="9"/>
        <v>0</v>
      </c>
      <c r="H53" s="14">
        <f t="shared" si="16"/>
        <v>0</v>
      </c>
      <c r="I53" s="24">
        <f t="shared" si="17"/>
        <v>0</v>
      </c>
      <c r="J53" s="24">
        <f t="shared" si="6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0"/>
        <v>62023</v>
      </c>
      <c r="B54" s="12">
        <f t="shared" si="11"/>
        <v>45078</v>
      </c>
      <c r="C54" s="13">
        <f t="shared" si="12"/>
        <v>0</v>
      </c>
      <c r="D54" s="13">
        <f t="shared" si="13"/>
        <v>0</v>
      </c>
      <c r="E54" s="13">
        <f t="shared" si="14"/>
        <v>0</v>
      </c>
      <c r="F54" s="14">
        <f t="shared" si="15"/>
        <v>0</v>
      </c>
      <c r="G54" s="14">
        <f t="shared" si="9"/>
        <v>0</v>
      </c>
      <c r="H54" s="14">
        <f t="shared" si="16"/>
        <v>0</v>
      </c>
      <c r="I54" s="24">
        <f t="shared" si="17"/>
        <v>0</v>
      </c>
      <c r="J54" s="24">
        <f t="shared" si="6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0"/>
        <v>72023</v>
      </c>
      <c r="B55" s="12">
        <f t="shared" si="11"/>
        <v>45108</v>
      </c>
      <c r="C55" s="13">
        <f t="shared" si="12"/>
        <v>0</v>
      </c>
      <c r="D55" s="13">
        <f t="shared" si="13"/>
        <v>0</v>
      </c>
      <c r="E55" s="13">
        <f t="shared" si="14"/>
        <v>0</v>
      </c>
      <c r="F55" s="14">
        <f t="shared" si="15"/>
        <v>0</v>
      </c>
      <c r="G55" s="14">
        <f t="shared" si="9"/>
        <v>0</v>
      </c>
      <c r="H55" s="14">
        <f t="shared" si="16"/>
        <v>0</v>
      </c>
      <c r="I55" s="24">
        <f t="shared" si="17"/>
        <v>0</v>
      </c>
      <c r="J55" s="24">
        <f t="shared" si="6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0"/>
        <v>82023</v>
      </c>
      <c r="B56" s="12">
        <f t="shared" si="11"/>
        <v>45139</v>
      </c>
      <c r="C56" s="13">
        <f t="shared" si="12"/>
        <v>0</v>
      </c>
      <c r="D56" s="13">
        <f t="shared" si="13"/>
        <v>0</v>
      </c>
      <c r="E56" s="13">
        <f t="shared" si="14"/>
        <v>0</v>
      </c>
      <c r="F56" s="14">
        <f t="shared" si="15"/>
        <v>0</v>
      </c>
      <c r="G56" s="14">
        <f t="shared" si="9"/>
        <v>0</v>
      </c>
      <c r="H56" s="14">
        <f t="shared" si="16"/>
        <v>0</v>
      </c>
      <c r="I56" s="24">
        <f t="shared" si="17"/>
        <v>0</v>
      </c>
      <c r="J56" s="24">
        <f t="shared" si="6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0"/>
        <v>92023</v>
      </c>
      <c r="B57" s="12">
        <f t="shared" si="11"/>
        <v>45170</v>
      </c>
      <c r="C57" s="13">
        <f t="shared" si="12"/>
        <v>0</v>
      </c>
      <c r="D57" s="13">
        <f t="shared" si="13"/>
        <v>0</v>
      </c>
      <c r="E57" s="13">
        <f t="shared" si="14"/>
        <v>0</v>
      </c>
      <c r="F57" s="14">
        <f t="shared" si="15"/>
        <v>0</v>
      </c>
      <c r="G57" s="14">
        <f t="shared" si="9"/>
        <v>0</v>
      </c>
      <c r="H57" s="14">
        <f t="shared" si="16"/>
        <v>0</v>
      </c>
      <c r="I57" s="24">
        <f t="shared" si="17"/>
        <v>0</v>
      </c>
      <c r="J57" s="24">
        <f t="shared" si="6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0"/>
        <v>102023</v>
      </c>
      <c r="B58" s="12">
        <f t="shared" si="11"/>
        <v>45200</v>
      </c>
      <c r="C58" s="13">
        <f t="shared" si="12"/>
        <v>0</v>
      </c>
      <c r="D58" s="13">
        <f t="shared" si="13"/>
        <v>0</v>
      </c>
      <c r="E58" s="13">
        <f t="shared" si="14"/>
        <v>0</v>
      </c>
      <c r="F58" s="14">
        <f t="shared" si="15"/>
        <v>0</v>
      </c>
      <c r="G58" s="14">
        <f t="shared" si="9"/>
        <v>0</v>
      </c>
      <c r="H58" s="14">
        <f t="shared" si="16"/>
        <v>0</v>
      </c>
      <c r="I58" s="24">
        <f t="shared" si="17"/>
        <v>0</v>
      </c>
      <c r="J58" s="24">
        <f t="shared" si="6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0"/>
        <v>112023</v>
      </c>
      <c r="B59" s="12">
        <f t="shared" si="11"/>
        <v>45231</v>
      </c>
      <c r="C59" s="13">
        <f t="shared" si="12"/>
        <v>0</v>
      </c>
      <c r="D59" s="13">
        <f t="shared" si="13"/>
        <v>0</v>
      </c>
      <c r="E59" s="13">
        <f t="shared" si="14"/>
        <v>0</v>
      </c>
      <c r="F59" s="14">
        <f t="shared" si="15"/>
        <v>0</v>
      </c>
      <c r="G59" s="14">
        <f t="shared" si="9"/>
        <v>0</v>
      </c>
      <c r="H59" s="14">
        <f t="shared" si="16"/>
        <v>0</v>
      </c>
      <c r="I59" s="24">
        <f t="shared" si="17"/>
        <v>0</v>
      </c>
      <c r="J59" s="24">
        <f t="shared" si="6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0"/>
        <v>122023</v>
      </c>
      <c r="B60" s="12">
        <f t="shared" si="11"/>
        <v>45261</v>
      </c>
      <c r="C60" s="13">
        <f t="shared" si="12"/>
        <v>0</v>
      </c>
      <c r="D60" s="13">
        <f t="shared" si="13"/>
        <v>0</v>
      </c>
      <c r="E60" s="13">
        <f t="shared" si="14"/>
        <v>0</v>
      </c>
      <c r="F60" s="14">
        <f t="shared" si="15"/>
        <v>0</v>
      </c>
      <c r="G60" s="14">
        <f t="shared" si="9"/>
        <v>0</v>
      </c>
      <c r="H60" s="14">
        <f t="shared" si="16"/>
        <v>0</v>
      </c>
      <c r="I60" s="24">
        <f t="shared" si="17"/>
        <v>0</v>
      </c>
      <c r="J60" s="24">
        <f t="shared" si="6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0"/>
        <v>12024</v>
      </c>
      <c r="B61" s="12">
        <f t="shared" si="11"/>
        <v>45292</v>
      </c>
      <c r="C61" s="13">
        <f t="shared" si="12"/>
        <v>0</v>
      </c>
      <c r="D61" s="13">
        <f t="shared" si="13"/>
        <v>0</v>
      </c>
      <c r="E61" s="13">
        <f t="shared" si="14"/>
        <v>0</v>
      </c>
      <c r="F61" s="14">
        <f t="shared" si="15"/>
        <v>0</v>
      </c>
      <c r="G61" s="14">
        <f t="shared" si="9"/>
        <v>0</v>
      </c>
      <c r="H61" s="14">
        <f t="shared" si="16"/>
        <v>0</v>
      </c>
      <c r="I61" s="24">
        <f t="shared" si="17"/>
        <v>0</v>
      </c>
      <c r="J61" s="24">
        <f t="shared" si="6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0"/>
        <v>22024</v>
      </c>
      <c r="B62" s="12">
        <f t="shared" si="11"/>
        <v>45323</v>
      </c>
      <c r="C62" s="13">
        <f t="shared" si="12"/>
        <v>0</v>
      </c>
      <c r="D62" s="13">
        <f t="shared" si="13"/>
        <v>0</v>
      </c>
      <c r="E62" s="13">
        <f t="shared" si="14"/>
        <v>0</v>
      </c>
      <c r="F62" s="14">
        <f t="shared" si="15"/>
        <v>0</v>
      </c>
      <c r="G62" s="14">
        <f t="shared" si="9"/>
        <v>0</v>
      </c>
      <c r="H62" s="14">
        <f t="shared" si="16"/>
        <v>0</v>
      </c>
      <c r="I62" s="24">
        <f t="shared" si="17"/>
        <v>0</v>
      </c>
      <c r="J62" s="24">
        <f t="shared" si="6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0"/>
        <v>32024</v>
      </c>
      <c r="B63" s="12">
        <f t="shared" si="11"/>
        <v>45352</v>
      </c>
      <c r="C63" s="13">
        <f t="shared" si="12"/>
        <v>0</v>
      </c>
      <c r="D63" s="13">
        <f t="shared" si="13"/>
        <v>0</v>
      </c>
      <c r="E63" s="13">
        <f t="shared" si="14"/>
        <v>0</v>
      </c>
      <c r="F63" s="14">
        <f t="shared" si="15"/>
        <v>0</v>
      </c>
      <c r="G63" s="14">
        <f t="shared" si="9"/>
        <v>0</v>
      </c>
      <c r="H63" s="14">
        <f t="shared" si="16"/>
        <v>0</v>
      </c>
      <c r="I63" s="24">
        <f t="shared" si="17"/>
        <v>0</v>
      </c>
      <c r="J63" s="24">
        <f t="shared" si="6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0"/>
        <v>42024</v>
      </c>
      <c r="B64" s="12">
        <f t="shared" si="11"/>
        <v>45383</v>
      </c>
      <c r="C64" s="13">
        <f t="shared" si="12"/>
        <v>0</v>
      </c>
      <c r="D64" s="13">
        <f t="shared" si="13"/>
        <v>0</v>
      </c>
      <c r="E64" s="13">
        <f t="shared" si="14"/>
        <v>0</v>
      </c>
      <c r="F64" s="14">
        <f t="shared" si="15"/>
        <v>0</v>
      </c>
      <c r="G64" s="14">
        <f t="shared" si="9"/>
        <v>0</v>
      </c>
      <c r="H64" s="14">
        <f t="shared" si="16"/>
        <v>0</v>
      </c>
      <c r="I64" s="24">
        <f t="shared" si="17"/>
        <v>0</v>
      </c>
      <c r="J64" s="24">
        <f t="shared" si="6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0"/>
        <v>52024</v>
      </c>
      <c r="B65" s="12">
        <f t="shared" si="11"/>
        <v>45413</v>
      </c>
      <c r="C65" s="13">
        <f t="shared" si="12"/>
        <v>0</v>
      </c>
      <c r="D65" s="13">
        <f t="shared" si="13"/>
        <v>0</v>
      </c>
      <c r="E65" s="13">
        <f t="shared" si="14"/>
        <v>0</v>
      </c>
      <c r="F65" s="14">
        <f t="shared" si="15"/>
        <v>0</v>
      </c>
      <c r="G65" s="14">
        <f t="shared" si="9"/>
        <v>0</v>
      </c>
      <c r="H65" s="14">
        <f t="shared" si="16"/>
        <v>0</v>
      </c>
      <c r="I65" s="24">
        <f t="shared" si="17"/>
        <v>0</v>
      </c>
      <c r="J65" s="24">
        <f t="shared" si="6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0"/>
        <v>62024</v>
      </c>
      <c r="B66" s="12">
        <f t="shared" si="11"/>
        <v>45444</v>
      </c>
      <c r="C66" s="13">
        <f t="shared" si="12"/>
        <v>0</v>
      </c>
      <c r="D66" s="13">
        <f t="shared" si="13"/>
        <v>0</v>
      </c>
      <c r="E66" s="13">
        <f t="shared" si="14"/>
        <v>0</v>
      </c>
      <c r="F66" s="14">
        <f t="shared" si="15"/>
        <v>0</v>
      </c>
      <c r="G66" s="14">
        <f t="shared" si="9"/>
        <v>0</v>
      </c>
      <c r="H66" s="14">
        <f t="shared" si="16"/>
        <v>0</v>
      </c>
      <c r="I66" s="24">
        <f t="shared" si="17"/>
        <v>0</v>
      </c>
      <c r="J66" s="24">
        <f t="shared" si="6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0"/>
        <v>72024</v>
      </c>
      <c r="B67" s="12">
        <f t="shared" si="11"/>
        <v>45474</v>
      </c>
      <c r="C67" s="13">
        <f t="shared" si="12"/>
        <v>0</v>
      </c>
      <c r="D67" s="13">
        <f t="shared" si="13"/>
        <v>0</v>
      </c>
      <c r="E67" s="13">
        <f t="shared" si="14"/>
        <v>0</v>
      </c>
      <c r="F67" s="14">
        <f t="shared" si="15"/>
        <v>0</v>
      </c>
      <c r="G67" s="14">
        <f t="shared" si="9"/>
        <v>0</v>
      </c>
      <c r="H67" s="14">
        <f t="shared" si="16"/>
        <v>0</v>
      </c>
      <c r="I67" s="24">
        <f t="shared" si="17"/>
        <v>0</v>
      </c>
      <c r="J67" s="24">
        <f t="shared" si="6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0"/>
        <v>82024</v>
      </c>
      <c r="B68" s="12">
        <f t="shared" si="11"/>
        <v>45505</v>
      </c>
      <c r="C68" s="13">
        <f t="shared" si="12"/>
        <v>0</v>
      </c>
      <c r="D68" s="13">
        <f t="shared" si="13"/>
        <v>0</v>
      </c>
      <c r="E68" s="13">
        <f t="shared" si="14"/>
        <v>0</v>
      </c>
      <c r="F68" s="14">
        <f t="shared" si="15"/>
        <v>0</v>
      </c>
      <c r="G68" s="14">
        <f t="shared" si="9"/>
        <v>0</v>
      </c>
      <c r="H68" s="14">
        <f t="shared" si="16"/>
        <v>0</v>
      </c>
      <c r="I68" s="24">
        <f t="shared" si="17"/>
        <v>0</v>
      </c>
      <c r="J68" s="24">
        <f t="shared" si="6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0"/>
        <v>92024</v>
      </c>
      <c r="B69" s="12">
        <f t="shared" si="11"/>
        <v>45536</v>
      </c>
      <c r="C69" s="13">
        <f t="shared" si="12"/>
        <v>0</v>
      </c>
      <c r="D69" s="13">
        <f t="shared" si="13"/>
        <v>0</v>
      </c>
      <c r="E69" s="13">
        <f t="shared" si="14"/>
        <v>0</v>
      </c>
      <c r="F69" s="14">
        <f t="shared" si="15"/>
        <v>0</v>
      </c>
      <c r="G69" s="14">
        <f t="shared" ref="G69:G100" si="18">E69-F69</f>
        <v>0</v>
      </c>
      <c r="H69" s="14">
        <f t="shared" si="16"/>
        <v>0</v>
      </c>
      <c r="I69" s="24">
        <f t="shared" si="17"/>
        <v>0</v>
      </c>
      <c r="J69" s="24">
        <f t="shared" si="6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9">MONTH(B70)&amp;YEAR(B70)</f>
        <v>102024</v>
      </c>
      <c r="B70" s="12">
        <f t="shared" ref="B70:B101" si="20">EDATE(B69,1)</f>
        <v>45566</v>
      </c>
      <c r="C70" s="13">
        <f t="shared" ref="C70:C101" si="21">C69-H70+I70</f>
        <v>0</v>
      </c>
      <c r="D70" s="13">
        <f t="shared" ref="D70:D101" si="22">C69*$K$1</f>
        <v>0</v>
      </c>
      <c r="E70" s="13">
        <f t="shared" ref="E70:E101" si="23">C69*$K$1+G69</f>
        <v>0</v>
      </c>
      <c r="F70" s="14">
        <f t="shared" ref="F70:F101" si="24">IF(J70&gt;E70,E70,J70)</f>
        <v>0</v>
      </c>
      <c r="G70" s="14">
        <f t="shared" si="18"/>
        <v>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6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9"/>
        <v>112024</v>
      </c>
      <c r="B71" s="12">
        <f t="shared" si="20"/>
        <v>45597</v>
      </c>
      <c r="C71" s="13">
        <f t="shared" si="21"/>
        <v>0</v>
      </c>
      <c r="D71" s="13">
        <f t="shared" si="22"/>
        <v>0</v>
      </c>
      <c r="E71" s="13">
        <f t="shared" si="23"/>
        <v>0</v>
      </c>
      <c r="F71" s="14">
        <f t="shared" si="24"/>
        <v>0</v>
      </c>
      <c r="G71" s="14">
        <f t="shared" si="18"/>
        <v>0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9"/>
        <v>122024</v>
      </c>
      <c r="B72" s="12">
        <f t="shared" si="20"/>
        <v>45627</v>
      </c>
      <c r="C72" s="13">
        <f t="shared" si="21"/>
        <v>0</v>
      </c>
      <c r="D72" s="13">
        <f t="shared" si="22"/>
        <v>0</v>
      </c>
      <c r="E72" s="13">
        <f t="shared" si="23"/>
        <v>0</v>
      </c>
      <c r="F72" s="14">
        <f t="shared" si="24"/>
        <v>0</v>
      </c>
      <c r="G72" s="14">
        <f t="shared" si="18"/>
        <v>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9"/>
        <v>12025</v>
      </c>
      <c r="B73" s="12">
        <f t="shared" si="20"/>
        <v>45658</v>
      </c>
      <c r="C73" s="13">
        <f t="shared" si="21"/>
        <v>0</v>
      </c>
      <c r="D73" s="13">
        <f t="shared" si="22"/>
        <v>0</v>
      </c>
      <c r="E73" s="13">
        <f t="shared" si="23"/>
        <v>0</v>
      </c>
      <c r="F73" s="14">
        <f t="shared" si="24"/>
        <v>0</v>
      </c>
      <c r="G73" s="14">
        <f t="shared" si="18"/>
        <v>0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9"/>
        <v>22025</v>
      </c>
      <c r="B74" s="12">
        <f t="shared" si="20"/>
        <v>45689</v>
      </c>
      <c r="C74" s="13">
        <f t="shared" si="21"/>
        <v>0</v>
      </c>
      <c r="D74" s="13">
        <f t="shared" si="22"/>
        <v>0</v>
      </c>
      <c r="E74" s="13">
        <f t="shared" si="23"/>
        <v>0</v>
      </c>
      <c r="F74" s="14">
        <f t="shared" si="24"/>
        <v>0</v>
      </c>
      <c r="G74" s="14">
        <f t="shared" si="18"/>
        <v>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9"/>
        <v>32025</v>
      </c>
      <c r="B75" s="12">
        <f t="shared" si="20"/>
        <v>45717</v>
      </c>
      <c r="C75" s="13">
        <f t="shared" si="21"/>
        <v>0</v>
      </c>
      <c r="D75" s="13">
        <f t="shared" si="22"/>
        <v>0</v>
      </c>
      <c r="E75" s="13">
        <f t="shared" si="23"/>
        <v>0</v>
      </c>
      <c r="F75" s="14">
        <f t="shared" si="24"/>
        <v>0</v>
      </c>
      <c r="G75" s="14">
        <f t="shared" si="18"/>
        <v>0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9"/>
        <v>42025</v>
      </c>
      <c r="B76" s="12">
        <f t="shared" si="20"/>
        <v>45748</v>
      </c>
      <c r="C76" s="13">
        <f t="shared" si="21"/>
        <v>0</v>
      </c>
      <c r="D76" s="13">
        <f t="shared" si="22"/>
        <v>0</v>
      </c>
      <c r="E76" s="13">
        <f t="shared" si="23"/>
        <v>0</v>
      </c>
      <c r="F76" s="14">
        <f t="shared" si="24"/>
        <v>0</v>
      </c>
      <c r="G76" s="14">
        <f t="shared" si="18"/>
        <v>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9"/>
        <v>52025</v>
      </c>
      <c r="B77" s="12">
        <f t="shared" si="20"/>
        <v>45778</v>
      </c>
      <c r="C77" s="13">
        <f t="shared" si="21"/>
        <v>0</v>
      </c>
      <c r="D77" s="13">
        <f t="shared" si="22"/>
        <v>0</v>
      </c>
      <c r="E77" s="13">
        <f t="shared" si="23"/>
        <v>0</v>
      </c>
      <c r="F77" s="14">
        <f t="shared" si="24"/>
        <v>0</v>
      </c>
      <c r="G77" s="14">
        <f t="shared" si="18"/>
        <v>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9"/>
        <v>62025</v>
      </c>
      <c r="B78" s="12">
        <f t="shared" si="20"/>
        <v>45809</v>
      </c>
      <c r="C78" s="13">
        <f t="shared" si="21"/>
        <v>0</v>
      </c>
      <c r="D78" s="13">
        <f t="shared" si="22"/>
        <v>0</v>
      </c>
      <c r="E78" s="13">
        <f t="shared" si="23"/>
        <v>0</v>
      </c>
      <c r="F78" s="14">
        <f t="shared" si="24"/>
        <v>0</v>
      </c>
      <c r="G78" s="14">
        <f t="shared" si="18"/>
        <v>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9"/>
        <v>72025</v>
      </c>
      <c r="B79" s="12">
        <f t="shared" si="20"/>
        <v>45839</v>
      </c>
      <c r="C79" s="13">
        <f t="shared" si="21"/>
        <v>0</v>
      </c>
      <c r="D79" s="13">
        <f t="shared" si="22"/>
        <v>0</v>
      </c>
      <c r="E79" s="13">
        <f t="shared" si="23"/>
        <v>0</v>
      </c>
      <c r="F79" s="14">
        <f t="shared" si="24"/>
        <v>0</v>
      </c>
      <c r="G79" s="14">
        <f t="shared" si="18"/>
        <v>0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9"/>
        <v>82025</v>
      </c>
      <c r="B80" s="12">
        <f t="shared" si="20"/>
        <v>45870</v>
      </c>
      <c r="C80" s="13">
        <f t="shared" si="21"/>
        <v>0</v>
      </c>
      <c r="D80" s="13">
        <f t="shared" si="22"/>
        <v>0</v>
      </c>
      <c r="E80" s="13">
        <f t="shared" si="23"/>
        <v>0</v>
      </c>
      <c r="F80" s="14">
        <f t="shared" si="24"/>
        <v>0</v>
      </c>
      <c r="G80" s="14">
        <f t="shared" si="18"/>
        <v>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9"/>
        <v>92025</v>
      </c>
      <c r="B81" s="12">
        <f t="shared" si="20"/>
        <v>45901</v>
      </c>
      <c r="C81" s="13">
        <f t="shared" si="21"/>
        <v>0</v>
      </c>
      <c r="D81" s="13">
        <f t="shared" si="22"/>
        <v>0</v>
      </c>
      <c r="E81" s="13">
        <f t="shared" si="23"/>
        <v>0</v>
      </c>
      <c r="F81" s="14">
        <f t="shared" si="24"/>
        <v>0</v>
      </c>
      <c r="G81" s="14">
        <f t="shared" si="18"/>
        <v>0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9"/>
        <v>102025</v>
      </c>
      <c r="B82" s="12">
        <f t="shared" si="20"/>
        <v>45931</v>
      </c>
      <c r="C82" s="13">
        <f t="shared" si="21"/>
        <v>0</v>
      </c>
      <c r="D82" s="13">
        <f t="shared" si="22"/>
        <v>0</v>
      </c>
      <c r="E82" s="13">
        <f t="shared" si="23"/>
        <v>0</v>
      </c>
      <c r="F82" s="14">
        <f t="shared" si="24"/>
        <v>0</v>
      </c>
      <c r="G82" s="14">
        <f t="shared" si="18"/>
        <v>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9"/>
        <v>112025</v>
      </c>
      <c r="B83" s="12">
        <f t="shared" si="20"/>
        <v>45962</v>
      </c>
      <c r="C83" s="13">
        <f t="shared" si="21"/>
        <v>0</v>
      </c>
      <c r="D83" s="13">
        <f t="shared" si="22"/>
        <v>0</v>
      </c>
      <c r="E83" s="13">
        <f t="shared" si="23"/>
        <v>0</v>
      </c>
      <c r="F83" s="14">
        <f t="shared" si="24"/>
        <v>0</v>
      </c>
      <c r="G83" s="14">
        <f t="shared" si="18"/>
        <v>0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9"/>
        <v>122025</v>
      </c>
      <c r="B84" s="12">
        <f t="shared" si="20"/>
        <v>45992</v>
      </c>
      <c r="C84" s="13">
        <f t="shared" si="21"/>
        <v>0</v>
      </c>
      <c r="D84" s="13">
        <f t="shared" si="22"/>
        <v>0</v>
      </c>
      <c r="E84" s="13">
        <f t="shared" si="23"/>
        <v>0</v>
      </c>
      <c r="F84" s="14">
        <f t="shared" si="24"/>
        <v>0</v>
      </c>
      <c r="G84" s="14">
        <f t="shared" si="18"/>
        <v>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9"/>
        <v>12026</v>
      </c>
      <c r="B85" s="12">
        <f t="shared" si="20"/>
        <v>46023</v>
      </c>
      <c r="C85" s="13">
        <f t="shared" si="21"/>
        <v>0</v>
      </c>
      <c r="D85" s="13">
        <f t="shared" si="22"/>
        <v>0</v>
      </c>
      <c r="E85" s="13">
        <f t="shared" si="23"/>
        <v>0</v>
      </c>
      <c r="F85" s="14">
        <f t="shared" si="24"/>
        <v>0</v>
      </c>
      <c r="G85" s="14">
        <f t="shared" si="18"/>
        <v>0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9"/>
        <v>22026</v>
      </c>
      <c r="B86" s="12">
        <f t="shared" si="20"/>
        <v>46054</v>
      </c>
      <c r="C86" s="13">
        <f t="shared" si="21"/>
        <v>0</v>
      </c>
      <c r="D86" s="13">
        <f t="shared" si="22"/>
        <v>0</v>
      </c>
      <c r="E86" s="13">
        <f t="shared" si="23"/>
        <v>0</v>
      </c>
      <c r="F86" s="14">
        <f t="shared" si="24"/>
        <v>0</v>
      </c>
      <c r="G86" s="14">
        <f t="shared" si="18"/>
        <v>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9"/>
        <v>32026</v>
      </c>
      <c r="B87" s="12">
        <f t="shared" si="20"/>
        <v>46082</v>
      </c>
      <c r="C87" s="13">
        <f t="shared" si="21"/>
        <v>0</v>
      </c>
      <c r="D87" s="13">
        <f t="shared" si="22"/>
        <v>0</v>
      </c>
      <c r="E87" s="13">
        <f t="shared" si="23"/>
        <v>0</v>
      </c>
      <c r="F87" s="14">
        <f t="shared" si="24"/>
        <v>0</v>
      </c>
      <c r="G87" s="14">
        <f t="shared" si="18"/>
        <v>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9"/>
        <v>42026</v>
      </c>
      <c r="B88" s="12">
        <f t="shared" si="20"/>
        <v>46113</v>
      </c>
      <c r="C88" s="13">
        <f t="shared" si="21"/>
        <v>0</v>
      </c>
      <c r="D88" s="13">
        <f t="shared" si="22"/>
        <v>0</v>
      </c>
      <c r="E88" s="13">
        <f t="shared" si="23"/>
        <v>0</v>
      </c>
      <c r="F88" s="14">
        <f t="shared" si="24"/>
        <v>0</v>
      </c>
      <c r="G88" s="14">
        <f t="shared" si="18"/>
        <v>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9"/>
        <v>52026</v>
      </c>
      <c r="B89" s="12">
        <f t="shared" si="20"/>
        <v>46143</v>
      </c>
      <c r="C89" s="13">
        <f t="shared" si="21"/>
        <v>0</v>
      </c>
      <c r="D89" s="13">
        <f t="shared" si="22"/>
        <v>0</v>
      </c>
      <c r="E89" s="13">
        <f t="shared" si="23"/>
        <v>0</v>
      </c>
      <c r="F89" s="14">
        <f t="shared" si="24"/>
        <v>0</v>
      </c>
      <c r="G89" s="14">
        <f t="shared" si="18"/>
        <v>0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9"/>
        <v>62026</v>
      </c>
      <c r="B90" s="12">
        <f t="shared" si="20"/>
        <v>46174</v>
      </c>
      <c r="C90" s="13">
        <f t="shared" si="21"/>
        <v>0</v>
      </c>
      <c r="D90" s="13">
        <f t="shared" si="22"/>
        <v>0</v>
      </c>
      <c r="E90" s="13">
        <f t="shared" si="23"/>
        <v>0</v>
      </c>
      <c r="F90" s="14">
        <f t="shared" si="24"/>
        <v>0</v>
      </c>
      <c r="G90" s="14">
        <f t="shared" si="18"/>
        <v>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9"/>
        <v>72026</v>
      </c>
      <c r="B91" s="12">
        <f t="shared" si="20"/>
        <v>46204</v>
      </c>
      <c r="C91" s="13">
        <f t="shared" si="21"/>
        <v>0</v>
      </c>
      <c r="D91" s="13">
        <f t="shared" si="22"/>
        <v>0</v>
      </c>
      <c r="E91" s="13">
        <f t="shared" si="23"/>
        <v>0</v>
      </c>
      <c r="F91" s="14">
        <f t="shared" si="24"/>
        <v>0</v>
      </c>
      <c r="G91" s="14">
        <f t="shared" si="18"/>
        <v>0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9"/>
        <v>82026</v>
      </c>
      <c r="B92" s="12">
        <f t="shared" si="20"/>
        <v>46235</v>
      </c>
      <c r="C92" s="13">
        <f t="shared" si="21"/>
        <v>0</v>
      </c>
      <c r="D92" s="13">
        <f t="shared" si="22"/>
        <v>0</v>
      </c>
      <c r="E92" s="13">
        <f t="shared" si="23"/>
        <v>0</v>
      </c>
      <c r="F92" s="14">
        <f t="shared" si="24"/>
        <v>0</v>
      </c>
      <c r="G92" s="14">
        <f t="shared" si="18"/>
        <v>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9"/>
        <v>92026</v>
      </c>
      <c r="B93" s="12">
        <f t="shared" si="20"/>
        <v>46266</v>
      </c>
      <c r="C93" s="13">
        <f t="shared" si="21"/>
        <v>0</v>
      </c>
      <c r="D93" s="13">
        <f t="shared" si="22"/>
        <v>0</v>
      </c>
      <c r="E93" s="13">
        <f t="shared" si="23"/>
        <v>0</v>
      </c>
      <c r="F93" s="14">
        <f t="shared" si="24"/>
        <v>0</v>
      </c>
      <c r="G93" s="14">
        <f t="shared" si="18"/>
        <v>0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9"/>
        <v>102026</v>
      </c>
      <c r="B94" s="12">
        <f t="shared" si="20"/>
        <v>46296</v>
      </c>
      <c r="C94" s="13">
        <f t="shared" si="21"/>
        <v>0</v>
      </c>
      <c r="D94" s="13">
        <f t="shared" si="22"/>
        <v>0</v>
      </c>
      <c r="E94" s="13">
        <f t="shared" si="23"/>
        <v>0</v>
      </c>
      <c r="F94" s="14">
        <f t="shared" si="24"/>
        <v>0</v>
      </c>
      <c r="G94" s="14">
        <f t="shared" si="18"/>
        <v>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9"/>
        <v>112026</v>
      </c>
      <c r="B95" s="12">
        <f t="shared" si="20"/>
        <v>46327</v>
      </c>
      <c r="C95" s="13">
        <f t="shared" si="21"/>
        <v>0</v>
      </c>
      <c r="D95" s="13">
        <f t="shared" si="22"/>
        <v>0</v>
      </c>
      <c r="E95" s="13">
        <f t="shared" si="23"/>
        <v>0</v>
      </c>
      <c r="F95" s="14">
        <f t="shared" si="24"/>
        <v>0</v>
      </c>
      <c r="G95" s="14">
        <f t="shared" si="18"/>
        <v>0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9"/>
        <v>122026</v>
      </c>
      <c r="B96" s="12">
        <f t="shared" si="20"/>
        <v>46357</v>
      </c>
      <c r="C96" s="13">
        <f t="shared" si="21"/>
        <v>0</v>
      </c>
      <c r="D96" s="13">
        <f t="shared" si="22"/>
        <v>0</v>
      </c>
      <c r="E96" s="13">
        <f t="shared" si="23"/>
        <v>0</v>
      </c>
      <c r="F96" s="14">
        <f t="shared" si="24"/>
        <v>0</v>
      </c>
      <c r="G96" s="14">
        <f t="shared" si="18"/>
        <v>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9"/>
        <v>12027</v>
      </c>
      <c r="B97" s="12">
        <f t="shared" si="20"/>
        <v>46388</v>
      </c>
      <c r="C97" s="13">
        <f t="shared" si="21"/>
        <v>0</v>
      </c>
      <c r="D97" s="13">
        <f t="shared" si="22"/>
        <v>0</v>
      </c>
      <c r="E97" s="13">
        <f t="shared" si="23"/>
        <v>0</v>
      </c>
      <c r="F97" s="14">
        <f t="shared" si="24"/>
        <v>0</v>
      </c>
      <c r="G97" s="14">
        <f t="shared" si="18"/>
        <v>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9"/>
        <v>22027</v>
      </c>
      <c r="B98" s="12">
        <f t="shared" si="20"/>
        <v>46419</v>
      </c>
      <c r="C98" s="13">
        <f t="shared" si="21"/>
        <v>0</v>
      </c>
      <c r="D98" s="13">
        <f t="shared" si="22"/>
        <v>0</v>
      </c>
      <c r="E98" s="13">
        <f t="shared" si="23"/>
        <v>0</v>
      </c>
      <c r="F98" s="14">
        <f t="shared" si="24"/>
        <v>0</v>
      </c>
      <c r="G98" s="14">
        <f t="shared" si="18"/>
        <v>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9"/>
        <v>32027</v>
      </c>
      <c r="B99" s="12">
        <f t="shared" si="20"/>
        <v>46447</v>
      </c>
      <c r="C99" s="13">
        <f t="shared" si="21"/>
        <v>0</v>
      </c>
      <c r="D99" s="13">
        <f t="shared" si="22"/>
        <v>0</v>
      </c>
      <c r="E99" s="13">
        <f t="shared" si="23"/>
        <v>0</v>
      </c>
      <c r="F99" s="14">
        <f t="shared" si="24"/>
        <v>0</v>
      </c>
      <c r="G99" s="14">
        <f t="shared" si="18"/>
        <v>0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9"/>
        <v>42027</v>
      </c>
      <c r="B100" s="12">
        <f t="shared" si="20"/>
        <v>46478</v>
      </c>
      <c r="C100" s="13">
        <f t="shared" si="21"/>
        <v>0</v>
      </c>
      <c r="D100" s="13">
        <f t="shared" si="22"/>
        <v>0</v>
      </c>
      <c r="E100" s="13">
        <f t="shared" si="23"/>
        <v>0</v>
      </c>
      <c r="F100" s="14">
        <f t="shared" si="24"/>
        <v>0</v>
      </c>
      <c r="G100" s="14">
        <f t="shared" si="18"/>
        <v>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9"/>
        <v>52027</v>
      </c>
      <c r="B101" s="12">
        <f t="shared" si="20"/>
        <v>46508</v>
      </c>
      <c r="C101" s="13">
        <f t="shared" si="21"/>
        <v>0</v>
      </c>
      <c r="D101" s="13">
        <f t="shared" si="22"/>
        <v>0</v>
      </c>
      <c r="E101" s="13">
        <f t="shared" si="23"/>
        <v>0</v>
      </c>
      <c r="F101" s="14">
        <f t="shared" si="24"/>
        <v>0</v>
      </c>
      <c r="G101" s="14">
        <f t="shared" ref="G101:G124" si="28">E101-F101</f>
        <v>0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9">MONTH(B102)&amp;YEAR(B102)</f>
        <v>62027</v>
      </c>
      <c r="B102" s="12">
        <f t="shared" ref="B102:B124" si="30">EDATE(B101,1)</f>
        <v>46539</v>
      </c>
      <c r="C102" s="13">
        <f t="shared" ref="C102:C124" si="31">C101-H102+I102</f>
        <v>0</v>
      </c>
      <c r="D102" s="13">
        <f t="shared" ref="D102:D124" si="32">C101*$K$1</f>
        <v>0</v>
      </c>
      <c r="E102" s="13">
        <f t="shared" ref="E102:E124" si="33">C101*$K$1+G101</f>
        <v>0</v>
      </c>
      <c r="F102" s="14">
        <f t="shared" ref="F102:F124" si="34">IF(J102&gt;E102,E102,J102)</f>
        <v>0</v>
      </c>
      <c r="G102" s="14">
        <f t="shared" si="28"/>
        <v>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9"/>
        <v>72027</v>
      </c>
      <c r="B103" s="12">
        <f t="shared" si="30"/>
        <v>46569</v>
      </c>
      <c r="C103" s="13">
        <f t="shared" si="31"/>
        <v>0</v>
      </c>
      <c r="D103" s="13">
        <f t="shared" si="32"/>
        <v>0</v>
      </c>
      <c r="E103" s="13">
        <f t="shared" si="33"/>
        <v>0</v>
      </c>
      <c r="F103" s="14">
        <f t="shared" si="34"/>
        <v>0</v>
      </c>
      <c r="G103" s="14">
        <f t="shared" si="28"/>
        <v>0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9"/>
        <v>82027</v>
      </c>
      <c r="B104" s="12">
        <f t="shared" si="30"/>
        <v>46600</v>
      </c>
      <c r="C104" s="13">
        <f t="shared" si="31"/>
        <v>0</v>
      </c>
      <c r="D104" s="13">
        <f t="shared" si="32"/>
        <v>0</v>
      </c>
      <c r="E104" s="13">
        <f t="shared" si="33"/>
        <v>0</v>
      </c>
      <c r="F104" s="14">
        <f t="shared" si="34"/>
        <v>0</v>
      </c>
      <c r="G104" s="14">
        <f t="shared" si="28"/>
        <v>0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9"/>
        <v>92027</v>
      </c>
      <c r="B105" s="12">
        <f t="shared" si="30"/>
        <v>46631</v>
      </c>
      <c r="C105" s="13">
        <f t="shared" si="31"/>
        <v>0</v>
      </c>
      <c r="D105" s="13">
        <f t="shared" si="32"/>
        <v>0</v>
      </c>
      <c r="E105" s="13">
        <f t="shared" si="33"/>
        <v>0</v>
      </c>
      <c r="F105" s="14">
        <f t="shared" si="34"/>
        <v>0</v>
      </c>
      <c r="G105" s="14">
        <f t="shared" si="28"/>
        <v>0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9"/>
        <v>102027</v>
      </c>
      <c r="B106" s="12">
        <f t="shared" si="30"/>
        <v>46661</v>
      </c>
      <c r="C106" s="13">
        <f t="shared" si="31"/>
        <v>0</v>
      </c>
      <c r="D106" s="13">
        <f t="shared" si="32"/>
        <v>0</v>
      </c>
      <c r="E106" s="13">
        <f t="shared" si="33"/>
        <v>0</v>
      </c>
      <c r="F106" s="14">
        <f t="shared" si="34"/>
        <v>0</v>
      </c>
      <c r="G106" s="14">
        <f t="shared" si="28"/>
        <v>0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9"/>
        <v>112027</v>
      </c>
      <c r="B107" s="12">
        <f t="shared" si="30"/>
        <v>46692</v>
      </c>
      <c r="C107" s="13">
        <f t="shared" si="31"/>
        <v>0</v>
      </c>
      <c r="D107" s="13">
        <f t="shared" si="32"/>
        <v>0</v>
      </c>
      <c r="E107" s="13">
        <f t="shared" si="33"/>
        <v>0</v>
      </c>
      <c r="F107" s="14">
        <f t="shared" si="34"/>
        <v>0</v>
      </c>
      <c r="G107" s="14">
        <f t="shared" si="28"/>
        <v>0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9"/>
        <v>122027</v>
      </c>
      <c r="B108" s="12">
        <f t="shared" si="30"/>
        <v>46722</v>
      </c>
      <c r="C108" s="13">
        <f t="shared" si="31"/>
        <v>0</v>
      </c>
      <c r="D108" s="13">
        <f t="shared" si="32"/>
        <v>0</v>
      </c>
      <c r="E108" s="13">
        <f t="shared" si="33"/>
        <v>0</v>
      </c>
      <c r="F108" s="14">
        <f t="shared" si="34"/>
        <v>0</v>
      </c>
      <c r="G108" s="14">
        <f t="shared" si="28"/>
        <v>0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9"/>
        <v>12028</v>
      </c>
      <c r="B109" s="12">
        <f t="shared" si="30"/>
        <v>46753</v>
      </c>
      <c r="C109" s="13">
        <f t="shared" si="31"/>
        <v>0</v>
      </c>
      <c r="D109" s="13">
        <f t="shared" si="32"/>
        <v>0</v>
      </c>
      <c r="E109" s="13">
        <f t="shared" si="33"/>
        <v>0</v>
      </c>
      <c r="F109" s="14">
        <f t="shared" si="34"/>
        <v>0</v>
      </c>
      <c r="G109" s="14">
        <f t="shared" si="28"/>
        <v>0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9"/>
        <v>22028</v>
      </c>
      <c r="B110" s="12">
        <f t="shared" si="30"/>
        <v>46784</v>
      </c>
      <c r="C110" s="13">
        <f t="shared" si="31"/>
        <v>0</v>
      </c>
      <c r="D110" s="13">
        <f t="shared" si="32"/>
        <v>0</v>
      </c>
      <c r="E110" s="13">
        <f t="shared" si="33"/>
        <v>0</v>
      </c>
      <c r="F110" s="14">
        <f t="shared" si="34"/>
        <v>0</v>
      </c>
      <c r="G110" s="14">
        <f t="shared" si="28"/>
        <v>0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9"/>
        <v>32028</v>
      </c>
      <c r="B111" s="12">
        <f t="shared" si="30"/>
        <v>46813</v>
      </c>
      <c r="C111" s="13">
        <f t="shared" si="31"/>
        <v>0</v>
      </c>
      <c r="D111" s="13">
        <f t="shared" si="32"/>
        <v>0</v>
      </c>
      <c r="E111" s="13">
        <f t="shared" si="33"/>
        <v>0</v>
      </c>
      <c r="F111" s="14">
        <f t="shared" si="34"/>
        <v>0</v>
      </c>
      <c r="G111" s="14">
        <f t="shared" si="28"/>
        <v>0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9"/>
        <v>42028</v>
      </c>
      <c r="B112" s="12">
        <f t="shared" si="30"/>
        <v>46844</v>
      </c>
      <c r="C112" s="13">
        <f t="shared" si="31"/>
        <v>0</v>
      </c>
      <c r="D112" s="13">
        <f t="shared" si="32"/>
        <v>0</v>
      </c>
      <c r="E112" s="13">
        <f t="shared" si="33"/>
        <v>0</v>
      </c>
      <c r="F112" s="14">
        <f t="shared" si="34"/>
        <v>0</v>
      </c>
      <c r="G112" s="14">
        <f t="shared" si="28"/>
        <v>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9"/>
        <v>52028</v>
      </c>
      <c r="B113" s="12">
        <f t="shared" si="30"/>
        <v>46874</v>
      </c>
      <c r="C113" s="13">
        <f t="shared" si="31"/>
        <v>0</v>
      </c>
      <c r="D113" s="13">
        <f t="shared" si="32"/>
        <v>0</v>
      </c>
      <c r="E113" s="13">
        <f t="shared" si="33"/>
        <v>0</v>
      </c>
      <c r="F113" s="14">
        <f t="shared" si="34"/>
        <v>0</v>
      </c>
      <c r="G113" s="14">
        <f t="shared" si="28"/>
        <v>0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9"/>
        <v>62028</v>
      </c>
      <c r="B114" s="12">
        <f t="shared" si="30"/>
        <v>46905</v>
      </c>
      <c r="C114" s="13">
        <f t="shared" si="31"/>
        <v>0</v>
      </c>
      <c r="D114" s="13">
        <f t="shared" si="32"/>
        <v>0</v>
      </c>
      <c r="E114" s="13">
        <f t="shared" si="33"/>
        <v>0</v>
      </c>
      <c r="F114" s="14">
        <f t="shared" si="34"/>
        <v>0</v>
      </c>
      <c r="G114" s="14">
        <f t="shared" si="28"/>
        <v>0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9"/>
        <v>72028</v>
      </c>
      <c r="B115" s="12">
        <f t="shared" si="30"/>
        <v>46935</v>
      </c>
      <c r="C115" s="13">
        <f t="shared" si="31"/>
        <v>0</v>
      </c>
      <c r="D115" s="13">
        <f t="shared" si="32"/>
        <v>0</v>
      </c>
      <c r="E115" s="13">
        <f t="shared" si="33"/>
        <v>0</v>
      </c>
      <c r="F115" s="14">
        <f t="shared" si="34"/>
        <v>0</v>
      </c>
      <c r="G115" s="14">
        <f t="shared" si="28"/>
        <v>0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9"/>
        <v>82028</v>
      </c>
      <c r="B116" s="12">
        <f t="shared" si="30"/>
        <v>46966</v>
      </c>
      <c r="C116" s="13">
        <f t="shared" si="31"/>
        <v>0</v>
      </c>
      <c r="D116" s="13">
        <f t="shared" si="32"/>
        <v>0</v>
      </c>
      <c r="E116" s="13">
        <f t="shared" si="33"/>
        <v>0</v>
      </c>
      <c r="F116" s="14">
        <f t="shared" si="34"/>
        <v>0</v>
      </c>
      <c r="G116" s="14">
        <f t="shared" si="28"/>
        <v>0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9"/>
        <v>92028</v>
      </c>
      <c r="B117" s="12">
        <f t="shared" si="30"/>
        <v>46997</v>
      </c>
      <c r="C117" s="13">
        <f t="shared" si="31"/>
        <v>0</v>
      </c>
      <c r="D117" s="13">
        <f t="shared" si="32"/>
        <v>0</v>
      </c>
      <c r="E117" s="13">
        <f t="shared" si="33"/>
        <v>0</v>
      </c>
      <c r="F117" s="14">
        <f t="shared" si="34"/>
        <v>0</v>
      </c>
      <c r="G117" s="14">
        <f t="shared" si="28"/>
        <v>0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9"/>
        <v>102028</v>
      </c>
      <c r="B118" s="12">
        <f t="shared" si="30"/>
        <v>47027</v>
      </c>
      <c r="C118" s="13">
        <f t="shared" si="31"/>
        <v>0</v>
      </c>
      <c r="D118" s="13">
        <f t="shared" si="32"/>
        <v>0</v>
      </c>
      <c r="E118" s="13">
        <f t="shared" si="33"/>
        <v>0</v>
      </c>
      <c r="F118" s="14">
        <f t="shared" si="34"/>
        <v>0</v>
      </c>
      <c r="G118" s="14">
        <f t="shared" si="28"/>
        <v>0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9"/>
        <v>112028</v>
      </c>
      <c r="B119" s="12">
        <f t="shared" si="30"/>
        <v>47058</v>
      </c>
      <c r="C119" s="13">
        <f t="shared" si="31"/>
        <v>0</v>
      </c>
      <c r="D119" s="13">
        <f t="shared" si="32"/>
        <v>0</v>
      </c>
      <c r="E119" s="13">
        <f t="shared" si="33"/>
        <v>0</v>
      </c>
      <c r="F119" s="14">
        <f t="shared" si="34"/>
        <v>0</v>
      </c>
      <c r="G119" s="14">
        <f t="shared" si="28"/>
        <v>0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9"/>
        <v>122028</v>
      </c>
      <c r="B120" s="12">
        <f t="shared" si="30"/>
        <v>47088</v>
      </c>
      <c r="C120" s="13">
        <f t="shared" si="31"/>
        <v>0</v>
      </c>
      <c r="D120" s="13">
        <f t="shared" si="32"/>
        <v>0</v>
      </c>
      <c r="E120" s="13">
        <f t="shared" si="33"/>
        <v>0</v>
      </c>
      <c r="F120" s="14">
        <f t="shared" si="34"/>
        <v>0</v>
      </c>
      <c r="G120" s="14">
        <f t="shared" si="28"/>
        <v>0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9"/>
        <v>12029</v>
      </c>
      <c r="B121" s="12">
        <f t="shared" si="30"/>
        <v>47119</v>
      </c>
      <c r="C121" s="13">
        <f t="shared" si="31"/>
        <v>0</v>
      </c>
      <c r="D121" s="13">
        <f t="shared" si="32"/>
        <v>0</v>
      </c>
      <c r="E121" s="13">
        <f t="shared" si="33"/>
        <v>0</v>
      </c>
      <c r="F121" s="14">
        <f t="shared" si="34"/>
        <v>0</v>
      </c>
      <c r="G121" s="14">
        <f t="shared" si="28"/>
        <v>0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9"/>
        <v>22029</v>
      </c>
      <c r="B122" s="12">
        <f t="shared" si="30"/>
        <v>47150</v>
      </c>
      <c r="C122" s="13">
        <f t="shared" si="31"/>
        <v>0</v>
      </c>
      <c r="D122" s="13">
        <f t="shared" si="32"/>
        <v>0</v>
      </c>
      <c r="E122" s="13">
        <f t="shared" si="33"/>
        <v>0</v>
      </c>
      <c r="F122" s="14">
        <f t="shared" si="34"/>
        <v>0</v>
      </c>
      <c r="G122" s="14">
        <f t="shared" si="28"/>
        <v>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9"/>
        <v>32029</v>
      </c>
      <c r="B123" s="12">
        <f t="shared" si="30"/>
        <v>47178</v>
      </c>
      <c r="C123" s="13">
        <f t="shared" si="31"/>
        <v>0</v>
      </c>
      <c r="D123" s="13">
        <f t="shared" si="32"/>
        <v>0</v>
      </c>
      <c r="E123" s="13">
        <f t="shared" si="33"/>
        <v>0</v>
      </c>
      <c r="F123" s="14">
        <f t="shared" si="34"/>
        <v>0</v>
      </c>
      <c r="G123" s="14">
        <f t="shared" si="28"/>
        <v>0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9"/>
        <v>42029</v>
      </c>
      <c r="B124" s="12">
        <f t="shared" si="30"/>
        <v>47209</v>
      </c>
      <c r="C124" s="13">
        <f t="shared" si="31"/>
        <v>0</v>
      </c>
      <c r="D124" s="13">
        <f t="shared" si="32"/>
        <v>0</v>
      </c>
      <c r="E124" s="13">
        <f t="shared" si="33"/>
        <v>0</v>
      </c>
      <c r="F124" s="14">
        <f t="shared" si="34"/>
        <v>0</v>
      </c>
      <c r="G124" s="14">
        <f t="shared" si="28"/>
        <v>0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K43" sqref="K41:K43"/>
    </sheetView>
  </sheetViews>
  <sheetFormatPr defaultColWidth="11" defaultRowHeight="15"/>
  <cols>
    <col min="1" max="1" width="7" hidden="1" customWidth="1"/>
    <col min="2" max="2" width="8.71428571428571" customWidth="1"/>
    <col min="4" max="4" width="11.4285714285714" customWidth="1"/>
    <col min="5" max="6" width="12" customWidth="1"/>
    <col min="7" max="7" width="11" customWidth="1"/>
    <col min="8" max="8" width="12" customWidth="1"/>
    <col min="9" max="9" width="10.2857142857143" customWidth="1"/>
    <col min="10" max="10" width="12.2857142857143" customWidth="1"/>
    <col min="11" max="11" width="12.4285714285714" customWidth="1"/>
    <col min="12" max="12" width="12" customWidth="1"/>
    <col min="13" max="13" width="9.71428571428571" customWidth="1"/>
    <col min="14" max="14" width="9.57142857142857" customWidth="1"/>
    <col min="15" max="15" width="10.5714285714286" customWidth="1"/>
    <col min="16" max="16" width="7.57142857142857" customWidth="1"/>
    <col min="17" max="17" width="3.14285714285714" customWidth="1"/>
    <col min="18" max="18" width="17.4285714285714" customWidth="1"/>
    <col min="19" max="19" width="8.57142857142857" customWidth="1"/>
  </cols>
  <sheetData>
    <row r="1" spans="2:16">
      <c r="B1" s="1" t="s">
        <v>9</v>
      </c>
      <c r="C1" s="2" t="s">
        <v>43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43497</v>
      </c>
      <c r="N1" s="19" t="s">
        <v>13</v>
      </c>
      <c r="O1" s="20">
        <v>800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22019</v>
      </c>
      <c r="B5" s="12">
        <f>EDATE(M1,0)</f>
        <v>43497</v>
      </c>
      <c r="C5" s="13">
        <f>IF(H5&gt;0,O1-H5,IF(J5&lt;0,O1-J5,O1))</f>
        <v>800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800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400</v>
      </c>
    </row>
    <row r="6" ht="15.75" spans="1:19">
      <c r="A6" s="5" t="str">
        <f t="shared" ref="A6:A37" si="1">MONTH(B6)&amp;YEAR(B6)</f>
        <v>32019</v>
      </c>
      <c r="B6" s="12">
        <f t="shared" ref="B6:B37" si="2">EDATE(B5,1)</f>
        <v>43525</v>
      </c>
      <c r="C6" s="13">
        <f t="shared" ref="C6:C37" si="3">C5-H6+I6</f>
        <v>700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100</v>
      </c>
      <c r="I6" s="24">
        <f t="shared" ref="I6:I37" si="8">-SUMIF(L6:P6,"&lt;0",L6:P6)</f>
        <v>0</v>
      </c>
      <c r="J6" s="24">
        <f>IF($L6&gt;0,$L6,0)+IF($N6&gt;0,$N6,0)+IF($P6&gt;0,$P6,0)</f>
        <v>100</v>
      </c>
      <c r="K6" s="27">
        <v>43525</v>
      </c>
      <c r="L6" s="26">
        <v>100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42019</v>
      </c>
      <c r="B7" s="12">
        <f t="shared" si="2"/>
        <v>43556</v>
      </c>
      <c r="C7" s="13">
        <f t="shared" si="3"/>
        <v>600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100</v>
      </c>
      <c r="I7" s="24">
        <f t="shared" si="8"/>
        <v>0</v>
      </c>
      <c r="J7" s="24">
        <f t="shared" ref="J7:J70" si="9">IF($L7&gt;0,$L7,0)+IF($N7&gt;0,$N7,0)+IF($P7&gt;0,$P7,0)</f>
        <v>100</v>
      </c>
      <c r="K7" s="27">
        <v>43568</v>
      </c>
      <c r="L7" s="26">
        <v>100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52019</v>
      </c>
      <c r="B8" s="12">
        <f t="shared" si="2"/>
        <v>43586</v>
      </c>
      <c r="C8" s="13">
        <f t="shared" si="3"/>
        <v>500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100</v>
      </c>
      <c r="I8" s="24">
        <f t="shared" si="8"/>
        <v>0</v>
      </c>
      <c r="J8" s="24">
        <f t="shared" si="9"/>
        <v>100</v>
      </c>
      <c r="K8" s="27">
        <v>43595</v>
      </c>
      <c r="L8" s="26">
        <v>100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62019</v>
      </c>
      <c r="B9" s="12">
        <f t="shared" si="2"/>
        <v>43617</v>
      </c>
      <c r="C9" s="13">
        <f t="shared" si="3"/>
        <v>400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100</v>
      </c>
      <c r="I9" s="24">
        <f t="shared" si="8"/>
        <v>0</v>
      </c>
      <c r="J9" s="24">
        <f t="shared" si="9"/>
        <v>100</v>
      </c>
      <c r="K9" s="27">
        <v>43635</v>
      </c>
      <c r="L9" s="26">
        <v>100</v>
      </c>
      <c r="M9" s="27"/>
      <c r="N9" s="28"/>
      <c r="O9" s="27"/>
      <c r="P9" s="28"/>
      <c r="S9" s="5"/>
    </row>
    <row r="10" ht="15.75" spans="1:19">
      <c r="A10" s="5" t="str">
        <f t="shared" si="1"/>
        <v>72019</v>
      </c>
      <c r="B10" s="12">
        <f t="shared" si="2"/>
        <v>43647</v>
      </c>
      <c r="C10" s="13">
        <f t="shared" si="3"/>
        <v>400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82019</v>
      </c>
      <c r="B11" s="12">
        <f t="shared" si="2"/>
        <v>43678</v>
      </c>
      <c r="C11" s="13">
        <f t="shared" si="3"/>
        <v>400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92019</v>
      </c>
      <c r="B12" s="12">
        <f t="shared" si="2"/>
        <v>43709</v>
      </c>
      <c r="C12" s="13">
        <f t="shared" si="3"/>
        <v>400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102019</v>
      </c>
      <c r="B13" s="12">
        <f t="shared" si="2"/>
        <v>43739</v>
      </c>
      <c r="C13" s="13">
        <f t="shared" si="3"/>
        <v>400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112019</v>
      </c>
      <c r="B14" s="12">
        <f t="shared" si="2"/>
        <v>43770</v>
      </c>
      <c r="C14" s="13">
        <f t="shared" si="3"/>
        <v>400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122019</v>
      </c>
      <c r="B15" s="12">
        <f t="shared" si="2"/>
        <v>43800</v>
      </c>
      <c r="C15" s="13">
        <f t="shared" si="3"/>
        <v>400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12020</v>
      </c>
      <c r="B16" s="12">
        <f t="shared" si="2"/>
        <v>43831</v>
      </c>
      <c r="C16" s="13">
        <f t="shared" si="3"/>
        <v>400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22020</v>
      </c>
      <c r="B17" s="12">
        <f t="shared" si="2"/>
        <v>43862</v>
      </c>
      <c r="C17" s="13">
        <f t="shared" si="3"/>
        <v>400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32020</v>
      </c>
      <c r="B18" s="12">
        <f t="shared" si="2"/>
        <v>43891</v>
      </c>
      <c r="C18" s="13">
        <f t="shared" si="3"/>
        <v>400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42020</v>
      </c>
      <c r="B19" s="12">
        <f t="shared" si="2"/>
        <v>43922</v>
      </c>
      <c r="C19" s="13">
        <f t="shared" si="3"/>
        <v>400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52020</v>
      </c>
      <c r="B20" s="12">
        <f t="shared" si="2"/>
        <v>43952</v>
      </c>
      <c r="C20" s="13">
        <f t="shared" si="3"/>
        <v>400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62020</v>
      </c>
      <c r="B21" s="12">
        <f t="shared" si="2"/>
        <v>43983</v>
      </c>
      <c r="C21" s="13">
        <f t="shared" si="3"/>
        <v>400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72020</v>
      </c>
      <c r="B22" s="12">
        <f t="shared" si="2"/>
        <v>44013</v>
      </c>
      <c r="C22" s="13">
        <f t="shared" si="3"/>
        <v>400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82020</v>
      </c>
      <c r="B23" s="12">
        <f t="shared" si="2"/>
        <v>44044</v>
      </c>
      <c r="C23" s="13">
        <f t="shared" si="3"/>
        <v>400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92020</v>
      </c>
      <c r="B24" s="12">
        <f t="shared" si="2"/>
        <v>44075</v>
      </c>
      <c r="C24" s="13">
        <f t="shared" si="3"/>
        <v>400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102020</v>
      </c>
      <c r="B25" s="12">
        <f t="shared" si="2"/>
        <v>44105</v>
      </c>
      <c r="C25" s="13">
        <f t="shared" si="3"/>
        <v>400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112020</v>
      </c>
      <c r="B26" s="12">
        <f t="shared" si="2"/>
        <v>44136</v>
      </c>
      <c r="C26" s="13">
        <f t="shared" si="3"/>
        <v>400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122020</v>
      </c>
      <c r="B27" s="12">
        <f t="shared" si="2"/>
        <v>44166</v>
      </c>
      <c r="C27" s="13">
        <f t="shared" si="3"/>
        <v>400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12021</v>
      </c>
      <c r="B28" s="12">
        <f t="shared" si="2"/>
        <v>44197</v>
      </c>
      <c r="C28" s="13">
        <f t="shared" si="3"/>
        <v>400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22021</v>
      </c>
      <c r="B29" s="12">
        <f t="shared" si="2"/>
        <v>44228</v>
      </c>
      <c r="C29" s="13">
        <f t="shared" si="3"/>
        <v>400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32021</v>
      </c>
      <c r="B30" s="12">
        <f t="shared" si="2"/>
        <v>44256</v>
      </c>
      <c r="C30" s="13">
        <f t="shared" si="3"/>
        <v>400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42021</v>
      </c>
      <c r="B31" s="12">
        <f t="shared" si="2"/>
        <v>44287</v>
      </c>
      <c r="C31" s="13">
        <f t="shared" si="3"/>
        <v>400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52021</v>
      </c>
      <c r="B32" s="12">
        <f t="shared" si="2"/>
        <v>44317</v>
      </c>
      <c r="C32" s="13">
        <f t="shared" si="3"/>
        <v>400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62021</v>
      </c>
      <c r="B33" s="12">
        <f t="shared" si="2"/>
        <v>44348</v>
      </c>
      <c r="C33" s="13">
        <f t="shared" si="3"/>
        <v>400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72021</v>
      </c>
      <c r="B34" s="12">
        <f t="shared" si="2"/>
        <v>44378</v>
      </c>
      <c r="C34" s="13">
        <f t="shared" si="3"/>
        <v>400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82021</v>
      </c>
      <c r="B35" s="12">
        <f t="shared" si="2"/>
        <v>44409</v>
      </c>
      <c r="C35" s="13">
        <f t="shared" si="3"/>
        <v>400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92021</v>
      </c>
      <c r="B36" s="12">
        <f t="shared" si="2"/>
        <v>44440</v>
      </c>
      <c r="C36" s="13">
        <f t="shared" si="3"/>
        <v>400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102021</v>
      </c>
      <c r="B37" s="12">
        <f t="shared" si="2"/>
        <v>44470</v>
      </c>
      <c r="C37" s="13">
        <f t="shared" si="3"/>
        <v>400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112021</v>
      </c>
      <c r="B38" s="12">
        <f t="shared" ref="B38:B69" si="12">EDATE(B37,1)</f>
        <v>44501</v>
      </c>
      <c r="C38" s="13">
        <f t="shared" ref="C38:C69" si="13">C37-H38+I38</f>
        <v>400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122021</v>
      </c>
      <c r="B39" s="12">
        <f t="shared" si="12"/>
        <v>44531</v>
      </c>
      <c r="C39" s="13">
        <f t="shared" si="13"/>
        <v>400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12022</v>
      </c>
      <c r="B40" s="12">
        <f t="shared" si="12"/>
        <v>44562</v>
      </c>
      <c r="C40" s="13">
        <f t="shared" si="13"/>
        <v>400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22022</v>
      </c>
      <c r="B41" s="12">
        <f t="shared" si="12"/>
        <v>44593</v>
      </c>
      <c r="C41" s="13">
        <f t="shared" si="13"/>
        <v>400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32022</v>
      </c>
      <c r="B42" s="12">
        <f t="shared" si="12"/>
        <v>44621</v>
      </c>
      <c r="C42" s="13">
        <f t="shared" si="13"/>
        <v>400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42022</v>
      </c>
      <c r="B43" s="12">
        <f t="shared" si="12"/>
        <v>44652</v>
      </c>
      <c r="C43" s="13">
        <f t="shared" si="13"/>
        <v>400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52022</v>
      </c>
      <c r="B44" s="12">
        <f t="shared" si="12"/>
        <v>44682</v>
      </c>
      <c r="C44" s="13">
        <f t="shared" si="13"/>
        <v>400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62022</v>
      </c>
      <c r="B45" s="12">
        <f t="shared" si="12"/>
        <v>44713</v>
      </c>
      <c r="C45" s="13">
        <f t="shared" si="13"/>
        <v>400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72022</v>
      </c>
      <c r="B46" s="12">
        <f t="shared" si="12"/>
        <v>44743</v>
      </c>
      <c r="C46" s="13">
        <f t="shared" si="13"/>
        <v>400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82022</v>
      </c>
      <c r="B47" s="12">
        <f t="shared" si="12"/>
        <v>44774</v>
      </c>
      <c r="C47" s="13">
        <f t="shared" si="13"/>
        <v>400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92022</v>
      </c>
      <c r="B48" s="12">
        <f t="shared" si="12"/>
        <v>44805</v>
      </c>
      <c r="C48" s="13">
        <f t="shared" si="13"/>
        <v>400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102022</v>
      </c>
      <c r="B49" s="12">
        <f t="shared" si="12"/>
        <v>44835</v>
      </c>
      <c r="C49" s="13">
        <f t="shared" si="13"/>
        <v>400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112022</v>
      </c>
      <c r="B50" s="12">
        <f t="shared" si="12"/>
        <v>44866</v>
      </c>
      <c r="C50" s="13">
        <f t="shared" si="13"/>
        <v>400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122022</v>
      </c>
      <c r="B51" s="12">
        <f t="shared" si="12"/>
        <v>44896</v>
      </c>
      <c r="C51" s="13">
        <f t="shared" si="13"/>
        <v>400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12023</v>
      </c>
      <c r="B52" s="12">
        <f t="shared" si="12"/>
        <v>44927</v>
      </c>
      <c r="C52" s="13">
        <f t="shared" si="13"/>
        <v>400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22023</v>
      </c>
      <c r="B53" s="12">
        <f t="shared" si="12"/>
        <v>44958</v>
      </c>
      <c r="C53" s="13">
        <f t="shared" si="13"/>
        <v>400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32023</v>
      </c>
      <c r="B54" s="12">
        <f t="shared" si="12"/>
        <v>44986</v>
      </c>
      <c r="C54" s="13">
        <f t="shared" si="13"/>
        <v>400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42023</v>
      </c>
      <c r="B55" s="12">
        <f t="shared" si="12"/>
        <v>45017</v>
      </c>
      <c r="C55" s="13">
        <f t="shared" si="13"/>
        <v>400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52023</v>
      </c>
      <c r="B56" s="12">
        <f t="shared" si="12"/>
        <v>45047</v>
      </c>
      <c r="C56" s="13">
        <f t="shared" si="13"/>
        <v>400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62023</v>
      </c>
      <c r="B57" s="12">
        <f t="shared" si="12"/>
        <v>45078</v>
      </c>
      <c r="C57" s="13">
        <f t="shared" si="13"/>
        <v>400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72023</v>
      </c>
      <c r="B58" s="12">
        <f t="shared" si="12"/>
        <v>45108</v>
      </c>
      <c r="C58" s="13">
        <f t="shared" si="13"/>
        <v>400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82023</v>
      </c>
      <c r="B59" s="12">
        <f t="shared" si="12"/>
        <v>45139</v>
      </c>
      <c r="C59" s="13">
        <f t="shared" si="13"/>
        <v>400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92023</v>
      </c>
      <c r="B60" s="12">
        <f t="shared" si="12"/>
        <v>45170</v>
      </c>
      <c r="C60" s="13">
        <f t="shared" si="13"/>
        <v>400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102023</v>
      </c>
      <c r="B61" s="12">
        <f t="shared" si="12"/>
        <v>45200</v>
      </c>
      <c r="C61" s="13">
        <f t="shared" si="13"/>
        <v>400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112023</v>
      </c>
      <c r="B62" s="12">
        <f t="shared" si="12"/>
        <v>45231</v>
      </c>
      <c r="C62" s="13">
        <f t="shared" si="13"/>
        <v>400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122023</v>
      </c>
      <c r="B63" s="12">
        <f t="shared" si="12"/>
        <v>45261</v>
      </c>
      <c r="C63" s="13">
        <f t="shared" si="13"/>
        <v>400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12024</v>
      </c>
      <c r="B64" s="12">
        <f t="shared" si="12"/>
        <v>45292</v>
      </c>
      <c r="C64" s="13">
        <f t="shared" si="13"/>
        <v>400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22024</v>
      </c>
      <c r="B65" s="12">
        <f t="shared" si="12"/>
        <v>45323</v>
      </c>
      <c r="C65" s="13">
        <f t="shared" si="13"/>
        <v>400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32024</v>
      </c>
      <c r="B66" s="12">
        <f t="shared" si="12"/>
        <v>45352</v>
      </c>
      <c r="C66" s="13">
        <f t="shared" si="13"/>
        <v>400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42024</v>
      </c>
      <c r="B67" s="12">
        <f t="shared" si="12"/>
        <v>45383</v>
      </c>
      <c r="C67" s="13">
        <f t="shared" si="13"/>
        <v>400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52024</v>
      </c>
      <c r="B68" s="12">
        <f t="shared" si="12"/>
        <v>45413</v>
      </c>
      <c r="C68" s="13">
        <f t="shared" si="13"/>
        <v>400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62024</v>
      </c>
      <c r="B69" s="12">
        <f t="shared" si="12"/>
        <v>45444</v>
      </c>
      <c r="C69" s="13">
        <f t="shared" si="13"/>
        <v>400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72024</v>
      </c>
      <c r="B70" s="12">
        <f t="shared" ref="B70:B101" si="21">EDATE(B69,1)</f>
        <v>45474</v>
      </c>
      <c r="C70" s="13">
        <f t="shared" ref="C70:C101" si="22">C69-H70+I70</f>
        <v>400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82024</v>
      </c>
      <c r="B71" s="12">
        <f t="shared" si="21"/>
        <v>45505</v>
      </c>
      <c r="C71" s="13">
        <f t="shared" si="22"/>
        <v>400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92024</v>
      </c>
      <c r="B72" s="12">
        <f t="shared" si="21"/>
        <v>45536</v>
      </c>
      <c r="C72" s="13">
        <f t="shared" si="22"/>
        <v>400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102024</v>
      </c>
      <c r="B73" s="12">
        <f t="shared" si="21"/>
        <v>45566</v>
      </c>
      <c r="C73" s="13">
        <f t="shared" si="22"/>
        <v>400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112024</v>
      </c>
      <c r="B74" s="12">
        <f t="shared" si="21"/>
        <v>45597</v>
      </c>
      <c r="C74" s="13">
        <f t="shared" si="22"/>
        <v>400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122024</v>
      </c>
      <c r="B75" s="12">
        <f t="shared" si="21"/>
        <v>45627</v>
      </c>
      <c r="C75" s="13">
        <f t="shared" si="22"/>
        <v>400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12025</v>
      </c>
      <c r="B76" s="12">
        <f t="shared" si="21"/>
        <v>45658</v>
      </c>
      <c r="C76" s="13">
        <f t="shared" si="22"/>
        <v>400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22025</v>
      </c>
      <c r="B77" s="12">
        <f t="shared" si="21"/>
        <v>45689</v>
      </c>
      <c r="C77" s="13">
        <f t="shared" si="22"/>
        <v>400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32025</v>
      </c>
      <c r="B78" s="12">
        <f t="shared" si="21"/>
        <v>45717</v>
      </c>
      <c r="C78" s="13">
        <f t="shared" si="22"/>
        <v>400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42025</v>
      </c>
      <c r="B79" s="12">
        <f t="shared" si="21"/>
        <v>45748</v>
      </c>
      <c r="C79" s="13">
        <f t="shared" si="22"/>
        <v>400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52025</v>
      </c>
      <c r="B80" s="12">
        <f t="shared" si="21"/>
        <v>45778</v>
      </c>
      <c r="C80" s="13">
        <f t="shared" si="22"/>
        <v>400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62025</v>
      </c>
      <c r="B81" s="12">
        <f t="shared" si="21"/>
        <v>45809</v>
      </c>
      <c r="C81" s="13">
        <f t="shared" si="22"/>
        <v>400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72025</v>
      </c>
      <c r="B82" s="12">
        <f t="shared" si="21"/>
        <v>45839</v>
      </c>
      <c r="C82" s="13">
        <f t="shared" si="22"/>
        <v>400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82025</v>
      </c>
      <c r="B83" s="12">
        <f t="shared" si="21"/>
        <v>45870</v>
      </c>
      <c r="C83" s="13">
        <f t="shared" si="22"/>
        <v>400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92025</v>
      </c>
      <c r="B84" s="12">
        <f t="shared" si="21"/>
        <v>45901</v>
      </c>
      <c r="C84" s="13">
        <f t="shared" si="22"/>
        <v>400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102025</v>
      </c>
      <c r="B85" s="12">
        <f t="shared" si="21"/>
        <v>45931</v>
      </c>
      <c r="C85" s="13">
        <f t="shared" si="22"/>
        <v>400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112025</v>
      </c>
      <c r="B86" s="12">
        <f t="shared" si="21"/>
        <v>45962</v>
      </c>
      <c r="C86" s="13">
        <f t="shared" si="22"/>
        <v>400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122025</v>
      </c>
      <c r="B87" s="12">
        <f t="shared" si="21"/>
        <v>45992</v>
      </c>
      <c r="C87" s="13">
        <f t="shared" si="22"/>
        <v>400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12026</v>
      </c>
      <c r="B88" s="12">
        <f t="shared" si="21"/>
        <v>46023</v>
      </c>
      <c r="C88" s="13">
        <f t="shared" si="22"/>
        <v>400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22026</v>
      </c>
      <c r="B89" s="12">
        <f t="shared" si="21"/>
        <v>46054</v>
      </c>
      <c r="C89" s="13">
        <f t="shared" si="22"/>
        <v>400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32026</v>
      </c>
      <c r="B90" s="12">
        <f t="shared" si="21"/>
        <v>46082</v>
      </c>
      <c r="C90" s="13">
        <f t="shared" si="22"/>
        <v>400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42026</v>
      </c>
      <c r="B91" s="12">
        <f t="shared" si="21"/>
        <v>46113</v>
      </c>
      <c r="C91" s="13">
        <f t="shared" si="22"/>
        <v>400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52026</v>
      </c>
      <c r="B92" s="12">
        <f t="shared" si="21"/>
        <v>46143</v>
      </c>
      <c r="C92" s="13">
        <f t="shared" si="22"/>
        <v>400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62026</v>
      </c>
      <c r="B93" s="12">
        <f t="shared" si="21"/>
        <v>46174</v>
      </c>
      <c r="C93" s="13">
        <f t="shared" si="22"/>
        <v>400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72026</v>
      </c>
      <c r="B94" s="12">
        <f t="shared" si="21"/>
        <v>46204</v>
      </c>
      <c r="C94" s="13">
        <f t="shared" si="22"/>
        <v>400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82026</v>
      </c>
      <c r="B95" s="12">
        <f t="shared" si="21"/>
        <v>46235</v>
      </c>
      <c r="C95" s="13">
        <f t="shared" si="22"/>
        <v>400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92026</v>
      </c>
      <c r="B96" s="12">
        <f t="shared" si="21"/>
        <v>46266</v>
      </c>
      <c r="C96" s="13">
        <f t="shared" si="22"/>
        <v>400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102026</v>
      </c>
      <c r="B97" s="12">
        <f t="shared" si="21"/>
        <v>46296</v>
      </c>
      <c r="C97" s="13">
        <f t="shared" si="22"/>
        <v>400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112026</v>
      </c>
      <c r="B98" s="12">
        <f t="shared" si="21"/>
        <v>46327</v>
      </c>
      <c r="C98" s="13">
        <f t="shared" si="22"/>
        <v>400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122026</v>
      </c>
      <c r="B99" s="12">
        <f t="shared" si="21"/>
        <v>46357</v>
      </c>
      <c r="C99" s="13">
        <f t="shared" si="22"/>
        <v>400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12027</v>
      </c>
      <c r="B100" s="12">
        <f t="shared" si="21"/>
        <v>46388</v>
      </c>
      <c r="C100" s="13">
        <f t="shared" si="22"/>
        <v>400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22027</v>
      </c>
      <c r="B101" s="12">
        <f t="shared" si="21"/>
        <v>46419</v>
      </c>
      <c r="C101" s="13">
        <f t="shared" si="22"/>
        <v>400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32027</v>
      </c>
      <c r="B102" s="12">
        <f t="shared" ref="B102:B124" si="31">EDATE(B101,1)</f>
        <v>46447</v>
      </c>
      <c r="C102" s="13">
        <f t="shared" ref="C102:C124" si="32">C101-H102+I102</f>
        <v>400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42027</v>
      </c>
      <c r="B103" s="12">
        <f t="shared" si="31"/>
        <v>46478</v>
      </c>
      <c r="C103" s="13">
        <f t="shared" si="32"/>
        <v>400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52027</v>
      </c>
      <c r="B104" s="12">
        <f t="shared" si="31"/>
        <v>46508</v>
      </c>
      <c r="C104" s="13">
        <f t="shared" si="32"/>
        <v>400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62027</v>
      </c>
      <c r="B105" s="12">
        <f t="shared" si="31"/>
        <v>46539</v>
      </c>
      <c r="C105" s="13">
        <f t="shared" si="32"/>
        <v>400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72027</v>
      </c>
      <c r="B106" s="12">
        <f t="shared" si="31"/>
        <v>46569</v>
      </c>
      <c r="C106" s="13">
        <f t="shared" si="32"/>
        <v>400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82027</v>
      </c>
      <c r="B107" s="12">
        <f t="shared" si="31"/>
        <v>46600</v>
      </c>
      <c r="C107" s="13">
        <f t="shared" si="32"/>
        <v>400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92027</v>
      </c>
      <c r="B108" s="12">
        <f t="shared" si="31"/>
        <v>46631</v>
      </c>
      <c r="C108" s="13">
        <f t="shared" si="32"/>
        <v>400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102027</v>
      </c>
      <c r="B109" s="12">
        <f t="shared" si="31"/>
        <v>46661</v>
      </c>
      <c r="C109" s="13">
        <f t="shared" si="32"/>
        <v>400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112027</v>
      </c>
      <c r="B110" s="12">
        <f t="shared" si="31"/>
        <v>46692</v>
      </c>
      <c r="C110" s="13">
        <f t="shared" si="32"/>
        <v>400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122027</v>
      </c>
      <c r="B111" s="12">
        <f t="shared" si="31"/>
        <v>46722</v>
      </c>
      <c r="C111" s="13">
        <f t="shared" si="32"/>
        <v>400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12028</v>
      </c>
      <c r="B112" s="12">
        <f t="shared" si="31"/>
        <v>46753</v>
      </c>
      <c r="C112" s="13">
        <f t="shared" si="32"/>
        <v>400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22028</v>
      </c>
      <c r="B113" s="12">
        <f t="shared" si="31"/>
        <v>46784</v>
      </c>
      <c r="C113" s="13">
        <f t="shared" si="32"/>
        <v>400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32028</v>
      </c>
      <c r="B114" s="12">
        <f t="shared" si="31"/>
        <v>46813</v>
      </c>
      <c r="C114" s="13">
        <f t="shared" si="32"/>
        <v>400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42028</v>
      </c>
      <c r="B115" s="12">
        <f t="shared" si="31"/>
        <v>46844</v>
      </c>
      <c r="C115" s="13">
        <f t="shared" si="32"/>
        <v>400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52028</v>
      </c>
      <c r="B116" s="12">
        <f t="shared" si="31"/>
        <v>46874</v>
      </c>
      <c r="C116" s="13">
        <f t="shared" si="32"/>
        <v>400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62028</v>
      </c>
      <c r="B117" s="12">
        <f t="shared" si="31"/>
        <v>46905</v>
      </c>
      <c r="C117" s="13">
        <f t="shared" si="32"/>
        <v>400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72028</v>
      </c>
      <c r="B118" s="12">
        <f t="shared" si="31"/>
        <v>46935</v>
      </c>
      <c r="C118" s="13">
        <f t="shared" si="32"/>
        <v>400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82028</v>
      </c>
      <c r="B119" s="12">
        <f t="shared" si="31"/>
        <v>46966</v>
      </c>
      <c r="C119" s="13">
        <f t="shared" si="32"/>
        <v>400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92028</v>
      </c>
      <c r="B120" s="12">
        <f t="shared" si="31"/>
        <v>46997</v>
      </c>
      <c r="C120" s="13">
        <f t="shared" si="32"/>
        <v>400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102028</v>
      </c>
      <c r="B121" s="12">
        <f t="shared" si="31"/>
        <v>47027</v>
      </c>
      <c r="C121" s="13">
        <f t="shared" si="32"/>
        <v>400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112028</v>
      </c>
      <c r="B122" s="12">
        <f t="shared" si="31"/>
        <v>47058</v>
      </c>
      <c r="C122" s="13">
        <f t="shared" si="32"/>
        <v>400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122028</v>
      </c>
      <c r="B123" s="12">
        <f t="shared" si="31"/>
        <v>47088</v>
      </c>
      <c r="C123" s="13">
        <f t="shared" si="32"/>
        <v>400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12029</v>
      </c>
      <c r="B124" s="12">
        <f t="shared" si="31"/>
        <v>47119</v>
      </c>
      <c r="C124" s="13">
        <f t="shared" si="32"/>
        <v>400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H21" sqref="H21"/>
    </sheetView>
  </sheetViews>
  <sheetFormatPr defaultColWidth="11" defaultRowHeight="15"/>
  <cols>
    <col min="1" max="1" width="7" hidden="1" customWidth="1"/>
    <col min="2" max="2" width="7.42857142857143" customWidth="1"/>
    <col min="3" max="3" width="10.4285714285714" customWidth="1"/>
    <col min="4" max="7" width="12" customWidth="1"/>
    <col min="8" max="8" width="11.5714285714286" customWidth="1"/>
    <col min="9" max="9" width="10.8571428571429" customWidth="1"/>
    <col min="10" max="10" width="11" customWidth="1"/>
    <col min="11" max="11" width="12.1428571428571" customWidth="1"/>
    <col min="12" max="12" width="11" customWidth="1"/>
    <col min="13" max="13" width="12.2190476190476" customWidth="1"/>
    <col min="14" max="14" width="11" customWidth="1"/>
    <col min="15" max="15" width="11.4285714285714" customWidth="1"/>
    <col min="16" max="16" width="10.1619047619048" customWidth="1"/>
    <col min="17" max="17" width="4.28571428571429" customWidth="1"/>
    <col min="18" max="18" width="18.5714285714286" customWidth="1"/>
    <col min="19" max="19" width="8.08571428571429" customWidth="1"/>
  </cols>
  <sheetData>
    <row r="1" spans="2:16">
      <c r="B1" s="1" t="s">
        <v>9</v>
      </c>
      <c r="C1" s="2" t="s">
        <v>44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43678</v>
      </c>
      <c r="N1" s="19" t="s">
        <v>13</v>
      </c>
      <c r="O1" s="20">
        <v>300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82019</v>
      </c>
      <c r="B5" s="12">
        <f>EDATE(M1,0)</f>
        <v>43678</v>
      </c>
      <c r="C5" s="13">
        <f>IF(H5&gt;0,O1-H5,IF(J5&lt;0,O1-J5,O1))</f>
        <v>300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300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500</v>
      </c>
    </row>
    <row r="6" ht="15.75" spans="1:19">
      <c r="A6" s="5" t="str">
        <f t="shared" ref="A6:A37" si="1">MONTH(B6)&amp;YEAR(B6)</f>
        <v>92019</v>
      </c>
      <c r="B6" s="12">
        <f t="shared" ref="B6:B37" si="2">EDATE(B5,1)</f>
        <v>43709</v>
      </c>
      <c r="C6" s="13">
        <f t="shared" ref="C6:C37" si="3">C5-H6+I6</f>
        <v>200</v>
      </c>
      <c r="D6" s="13">
        <f t="shared" ref="D6:D37" si="4">C5*$K$1</f>
        <v>30</v>
      </c>
      <c r="E6" s="13">
        <f t="shared" ref="E6:E37" si="5">C5*$K$1+G5</f>
        <v>30</v>
      </c>
      <c r="F6" s="14">
        <f t="shared" ref="F6:F37" si="6">IF(J6&gt;E6,E6,J6)</f>
        <v>30</v>
      </c>
      <c r="G6" s="14">
        <f t="shared" si="0"/>
        <v>0</v>
      </c>
      <c r="H6" s="14">
        <f t="shared" ref="H6:H37" si="7">IF(J6&gt;F6,J6-F6,0)</f>
        <v>300</v>
      </c>
      <c r="I6" s="24">
        <f t="shared" ref="I6:I37" si="8">-SUMIF(L6:P6,"&lt;0",L6:P6)</f>
        <v>200</v>
      </c>
      <c r="J6" s="24">
        <f>IF($L6&gt;0,$L6,0)+IF($N6&gt;0,$N6,0)+IF($P6&gt;0,$P6,0)</f>
        <v>330</v>
      </c>
      <c r="K6" s="27">
        <v>43711</v>
      </c>
      <c r="L6" s="26">
        <v>330</v>
      </c>
      <c r="M6" s="27">
        <v>44094</v>
      </c>
      <c r="N6" s="28">
        <v>-200</v>
      </c>
      <c r="O6" s="27"/>
      <c r="P6" s="28"/>
      <c r="R6" s="34" t="s">
        <v>5</v>
      </c>
      <c r="S6" s="33">
        <f ca="1">VLOOKUP($A$2,$A$5:$P$127,4,FALSE)</f>
        <v>50</v>
      </c>
    </row>
    <row r="7" ht="15.75" spans="1:19">
      <c r="A7" s="5" t="str">
        <f t="shared" si="1"/>
        <v>102019</v>
      </c>
      <c r="B7" s="12">
        <f t="shared" si="2"/>
        <v>43739</v>
      </c>
      <c r="C7" s="13">
        <f t="shared" si="3"/>
        <v>200</v>
      </c>
      <c r="D7" s="13">
        <f t="shared" si="4"/>
        <v>20</v>
      </c>
      <c r="E7" s="13">
        <f t="shared" si="5"/>
        <v>20</v>
      </c>
      <c r="F7" s="14">
        <f t="shared" si="6"/>
        <v>0</v>
      </c>
      <c r="G7" s="14">
        <f t="shared" si="0"/>
        <v>20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270</v>
      </c>
    </row>
    <row r="8" ht="15.75" spans="1:19">
      <c r="A8" s="5" t="str">
        <f t="shared" si="1"/>
        <v>112019</v>
      </c>
      <c r="B8" s="12">
        <f t="shared" si="2"/>
        <v>43770</v>
      </c>
      <c r="C8" s="13">
        <f t="shared" si="3"/>
        <v>200</v>
      </c>
      <c r="D8" s="13">
        <f t="shared" si="4"/>
        <v>20</v>
      </c>
      <c r="E8" s="13">
        <f t="shared" si="5"/>
        <v>40</v>
      </c>
      <c r="F8" s="14">
        <f t="shared" si="6"/>
        <v>0</v>
      </c>
      <c r="G8" s="14">
        <f t="shared" si="0"/>
        <v>40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122019</v>
      </c>
      <c r="B9" s="12">
        <f t="shared" si="2"/>
        <v>43800</v>
      </c>
      <c r="C9" s="13">
        <f t="shared" si="3"/>
        <v>200</v>
      </c>
      <c r="D9" s="13">
        <f t="shared" si="4"/>
        <v>20</v>
      </c>
      <c r="E9" s="13">
        <f t="shared" si="5"/>
        <v>60</v>
      </c>
      <c r="F9" s="14">
        <f t="shared" si="6"/>
        <v>0</v>
      </c>
      <c r="G9" s="14">
        <f t="shared" si="0"/>
        <v>60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12020</v>
      </c>
      <c r="B10" s="12">
        <f t="shared" si="2"/>
        <v>43831</v>
      </c>
      <c r="C10" s="13">
        <f t="shared" si="3"/>
        <v>200</v>
      </c>
      <c r="D10" s="13">
        <f t="shared" si="4"/>
        <v>20</v>
      </c>
      <c r="E10" s="13">
        <f t="shared" si="5"/>
        <v>80</v>
      </c>
      <c r="F10" s="14">
        <f t="shared" si="6"/>
        <v>0</v>
      </c>
      <c r="G10" s="14">
        <f t="shared" si="0"/>
        <v>80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22020</v>
      </c>
      <c r="B11" s="12">
        <f t="shared" si="2"/>
        <v>43862</v>
      </c>
      <c r="C11" s="13">
        <f t="shared" si="3"/>
        <v>200</v>
      </c>
      <c r="D11" s="13">
        <f t="shared" si="4"/>
        <v>20</v>
      </c>
      <c r="E11" s="13">
        <f t="shared" si="5"/>
        <v>100</v>
      </c>
      <c r="F11" s="14">
        <f t="shared" si="6"/>
        <v>0</v>
      </c>
      <c r="G11" s="14">
        <f t="shared" si="0"/>
        <v>100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32020</v>
      </c>
      <c r="B12" s="12">
        <f t="shared" si="2"/>
        <v>43891</v>
      </c>
      <c r="C12" s="13">
        <f t="shared" si="3"/>
        <v>200</v>
      </c>
      <c r="D12" s="13">
        <f t="shared" si="4"/>
        <v>20</v>
      </c>
      <c r="E12" s="13">
        <f t="shared" si="5"/>
        <v>120</v>
      </c>
      <c r="F12" s="14">
        <f t="shared" si="6"/>
        <v>0</v>
      </c>
      <c r="G12" s="14">
        <f t="shared" si="0"/>
        <v>120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42020</v>
      </c>
      <c r="B13" s="12">
        <f t="shared" si="2"/>
        <v>43922</v>
      </c>
      <c r="C13" s="13">
        <f t="shared" si="3"/>
        <v>200</v>
      </c>
      <c r="D13" s="13">
        <f t="shared" si="4"/>
        <v>20</v>
      </c>
      <c r="E13" s="13">
        <f t="shared" si="5"/>
        <v>140</v>
      </c>
      <c r="F13" s="14">
        <f t="shared" si="6"/>
        <v>0</v>
      </c>
      <c r="G13" s="14">
        <f t="shared" si="0"/>
        <v>140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52020</v>
      </c>
      <c r="B14" s="12">
        <f t="shared" si="2"/>
        <v>43952</v>
      </c>
      <c r="C14" s="13">
        <f t="shared" si="3"/>
        <v>200</v>
      </c>
      <c r="D14" s="13">
        <f t="shared" si="4"/>
        <v>20</v>
      </c>
      <c r="E14" s="13">
        <f t="shared" si="5"/>
        <v>160</v>
      </c>
      <c r="F14" s="14">
        <f t="shared" si="6"/>
        <v>0</v>
      </c>
      <c r="G14" s="14">
        <f t="shared" si="0"/>
        <v>160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62020</v>
      </c>
      <c r="B15" s="12">
        <f t="shared" si="2"/>
        <v>43983</v>
      </c>
      <c r="C15" s="13">
        <f t="shared" si="3"/>
        <v>200</v>
      </c>
      <c r="D15" s="13">
        <f t="shared" si="4"/>
        <v>20</v>
      </c>
      <c r="E15" s="13">
        <f t="shared" si="5"/>
        <v>180</v>
      </c>
      <c r="F15" s="14">
        <f t="shared" si="6"/>
        <v>0</v>
      </c>
      <c r="G15" s="14">
        <f t="shared" si="0"/>
        <v>180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72020</v>
      </c>
      <c r="B16" s="12">
        <f t="shared" si="2"/>
        <v>44013</v>
      </c>
      <c r="C16" s="13">
        <f t="shared" si="3"/>
        <v>200</v>
      </c>
      <c r="D16" s="13">
        <f t="shared" si="4"/>
        <v>20</v>
      </c>
      <c r="E16" s="13">
        <f t="shared" si="5"/>
        <v>200</v>
      </c>
      <c r="F16" s="14">
        <f t="shared" si="6"/>
        <v>0</v>
      </c>
      <c r="G16" s="14">
        <f t="shared" si="0"/>
        <v>200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82020</v>
      </c>
      <c r="B17" s="12">
        <f t="shared" si="2"/>
        <v>44044</v>
      </c>
      <c r="C17" s="13">
        <f t="shared" si="3"/>
        <v>500</v>
      </c>
      <c r="D17" s="13">
        <f t="shared" si="4"/>
        <v>20</v>
      </c>
      <c r="E17" s="13">
        <f t="shared" si="5"/>
        <v>220</v>
      </c>
      <c r="F17" s="14">
        <f t="shared" si="6"/>
        <v>0</v>
      </c>
      <c r="G17" s="14">
        <f t="shared" si="0"/>
        <v>220</v>
      </c>
      <c r="H17" s="14">
        <f t="shared" si="7"/>
        <v>0</v>
      </c>
      <c r="I17" s="24">
        <f t="shared" si="8"/>
        <v>300</v>
      </c>
      <c r="J17" s="24">
        <f t="shared" si="9"/>
        <v>0</v>
      </c>
      <c r="K17" s="25">
        <v>44059</v>
      </c>
      <c r="L17" s="26">
        <v>-300</v>
      </c>
      <c r="M17" s="25"/>
      <c r="N17" s="26"/>
      <c r="O17" s="25"/>
      <c r="P17" s="26"/>
      <c r="S17" s="5"/>
    </row>
    <row r="18" ht="15.75" spans="1:19">
      <c r="A18" s="5" t="str">
        <f t="shared" si="1"/>
        <v>92020</v>
      </c>
      <c r="B18" s="12">
        <f t="shared" si="2"/>
        <v>44075</v>
      </c>
      <c r="C18" s="13">
        <f t="shared" si="3"/>
        <v>500</v>
      </c>
      <c r="D18" s="13">
        <f t="shared" si="4"/>
        <v>50</v>
      </c>
      <c r="E18" s="13">
        <f t="shared" si="5"/>
        <v>270</v>
      </c>
      <c r="F18" s="14">
        <f t="shared" si="6"/>
        <v>0</v>
      </c>
      <c r="G18" s="14">
        <f t="shared" si="0"/>
        <v>270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102020</v>
      </c>
      <c r="B19" s="12">
        <f t="shared" si="2"/>
        <v>44105</v>
      </c>
      <c r="C19" s="13">
        <f t="shared" si="3"/>
        <v>500</v>
      </c>
      <c r="D19" s="13">
        <f t="shared" si="4"/>
        <v>50</v>
      </c>
      <c r="E19" s="13">
        <f t="shared" si="5"/>
        <v>320</v>
      </c>
      <c r="F19" s="14">
        <f t="shared" si="6"/>
        <v>0</v>
      </c>
      <c r="G19" s="14">
        <f t="shared" si="0"/>
        <v>320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112020</v>
      </c>
      <c r="B20" s="12">
        <f t="shared" si="2"/>
        <v>44136</v>
      </c>
      <c r="C20" s="13">
        <f t="shared" si="3"/>
        <v>500</v>
      </c>
      <c r="D20" s="13">
        <f t="shared" si="4"/>
        <v>50</v>
      </c>
      <c r="E20" s="13">
        <f t="shared" si="5"/>
        <v>370</v>
      </c>
      <c r="F20" s="14">
        <f t="shared" si="6"/>
        <v>0</v>
      </c>
      <c r="G20" s="14">
        <f t="shared" si="0"/>
        <v>370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122020</v>
      </c>
      <c r="B21" s="12">
        <f t="shared" si="2"/>
        <v>44166</v>
      </c>
      <c r="C21" s="13">
        <f t="shared" si="3"/>
        <v>500</v>
      </c>
      <c r="D21" s="13">
        <f t="shared" si="4"/>
        <v>50</v>
      </c>
      <c r="E21" s="13">
        <f t="shared" si="5"/>
        <v>420</v>
      </c>
      <c r="F21" s="14">
        <f t="shared" si="6"/>
        <v>0</v>
      </c>
      <c r="G21" s="14">
        <f t="shared" si="0"/>
        <v>420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12021</v>
      </c>
      <c r="B22" s="12">
        <f t="shared" si="2"/>
        <v>44197</v>
      </c>
      <c r="C22" s="13">
        <f t="shared" si="3"/>
        <v>500</v>
      </c>
      <c r="D22" s="13">
        <f t="shared" si="4"/>
        <v>50</v>
      </c>
      <c r="E22" s="13">
        <f t="shared" si="5"/>
        <v>470</v>
      </c>
      <c r="F22" s="14">
        <f t="shared" si="6"/>
        <v>0</v>
      </c>
      <c r="G22" s="14">
        <f t="shared" si="0"/>
        <v>470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22021</v>
      </c>
      <c r="B23" s="12">
        <f t="shared" si="2"/>
        <v>44228</v>
      </c>
      <c r="C23" s="13">
        <f t="shared" si="3"/>
        <v>500</v>
      </c>
      <c r="D23" s="13">
        <f t="shared" si="4"/>
        <v>50</v>
      </c>
      <c r="E23" s="13">
        <f t="shared" si="5"/>
        <v>520</v>
      </c>
      <c r="F23" s="14">
        <f t="shared" si="6"/>
        <v>0</v>
      </c>
      <c r="G23" s="14">
        <f t="shared" si="0"/>
        <v>520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32021</v>
      </c>
      <c r="B24" s="12">
        <f t="shared" si="2"/>
        <v>44256</v>
      </c>
      <c r="C24" s="13">
        <f t="shared" si="3"/>
        <v>500</v>
      </c>
      <c r="D24" s="13">
        <f t="shared" si="4"/>
        <v>50</v>
      </c>
      <c r="E24" s="13">
        <f t="shared" si="5"/>
        <v>570</v>
      </c>
      <c r="F24" s="14">
        <f t="shared" si="6"/>
        <v>0</v>
      </c>
      <c r="G24" s="14">
        <f t="shared" si="0"/>
        <v>570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42021</v>
      </c>
      <c r="B25" s="12">
        <f t="shared" si="2"/>
        <v>44287</v>
      </c>
      <c r="C25" s="13">
        <f t="shared" si="3"/>
        <v>500</v>
      </c>
      <c r="D25" s="13">
        <f t="shared" si="4"/>
        <v>50</v>
      </c>
      <c r="E25" s="13">
        <f t="shared" si="5"/>
        <v>620</v>
      </c>
      <c r="F25" s="14">
        <f t="shared" si="6"/>
        <v>0</v>
      </c>
      <c r="G25" s="14">
        <f t="shared" si="0"/>
        <v>620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52021</v>
      </c>
      <c r="B26" s="12">
        <f t="shared" si="2"/>
        <v>44317</v>
      </c>
      <c r="C26" s="13">
        <f t="shared" si="3"/>
        <v>500</v>
      </c>
      <c r="D26" s="13">
        <f t="shared" si="4"/>
        <v>50</v>
      </c>
      <c r="E26" s="13">
        <f t="shared" si="5"/>
        <v>670</v>
      </c>
      <c r="F26" s="14">
        <f t="shared" si="6"/>
        <v>0</v>
      </c>
      <c r="G26" s="14">
        <f t="shared" si="0"/>
        <v>670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62021</v>
      </c>
      <c r="B27" s="12">
        <f t="shared" si="2"/>
        <v>44348</v>
      </c>
      <c r="C27" s="13">
        <f t="shared" si="3"/>
        <v>500</v>
      </c>
      <c r="D27" s="13">
        <f t="shared" si="4"/>
        <v>50</v>
      </c>
      <c r="E27" s="13">
        <f t="shared" si="5"/>
        <v>720</v>
      </c>
      <c r="F27" s="14">
        <f t="shared" si="6"/>
        <v>0</v>
      </c>
      <c r="G27" s="14">
        <f t="shared" si="0"/>
        <v>720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72021</v>
      </c>
      <c r="B28" s="12">
        <f t="shared" si="2"/>
        <v>44378</v>
      </c>
      <c r="C28" s="13">
        <f t="shared" si="3"/>
        <v>500</v>
      </c>
      <c r="D28" s="13">
        <f t="shared" si="4"/>
        <v>50</v>
      </c>
      <c r="E28" s="13">
        <f t="shared" si="5"/>
        <v>770</v>
      </c>
      <c r="F28" s="14">
        <f t="shared" si="6"/>
        <v>0</v>
      </c>
      <c r="G28" s="14">
        <f t="shared" si="0"/>
        <v>770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82021</v>
      </c>
      <c r="B29" s="12">
        <f t="shared" si="2"/>
        <v>44409</v>
      </c>
      <c r="C29" s="13">
        <f t="shared" si="3"/>
        <v>500</v>
      </c>
      <c r="D29" s="13">
        <f t="shared" si="4"/>
        <v>50</v>
      </c>
      <c r="E29" s="13">
        <f t="shared" si="5"/>
        <v>820</v>
      </c>
      <c r="F29" s="14">
        <f t="shared" si="6"/>
        <v>0</v>
      </c>
      <c r="G29" s="14">
        <f t="shared" si="0"/>
        <v>820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92021</v>
      </c>
      <c r="B30" s="12">
        <f t="shared" si="2"/>
        <v>44440</v>
      </c>
      <c r="C30" s="13">
        <f t="shared" si="3"/>
        <v>500</v>
      </c>
      <c r="D30" s="13">
        <f t="shared" si="4"/>
        <v>50</v>
      </c>
      <c r="E30" s="13">
        <f t="shared" si="5"/>
        <v>870</v>
      </c>
      <c r="F30" s="14">
        <f t="shared" si="6"/>
        <v>0</v>
      </c>
      <c r="G30" s="14">
        <f t="shared" si="0"/>
        <v>870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102021</v>
      </c>
      <c r="B31" s="12">
        <f t="shared" si="2"/>
        <v>44470</v>
      </c>
      <c r="C31" s="13">
        <f t="shared" si="3"/>
        <v>500</v>
      </c>
      <c r="D31" s="13">
        <f t="shared" si="4"/>
        <v>50</v>
      </c>
      <c r="E31" s="13">
        <f t="shared" si="5"/>
        <v>920</v>
      </c>
      <c r="F31" s="14">
        <f t="shared" si="6"/>
        <v>0</v>
      </c>
      <c r="G31" s="14">
        <f t="shared" si="0"/>
        <v>920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112021</v>
      </c>
      <c r="B32" s="12">
        <f t="shared" si="2"/>
        <v>44501</v>
      </c>
      <c r="C32" s="13">
        <f t="shared" si="3"/>
        <v>500</v>
      </c>
      <c r="D32" s="13">
        <f t="shared" si="4"/>
        <v>50</v>
      </c>
      <c r="E32" s="13">
        <f t="shared" si="5"/>
        <v>970</v>
      </c>
      <c r="F32" s="14">
        <f t="shared" si="6"/>
        <v>0</v>
      </c>
      <c r="G32" s="14">
        <f t="shared" si="0"/>
        <v>970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122021</v>
      </c>
      <c r="B33" s="12">
        <f t="shared" si="2"/>
        <v>44531</v>
      </c>
      <c r="C33" s="13">
        <f t="shared" si="3"/>
        <v>500</v>
      </c>
      <c r="D33" s="13">
        <f t="shared" si="4"/>
        <v>50</v>
      </c>
      <c r="E33" s="13">
        <f t="shared" si="5"/>
        <v>1020</v>
      </c>
      <c r="F33" s="14">
        <f t="shared" si="6"/>
        <v>0</v>
      </c>
      <c r="G33" s="14">
        <f t="shared" si="0"/>
        <v>1020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12022</v>
      </c>
      <c r="B34" s="12">
        <f t="shared" si="2"/>
        <v>44562</v>
      </c>
      <c r="C34" s="13">
        <f t="shared" si="3"/>
        <v>500</v>
      </c>
      <c r="D34" s="13">
        <f t="shared" si="4"/>
        <v>50</v>
      </c>
      <c r="E34" s="13">
        <f t="shared" si="5"/>
        <v>1070</v>
      </c>
      <c r="F34" s="14">
        <f t="shared" si="6"/>
        <v>0</v>
      </c>
      <c r="G34" s="14">
        <f t="shared" si="0"/>
        <v>1070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22022</v>
      </c>
      <c r="B35" s="12">
        <f t="shared" si="2"/>
        <v>44593</v>
      </c>
      <c r="C35" s="13">
        <f t="shared" si="3"/>
        <v>500</v>
      </c>
      <c r="D35" s="13">
        <f t="shared" si="4"/>
        <v>50</v>
      </c>
      <c r="E35" s="13">
        <f t="shared" si="5"/>
        <v>1120</v>
      </c>
      <c r="F35" s="14">
        <f t="shared" si="6"/>
        <v>0</v>
      </c>
      <c r="G35" s="14">
        <f t="shared" si="0"/>
        <v>1120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32022</v>
      </c>
      <c r="B36" s="12">
        <f t="shared" si="2"/>
        <v>44621</v>
      </c>
      <c r="C36" s="13">
        <f t="shared" si="3"/>
        <v>500</v>
      </c>
      <c r="D36" s="13">
        <f t="shared" si="4"/>
        <v>50</v>
      </c>
      <c r="E36" s="13">
        <f t="shared" si="5"/>
        <v>1170</v>
      </c>
      <c r="F36" s="14">
        <f t="shared" si="6"/>
        <v>0</v>
      </c>
      <c r="G36" s="14">
        <f t="shared" si="0"/>
        <v>1170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42022</v>
      </c>
      <c r="B37" s="12">
        <f t="shared" si="2"/>
        <v>44652</v>
      </c>
      <c r="C37" s="13">
        <f t="shared" si="3"/>
        <v>500</v>
      </c>
      <c r="D37" s="13">
        <f t="shared" si="4"/>
        <v>50</v>
      </c>
      <c r="E37" s="13">
        <f t="shared" si="5"/>
        <v>1220</v>
      </c>
      <c r="F37" s="14">
        <f t="shared" si="6"/>
        <v>0</v>
      </c>
      <c r="G37" s="14">
        <f t="shared" ref="G37:G68" si="10">E37-F37</f>
        <v>1220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52022</v>
      </c>
      <c r="B38" s="12">
        <f t="shared" ref="B38:B69" si="12">EDATE(B37,1)</f>
        <v>44682</v>
      </c>
      <c r="C38" s="13">
        <f t="shared" ref="C38:C69" si="13">C37-H38+I38</f>
        <v>500</v>
      </c>
      <c r="D38" s="13">
        <f t="shared" ref="D38:D69" si="14">C37*$K$1</f>
        <v>50</v>
      </c>
      <c r="E38" s="13">
        <f t="shared" ref="E38:E69" si="15">C37*$K$1+G37</f>
        <v>1270</v>
      </c>
      <c r="F38" s="14">
        <f t="shared" ref="F38:F69" si="16">IF(J38&gt;E38,E38,J38)</f>
        <v>0</v>
      </c>
      <c r="G38" s="14">
        <f t="shared" si="10"/>
        <v>1270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62022</v>
      </c>
      <c r="B39" s="12">
        <f t="shared" si="12"/>
        <v>44713</v>
      </c>
      <c r="C39" s="13">
        <f t="shared" si="13"/>
        <v>500</v>
      </c>
      <c r="D39" s="13">
        <f t="shared" si="14"/>
        <v>50</v>
      </c>
      <c r="E39" s="13">
        <f t="shared" si="15"/>
        <v>1320</v>
      </c>
      <c r="F39" s="14">
        <f t="shared" si="16"/>
        <v>0</v>
      </c>
      <c r="G39" s="14">
        <f t="shared" si="10"/>
        <v>1320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72022</v>
      </c>
      <c r="B40" s="12">
        <f t="shared" si="12"/>
        <v>44743</v>
      </c>
      <c r="C40" s="13">
        <f t="shared" si="13"/>
        <v>500</v>
      </c>
      <c r="D40" s="13">
        <f t="shared" si="14"/>
        <v>50</v>
      </c>
      <c r="E40" s="13">
        <f t="shared" si="15"/>
        <v>1370</v>
      </c>
      <c r="F40" s="14">
        <f t="shared" si="16"/>
        <v>0</v>
      </c>
      <c r="G40" s="14">
        <f t="shared" si="10"/>
        <v>1370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82022</v>
      </c>
      <c r="B41" s="12">
        <f t="shared" si="12"/>
        <v>44774</v>
      </c>
      <c r="C41" s="13">
        <f t="shared" si="13"/>
        <v>500</v>
      </c>
      <c r="D41" s="13">
        <f t="shared" si="14"/>
        <v>50</v>
      </c>
      <c r="E41" s="13">
        <f t="shared" si="15"/>
        <v>1420</v>
      </c>
      <c r="F41" s="14">
        <f t="shared" si="16"/>
        <v>0</v>
      </c>
      <c r="G41" s="14">
        <f t="shared" si="10"/>
        <v>1420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92022</v>
      </c>
      <c r="B42" s="12">
        <f t="shared" si="12"/>
        <v>44805</v>
      </c>
      <c r="C42" s="13">
        <f t="shared" si="13"/>
        <v>500</v>
      </c>
      <c r="D42" s="13">
        <f t="shared" si="14"/>
        <v>50</v>
      </c>
      <c r="E42" s="13">
        <f t="shared" si="15"/>
        <v>1470</v>
      </c>
      <c r="F42" s="14">
        <f t="shared" si="16"/>
        <v>0</v>
      </c>
      <c r="G42" s="14">
        <f t="shared" si="10"/>
        <v>1470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102022</v>
      </c>
      <c r="B43" s="12">
        <f t="shared" si="12"/>
        <v>44835</v>
      </c>
      <c r="C43" s="13">
        <f t="shared" si="13"/>
        <v>500</v>
      </c>
      <c r="D43" s="13">
        <f t="shared" si="14"/>
        <v>50</v>
      </c>
      <c r="E43" s="13">
        <f t="shared" si="15"/>
        <v>1520</v>
      </c>
      <c r="F43" s="14">
        <f t="shared" si="16"/>
        <v>0</v>
      </c>
      <c r="G43" s="14">
        <f t="shared" si="10"/>
        <v>1520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112022</v>
      </c>
      <c r="B44" s="12">
        <f t="shared" si="12"/>
        <v>44866</v>
      </c>
      <c r="C44" s="13">
        <f t="shared" si="13"/>
        <v>500</v>
      </c>
      <c r="D44" s="13">
        <f t="shared" si="14"/>
        <v>50</v>
      </c>
      <c r="E44" s="13">
        <f t="shared" si="15"/>
        <v>1570</v>
      </c>
      <c r="F44" s="14">
        <f t="shared" si="16"/>
        <v>0</v>
      </c>
      <c r="G44" s="14">
        <f t="shared" si="10"/>
        <v>1570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122022</v>
      </c>
      <c r="B45" s="12">
        <f t="shared" si="12"/>
        <v>44896</v>
      </c>
      <c r="C45" s="13">
        <f t="shared" si="13"/>
        <v>500</v>
      </c>
      <c r="D45" s="13">
        <f t="shared" si="14"/>
        <v>50</v>
      </c>
      <c r="E45" s="13">
        <f t="shared" si="15"/>
        <v>1620</v>
      </c>
      <c r="F45" s="14">
        <f t="shared" si="16"/>
        <v>0</v>
      </c>
      <c r="G45" s="14">
        <f t="shared" si="10"/>
        <v>1620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12023</v>
      </c>
      <c r="B46" s="12">
        <f t="shared" si="12"/>
        <v>44927</v>
      </c>
      <c r="C46" s="13">
        <f t="shared" si="13"/>
        <v>500</v>
      </c>
      <c r="D46" s="13">
        <f t="shared" si="14"/>
        <v>50</v>
      </c>
      <c r="E46" s="13">
        <f t="shared" si="15"/>
        <v>1670</v>
      </c>
      <c r="F46" s="14">
        <f t="shared" si="16"/>
        <v>0</v>
      </c>
      <c r="G46" s="14">
        <f t="shared" si="10"/>
        <v>1670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22023</v>
      </c>
      <c r="B47" s="12">
        <f t="shared" si="12"/>
        <v>44958</v>
      </c>
      <c r="C47" s="13">
        <f t="shared" si="13"/>
        <v>500</v>
      </c>
      <c r="D47" s="13">
        <f t="shared" si="14"/>
        <v>50</v>
      </c>
      <c r="E47" s="13">
        <f t="shared" si="15"/>
        <v>1720</v>
      </c>
      <c r="F47" s="14">
        <f t="shared" si="16"/>
        <v>0</v>
      </c>
      <c r="G47" s="14">
        <f t="shared" si="10"/>
        <v>1720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32023</v>
      </c>
      <c r="B48" s="12">
        <f t="shared" si="12"/>
        <v>44986</v>
      </c>
      <c r="C48" s="13">
        <f t="shared" si="13"/>
        <v>500</v>
      </c>
      <c r="D48" s="13">
        <f t="shared" si="14"/>
        <v>50</v>
      </c>
      <c r="E48" s="13">
        <f t="shared" si="15"/>
        <v>1770</v>
      </c>
      <c r="F48" s="14">
        <f t="shared" si="16"/>
        <v>0</v>
      </c>
      <c r="G48" s="14">
        <f t="shared" si="10"/>
        <v>1770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42023</v>
      </c>
      <c r="B49" s="12">
        <f t="shared" si="12"/>
        <v>45017</v>
      </c>
      <c r="C49" s="13">
        <f t="shared" si="13"/>
        <v>500</v>
      </c>
      <c r="D49" s="13">
        <f t="shared" si="14"/>
        <v>50</v>
      </c>
      <c r="E49" s="13">
        <f t="shared" si="15"/>
        <v>1820</v>
      </c>
      <c r="F49" s="14">
        <f t="shared" si="16"/>
        <v>0</v>
      </c>
      <c r="G49" s="14">
        <f t="shared" si="10"/>
        <v>1820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52023</v>
      </c>
      <c r="B50" s="12">
        <f t="shared" si="12"/>
        <v>45047</v>
      </c>
      <c r="C50" s="13">
        <f t="shared" si="13"/>
        <v>500</v>
      </c>
      <c r="D50" s="13">
        <f t="shared" si="14"/>
        <v>50</v>
      </c>
      <c r="E50" s="13">
        <f t="shared" si="15"/>
        <v>1870</v>
      </c>
      <c r="F50" s="14">
        <f t="shared" si="16"/>
        <v>0</v>
      </c>
      <c r="G50" s="14">
        <f t="shared" si="10"/>
        <v>1870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62023</v>
      </c>
      <c r="B51" s="12">
        <f t="shared" si="12"/>
        <v>45078</v>
      </c>
      <c r="C51" s="13">
        <f t="shared" si="13"/>
        <v>500</v>
      </c>
      <c r="D51" s="13">
        <f t="shared" si="14"/>
        <v>50</v>
      </c>
      <c r="E51" s="13">
        <f t="shared" si="15"/>
        <v>1920</v>
      </c>
      <c r="F51" s="14">
        <f t="shared" si="16"/>
        <v>0</v>
      </c>
      <c r="G51" s="14">
        <f t="shared" si="10"/>
        <v>1920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72023</v>
      </c>
      <c r="B52" s="12">
        <f t="shared" si="12"/>
        <v>45108</v>
      </c>
      <c r="C52" s="13">
        <f t="shared" si="13"/>
        <v>500</v>
      </c>
      <c r="D52" s="13">
        <f t="shared" si="14"/>
        <v>50</v>
      </c>
      <c r="E52" s="13">
        <f t="shared" si="15"/>
        <v>1970</v>
      </c>
      <c r="F52" s="14">
        <f t="shared" si="16"/>
        <v>0</v>
      </c>
      <c r="G52" s="14">
        <f t="shared" si="10"/>
        <v>1970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82023</v>
      </c>
      <c r="B53" s="12">
        <f t="shared" si="12"/>
        <v>45139</v>
      </c>
      <c r="C53" s="13">
        <f t="shared" si="13"/>
        <v>500</v>
      </c>
      <c r="D53" s="13">
        <f t="shared" si="14"/>
        <v>50</v>
      </c>
      <c r="E53" s="13">
        <f t="shared" si="15"/>
        <v>2020</v>
      </c>
      <c r="F53" s="14">
        <f t="shared" si="16"/>
        <v>0</v>
      </c>
      <c r="G53" s="14">
        <f t="shared" si="10"/>
        <v>2020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92023</v>
      </c>
      <c r="B54" s="12">
        <f t="shared" si="12"/>
        <v>45170</v>
      </c>
      <c r="C54" s="13">
        <f t="shared" si="13"/>
        <v>500</v>
      </c>
      <c r="D54" s="13">
        <f t="shared" si="14"/>
        <v>50</v>
      </c>
      <c r="E54" s="13">
        <f t="shared" si="15"/>
        <v>2070</v>
      </c>
      <c r="F54" s="14">
        <f t="shared" si="16"/>
        <v>0</v>
      </c>
      <c r="G54" s="14">
        <f t="shared" si="10"/>
        <v>2070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102023</v>
      </c>
      <c r="B55" s="12">
        <f t="shared" si="12"/>
        <v>45200</v>
      </c>
      <c r="C55" s="13">
        <f t="shared" si="13"/>
        <v>500</v>
      </c>
      <c r="D55" s="13">
        <f t="shared" si="14"/>
        <v>50</v>
      </c>
      <c r="E55" s="13">
        <f t="shared" si="15"/>
        <v>2120</v>
      </c>
      <c r="F55" s="14">
        <f t="shared" si="16"/>
        <v>0</v>
      </c>
      <c r="G55" s="14">
        <f t="shared" si="10"/>
        <v>2120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112023</v>
      </c>
      <c r="B56" s="12">
        <f t="shared" si="12"/>
        <v>45231</v>
      </c>
      <c r="C56" s="13">
        <f t="shared" si="13"/>
        <v>500</v>
      </c>
      <c r="D56" s="13">
        <f t="shared" si="14"/>
        <v>50</v>
      </c>
      <c r="E56" s="13">
        <f t="shared" si="15"/>
        <v>2170</v>
      </c>
      <c r="F56" s="14">
        <f t="shared" si="16"/>
        <v>0</v>
      </c>
      <c r="G56" s="14">
        <f t="shared" si="10"/>
        <v>2170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122023</v>
      </c>
      <c r="B57" s="12">
        <f t="shared" si="12"/>
        <v>45261</v>
      </c>
      <c r="C57" s="13">
        <f t="shared" si="13"/>
        <v>500</v>
      </c>
      <c r="D57" s="13">
        <f t="shared" si="14"/>
        <v>50</v>
      </c>
      <c r="E57" s="13">
        <f t="shared" si="15"/>
        <v>2220</v>
      </c>
      <c r="F57" s="14">
        <f t="shared" si="16"/>
        <v>0</v>
      </c>
      <c r="G57" s="14">
        <f t="shared" si="10"/>
        <v>2220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12024</v>
      </c>
      <c r="B58" s="12">
        <f t="shared" si="12"/>
        <v>45292</v>
      </c>
      <c r="C58" s="13">
        <f t="shared" si="13"/>
        <v>500</v>
      </c>
      <c r="D58" s="13">
        <f t="shared" si="14"/>
        <v>50</v>
      </c>
      <c r="E58" s="13">
        <f t="shared" si="15"/>
        <v>2270</v>
      </c>
      <c r="F58" s="14">
        <f t="shared" si="16"/>
        <v>0</v>
      </c>
      <c r="G58" s="14">
        <f t="shared" si="10"/>
        <v>2270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22024</v>
      </c>
      <c r="B59" s="12">
        <f t="shared" si="12"/>
        <v>45323</v>
      </c>
      <c r="C59" s="13">
        <f t="shared" si="13"/>
        <v>500</v>
      </c>
      <c r="D59" s="13">
        <f t="shared" si="14"/>
        <v>50</v>
      </c>
      <c r="E59" s="13">
        <f t="shared" si="15"/>
        <v>2320</v>
      </c>
      <c r="F59" s="14">
        <f t="shared" si="16"/>
        <v>0</v>
      </c>
      <c r="G59" s="14">
        <f t="shared" si="10"/>
        <v>2320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32024</v>
      </c>
      <c r="B60" s="12">
        <f t="shared" si="12"/>
        <v>45352</v>
      </c>
      <c r="C60" s="13">
        <f t="shared" si="13"/>
        <v>500</v>
      </c>
      <c r="D60" s="13">
        <f t="shared" si="14"/>
        <v>50</v>
      </c>
      <c r="E60" s="13">
        <f t="shared" si="15"/>
        <v>2370</v>
      </c>
      <c r="F60" s="14">
        <f t="shared" si="16"/>
        <v>0</v>
      </c>
      <c r="G60" s="14">
        <f t="shared" si="10"/>
        <v>2370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42024</v>
      </c>
      <c r="B61" s="12">
        <f t="shared" si="12"/>
        <v>45383</v>
      </c>
      <c r="C61" s="13">
        <f t="shared" si="13"/>
        <v>500</v>
      </c>
      <c r="D61" s="13">
        <f t="shared" si="14"/>
        <v>50</v>
      </c>
      <c r="E61" s="13">
        <f t="shared" si="15"/>
        <v>2420</v>
      </c>
      <c r="F61" s="14">
        <f t="shared" si="16"/>
        <v>0</v>
      </c>
      <c r="G61" s="14">
        <f t="shared" si="10"/>
        <v>2420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52024</v>
      </c>
      <c r="B62" s="12">
        <f t="shared" si="12"/>
        <v>45413</v>
      </c>
      <c r="C62" s="13">
        <f t="shared" si="13"/>
        <v>500</v>
      </c>
      <c r="D62" s="13">
        <f t="shared" si="14"/>
        <v>50</v>
      </c>
      <c r="E62" s="13">
        <f t="shared" si="15"/>
        <v>2470</v>
      </c>
      <c r="F62" s="14">
        <f t="shared" si="16"/>
        <v>0</v>
      </c>
      <c r="G62" s="14">
        <f t="shared" si="10"/>
        <v>2470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62024</v>
      </c>
      <c r="B63" s="12">
        <f t="shared" si="12"/>
        <v>45444</v>
      </c>
      <c r="C63" s="13">
        <f t="shared" si="13"/>
        <v>500</v>
      </c>
      <c r="D63" s="13">
        <f t="shared" si="14"/>
        <v>50</v>
      </c>
      <c r="E63" s="13">
        <f t="shared" si="15"/>
        <v>2520</v>
      </c>
      <c r="F63" s="14">
        <f t="shared" si="16"/>
        <v>0</v>
      </c>
      <c r="G63" s="14">
        <f t="shared" si="10"/>
        <v>2520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72024</v>
      </c>
      <c r="B64" s="12">
        <f t="shared" si="12"/>
        <v>45474</v>
      </c>
      <c r="C64" s="13">
        <f t="shared" si="13"/>
        <v>500</v>
      </c>
      <c r="D64" s="13">
        <f t="shared" si="14"/>
        <v>50</v>
      </c>
      <c r="E64" s="13">
        <f t="shared" si="15"/>
        <v>2570</v>
      </c>
      <c r="F64" s="14">
        <f t="shared" si="16"/>
        <v>0</v>
      </c>
      <c r="G64" s="14">
        <f t="shared" si="10"/>
        <v>2570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82024</v>
      </c>
      <c r="B65" s="12">
        <f t="shared" si="12"/>
        <v>45505</v>
      </c>
      <c r="C65" s="13">
        <f t="shared" si="13"/>
        <v>500</v>
      </c>
      <c r="D65" s="13">
        <f t="shared" si="14"/>
        <v>50</v>
      </c>
      <c r="E65" s="13">
        <f t="shared" si="15"/>
        <v>2620</v>
      </c>
      <c r="F65" s="14">
        <f t="shared" si="16"/>
        <v>0</v>
      </c>
      <c r="G65" s="14">
        <f t="shared" si="10"/>
        <v>2620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92024</v>
      </c>
      <c r="B66" s="12">
        <f t="shared" si="12"/>
        <v>45536</v>
      </c>
      <c r="C66" s="13">
        <f t="shared" si="13"/>
        <v>500</v>
      </c>
      <c r="D66" s="13">
        <f t="shared" si="14"/>
        <v>50</v>
      </c>
      <c r="E66" s="13">
        <f t="shared" si="15"/>
        <v>2670</v>
      </c>
      <c r="F66" s="14">
        <f t="shared" si="16"/>
        <v>0</v>
      </c>
      <c r="G66" s="14">
        <f t="shared" si="10"/>
        <v>2670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102024</v>
      </c>
      <c r="B67" s="12">
        <f t="shared" si="12"/>
        <v>45566</v>
      </c>
      <c r="C67" s="13">
        <f t="shared" si="13"/>
        <v>500</v>
      </c>
      <c r="D67" s="13">
        <f t="shared" si="14"/>
        <v>50</v>
      </c>
      <c r="E67" s="13">
        <f t="shared" si="15"/>
        <v>2720</v>
      </c>
      <c r="F67" s="14">
        <f t="shared" si="16"/>
        <v>0</v>
      </c>
      <c r="G67" s="14">
        <f t="shared" si="10"/>
        <v>2720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112024</v>
      </c>
      <c r="B68" s="12">
        <f t="shared" si="12"/>
        <v>45597</v>
      </c>
      <c r="C68" s="13">
        <f t="shared" si="13"/>
        <v>500</v>
      </c>
      <c r="D68" s="13">
        <f t="shared" si="14"/>
        <v>50</v>
      </c>
      <c r="E68" s="13">
        <f t="shared" si="15"/>
        <v>2770</v>
      </c>
      <c r="F68" s="14">
        <f t="shared" si="16"/>
        <v>0</v>
      </c>
      <c r="G68" s="14">
        <f t="shared" si="10"/>
        <v>2770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122024</v>
      </c>
      <c r="B69" s="12">
        <f t="shared" si="12"/>
        <v>45627</v>
      </c>
      <c r="C69" s="13">
        <f t="shared" si="13"/>
        <v>500</v>
      </c>
      <c r="D69" s="13">
        <f t="shared" si="14"/>
        <v>50</v>
      </c>
      <c r="E69" s="13">
        <f t="shared" si="15"/>
        <v>2820</v>
      </c>
      <c r="F69" s="14">
        <f t="shared" si="16"/>
        <v>0</v>
      </c>
      <c r="G69" s="14">
        <f t="shared" ref="G69:G100" si="19">E69-F69</f>
        <v>2820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12025</v>
      </c>
      <c r="B70" s="12">
        <f t="shared" ref="B70:B101" si="21">EDATE(B69,1)</f>
        <v>45658</v>
      </c>
      <c r="C70" s="13">
        <f t="shared" ref="C70:C101" si="22">C69-H70+I70</f>
        <v>500</v>
      </c>
      <c r="D70" s="13">
        <f t="shared" ref="D70:D101" si="23">C69*$K$1</f>
        <v>50</v>
      </c>
      <c r="E70" s="13">
        <f t="shared" ref="E70:E101" si="24">C69*$K$1+G69</f>
        <v>2870</v>
      </c>
      <c r="F70" s="14">
        <f t="shared" ref="F70:F101" si="25">IF(J70&gt;E70,E70,J70)</f>
        <v>0</v>
      </c>
      <c r="G70" s="14">
        <f t="shared" si="19"/>
        <v>2870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22025</v>
      </c>
      <c r="B71" s="12">
        <f t="shared" si="21"/>
        <v>45689</v>
      </c>
      <c r="C71" s="13">
        <f t="shared" si="22"/>
        <v>500</v>
      </c>
      <c r="D71" s="13">
        <f t="shared" si="23"/>
        <v>50</v>
      </c>
      <c r="E71" s="13">
        <f t="shared" si="24"/>
        <v>2920</v>
      </c>
      <c r="F71" s="14">
        <f t="shared" si="25"/>
        <v>0</v>
      </c>
      <c r="G71" s="14">
        <f t="shared" si="19"/>
        <v>2920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32025</v>
      </c>
      <c r="B72" s="12">
        <f t="shared" si="21"/>
        <v>45717</v>
      </c>
      <c r="C72" s="13">
        <f t="shared" si="22"/>
        <v>500</v>
      </c>
      <c r="D72" s="13">
        <f t="shared" si="23"/>
        <v>50</v>
      </c>
      <c r="E72" s="13">
        <f t="shared" si="24"/>
        <v>2970</v>
      </c>
      <c r="F72" s="14">
        <f t="shared" si="25"/>
        <v>0</v>
      </c>
      <c r="G72" s="14">
        <f t="shared" si="19"/>
        <v>2970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42025</v>
      </c>
      <c r="B73" s="12">
        <f t="shared" si="21"/>
        <v>45748</v>
      </c>
      <c r="C73" s="13">
        <f t="shared" si="22"/>
        <v>500</v>
      </c>
      <c r="D73" s="13">
        <f t="shared" si="23"/>
        <v>50</v>
      </c>
      <c r="E73" s="13">
        <f t="shared" si="24"/>
        <v>3020</v>
      </c>
      <c r="F73" s="14">
        <f t="shared" si="25"/>
        <v>0</v>
      </c>
      <c r="G73" s="14">
        <f t="shared" si="19"/>
        <v>3020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52025</v>
      </c>
      <c r="B74" s="12">
        <f t="shared" si="21"/>
        <v>45778</v>
      </c>
      <c r="C74" s="13">
        <f t="shared" si="22"/>
        <v>500</v>
      </c>
      <c r="D74" s="13">
        <f t="shared" si="23"/>
        <v>50</v>
      </c>
      <c r="E74" s="13">
        <f t="shared" si="24"/>
        <v>3070</v>
      </c>
      <c r="F74" s="14">
        <f t="shared" si="25"/>
        <v>0</v>
      </c>
      <c r="G74" s="14">
        <f t="shared" si="19"/>
        <v>3070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62025</v>
      </c>
      <c r="B75" s="12">
        <f t="shared" si="21"/>
        <v>45809</v>
      </c>
      <c r="C75" s="13">
        <f t="shared" si="22"/>
        <v>500</v>
      </c>
      <c r="D75" s="13">
        <f t="shared" si="23"/>
        <v>50</v>
      </c>
      <c r="E75" s="13">
        <f t="shared" si="24"/>
        <v>3120</v>
      </c>
      <c r="F75" s="14">
        <f t="shared" si="25"/>
        <v>0</v>
      </c>
      <c r="G75" s="14">
        <f t="shared" si="19"/>
        <v>3120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72025</v>
      </c>
      <c r="B76" s="12">
        <f t="shared" si="21"/>
        <v>45839</v>
      </c>
      <c r="C76" s="13">
        <f t="shared" si="22"/>
        <v>500</v>
      </c>
      <c r="D76" s="13">
        <f t="shared" si="23"/>
        <v>50</v>
      </c>
      <c r="E76" s="13">
        <f t="shared" si="24"/>
        <v>3170</v>
      </c>
      <c r="F76" s="14">
        <f t="shared" si="25"/>
        <v>0</v>
      </c>
      <c r="G76" s="14">
        <f t="shared" si="19"/>
        <v>3170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82025</v>
      </c>
      <c r="B77" s="12">
        <f t="shared" si="21"/>
        <v>45870</v>
      </c>
      <c r="C77" s="13">
        <f t="shared" si="22"/>
        <v>500</v>
      </c>
      <c r="D77" s="13">
        <f t="shared" si="23"/>
        <v>50</v>
      </c>
      <c r="E77" s="13">
        <f t="shared" si="24"/>
        <v>3220</v>
      </c>
      <c r="F77" s="14">
        <f t="shared" si="25"/>
        <v>0</v>
      </c>
      <c r="G77" s="14">
        <f t="shared" si="19"/>
        <v>3220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92025</v>
      </c>
      <c r="B78" s="12">
        <f t="shared" si="21"/>
        <v>45901</v>
      </c>
      <c r="C78" s="13">
        <f t="shared" si="22"/>
        <v>500</v>
      </c>
      <c r="D78" s="13">
        <f t="shared" si="23"/>
        <v>50</v>
      </c>
      <c r="E78" s="13">
        <f t="shared" si="24"/>
        <v>3270</v>
      </c>
      <c r="F78" s="14">
        <f t="shared" si="25"/>
        <v>0</v>
      </c>
      <c r="G78" s="14">
        <f t="shared" si="19"/>
        <v>3270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102025</v>
      </c>
      <c r="B79" s="12">
        <f t="shared" si="21"/>
        <v>45931</v>
      </c>
      <c r="C79" s="13">
        <f t="shared" si="22"/>
        <v>500</v>
      </c>
      <c r="D79" s="13">
        <f t="shared" si="23"/>
        <v>50</v>
      </c>
      <c r="E79" s="13">
        <f t="shared" si="24"/>
        <v>3320</v>
      </c>
      <c r="F79" s="14">
        <f t="shared" si="25"/>
        <v>0</v>
      </c>
      <c r="G79" s="14">
        <f t="shared" si="19"/>
        <v>3320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112025</v>
      </c>
      <c r="B80" s="12">
        <f t="shared" si="21"/>
        <v>45962</v>
      </c>
      <c r="C80" s="13">
        <f t="shared" si="22"/>
        <v>500</v>
      </c>
      <c r="D80" s="13">
        <f t="shared" si="23"/>
        <v>50</v>
      </c>
      <c r="E80" s="13">
        <f t="shared" si="24"/>
        <v>3370</v>
      </c>
      <c r="F80" s="14">
        <f t="shared" si="25"/>
        <v>0</v>
      </c>
      <c r="G80" s="14">
        <f t="shared" si="19"/>
        <v>3370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122025</v>
      </c>
      <c r="B81" s="12">
        <f t="shared" si="21"/>
        <v>45992</v>
      </c>
      <c r="C81" s="13">
        <f t="shared" si="22"/>
        <v>500</v>
      </c>
      <c r="D81" s="13">
        <f t="shared" si="23"/>
        <v>50</v>
      </c>
      <c r="E81" s="13">
        <f t="shared" si="24"/>
        <v>3420</v>
      </c>
      <c r="F81" s="14">
        <f t="shared" si="25"/>
        <v>0</v>
      </c>
      <c r="G81" s="14">
        <f t="shared" si="19"/>
        <v>3420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12026</v>
      </c>
      <c r="B82" s="12">
        <f t="shared" si="21"/>
        <v>46023</v>
      </c>
      <c r="C82" s="13">
        <f t="shared" si="22"/>
        <v>500</v>
      </c>
      <c r="D82" s="13">
        <f t="shared" si="23"/>
        <v>50</v>
      </c>
      <c r="E82" s="13">
        <f t="shared" si="24"/>
        <v>3470</v>
      </c>
      <c r="F82" s="14">
        <f t="shared" si="25"/>
        <v>0</v>
      </c>
      <c r="G82" s="14">
        <f t="shared" si="19"/>
        <v>3470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22026</v>
      </c>
      <c r="B83" s="12">
        <f t="shared" si="21"/>
        <v>46054</v>
      </c>
      <c r="C83" s="13">
        <f t="shared" si="22"/>
        <v>500</v>
      </c>
      <c r="D83" s="13">
        <f t="shared" si="23"/>
        <v>50</v>
      </c>
      <c r="E83" s="13">
        <f t="shared" si="24"/>
        <v>3520</v>
      </c>
      <c r="F83" s="14">
        <f t="shared" si="25"/>
        <v>0</v>
      </c>
      <c r="G83" s="14">
        <f t="shared" si="19"/>
        <v>3520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32026</v>
      </c>
      <c r="B84" s="12">
        <f t="shared" si="21"/>
        <v>46082</v>
      </c>
      <c r="C84" s="13">
        <f t="shared" si="22"/>
        <v>500</v>
      </c>
      <c r="D84" s="13">
        <f t="shared" si="23"/>
        <v>50</v>
      </c>
      <c r="E84" s="13">
        <f t="shared" si="24"/>
        <v>3570</v>
      </c>
      <c r="F84" s="14">
        <f t="shared" si="25"/>
        <v>0</v>
      </c>
      <c r="G84" s="14">
        <f t="shared" si="19"/>
        <v>3570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42026</v>
      </c>
      <c r="B85" s="12">
        <f t="shared" si="21"/>
        <v>46113</v>
      </c>
      <c r="C85" s="13">
        <f t="shared" si="22"/>
        <v>500</v>
      </c>
      <c r="D85" s="13">
        <f t="shared" si="23"/>
        <v>50</v>
      </c>
      <c r="E85" s="13">
        <f t="shared" si="24"/>
        <v>3620</v>
      </c>
      <c r="F85" s="14">
        <f t="shared" si="25"/>
        <v>0</v>
      </c>
      <c r="G85" s="14">
        <f t="shared" si="19"/>
        <v>3620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52026</v>
      </c>
      <c r="B86" s="12">
        <f t="shared" si="21"/>
        <v>46143</v>
      </c>
      <c r="C86" s="13">
        <f t="shared" si="22"/>
        <v>500</v>
      </c>
      <c r="D86" s="13">
        <f t="shared" si="23"/>
        <v>50</v>
      </c>
      <c r="E86" s="13">
        <f t="shared" si="24"/>
        <v>3670</v>
      </c>
      <c r="F86" s="14">
        <f t="shared" si="25"/>
        <v>0</v>
      </c>
      <c r="G86" s="14">
        <f t="shared" si="19"/>
        <v>3670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62026</v>
      </c>
      <c r="B87" s="12">
        <f t="shared" si="21"/>
        <v>46174</v>
      </c>
      <c r="C87" s="13">
        <f t="shared" si="22"/>
        <v>500</v>
      </c>
      <c r="D87" s="13">
        <f t="shared" si="23"/>
        <v>50</v>
      </c>
      <c r="E87" s="13">
        <f t="shared" si="24"/>
        <v>3720</v>
      </c>
      <c r="F87" s="14">
        <f t="shared" si="25"/>
        <v>0</v>
      </c>
      <c r="G87" s="14">
        <f t="shared" si="19"/>
        <v>3720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72026</v>
      </c>
      <c r="B88" s="12">
        <f t="shared" si="21"/>
        <v>46204</v>
      </c>
      <c r="C88" s="13">
        <f t="shared" si="22"/>
        <v>500</v>
      </c>
      <c r="D88" s="13">
        <f t="shared" si="23"/>
        <v>50</v>
      </c>
      <c r="E88" s="13">
        <f t="shared" si="24"/>
        <v>3770</v>
      </c>
      <c r="F88" s="14">
        <f t="shared" si="25"/>
        <v>0</v>
      </c>
      <c r="G88" s="14">
        <f t="shared" si="19"/>
        <v>3770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82026</v>
      </c>
      <c r="B89" s="12">
        <f t="shared" si="21"/>
        <v>46235</v>
      </c>
      <c r="C89" s="13">
        <f t="shared" si="22"/>
        <v>500</v>
      </c>
      <c r="D89" s="13">
        <f t="shared" si="23"/>
        <v>50</v>
      </c>
      <c r="E89" s="13">
        <f t="shared" si="24"/>
        <v>3820</v>
      </c>
      <c r="F89" s="14">
        <f t="shared" si="25"/>
        <v>0</v>
      </c>
      <c r="G89" s="14">
        <f t="shared" si="19"/>
        <v>3820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92026</v>
      </c>
      <c r="B90" s="12">
        <f t="shared" si="21"/>
        <v>46266</v>
      </c>
      <c r="C90" s="13">
        <f t="shared" si="22"/>
        <v>500</v>
      </c>
      <c r="D90" s="13">
        <f t="shared" si="23"/>
        <v>50</v>
      </c>
      <c r="E90" s="13">
        <f t="shared" si="24"/>
        <v>3870</v>
      </c>
      <c r="F90" s="14">
        <f t="shared" si="25"/>
        <v>0</v>
      </c>
      <c r="G90" s="14">
        <f t="shared" si="19"/>
        <v>3870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102026</v>
      </c>
      <c r="B91" s="12">
        <f t="shared" si="21"/>
        <v>46296</v>
      </c>
      <c r="C91" s="13">
        <f t="shared" si="22"/>
        <v>500</v>
      </c>
      <c r="D91" s="13">
        <f t="shared" si="23"/>
        <v>50</v>
      </c>
      <c r="E91" s="13">
        <f t="shared" si="24"/>
        <v>3920</v>
      </c>
      <c r="F91" s="14">
        <f t="shared" si="25"/>
        <v>0</v>
      </c>
      <c r="G91" s="14">
        <f t="shared" si="19"/>
        <v>3920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112026</v>
      </c>
      <c r="B92" s="12">
        <f t="shared" si="21"/>
        <v>46327</v>
      </c>
      <c r="C92" s="13">
        <f t="shared" si="22"/>
        <v>500</v>
      </c>
      <c r="D92" s="13">
        <f t="shared" si="23"/>
        <v>50</v>
      </c>
      <c r="E92" s="13">
        <f t="shared" si="24"/>
        <v>3970</v>
      </c>
      <c r="F92" s="14">
        <f t="shared" si="25"/>
        <v>0</v>
      </c>
      <c r="G92" s="14">
        <f t="shared" si="19"/>
        <v>3970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122026</v>
      </c>
      <c r="B93" s="12">
        <f t="shared" si="21"/>
        <v>46357</v>
      </c>
      <c r="C93" s="13">
        <f t="shared" si="22"/>
        <v>500</v>
      </c>
      <c r="D93" s="13">
        <f t="shared" si="23"/>
        <v>50</v>
      </c>
      <c r="E93" s="13">
        <f t="shared" si="24"/>
        <v>4020</v>
      </c>
      <c r="F93" s="14">
        <f t="shared" si="25"/>
        <v>0</v>
      </c>
      <c r="G93" s="14">
        <f t="shared" si="19"/>
        <v>4020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12027</v>
      </c>
      <c r="B94" s="12">
        <f t="shared" si="21"/>
        <v>46388</v>
      </c>
      <c r="C94" s="13">
        <f t="shared" si="22"/>
        <v>500</v>
      </c>
      <c r="D94" s="13">
        <f t="shared" si="23"/>
        <v>50</v>
      </c>
      <c r="E94" s="13">
        <f t="shared" si="24"/>
        <v>4070</v>
      </c>
      <c r="F94" s="14">
        <f t="shared" si="25"/>
        <v>0</v>
      </c>
      <c r="G94" s="14">
        <f t="shared" si="19"/>
        <v>4070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22027</v>
      </c>
      <c r="B95" s="12">
        <f t="shared" si="21"/>
        <v>46419</v>
      </c>
      <c r="C95" s="13">
        <f t="shared" si="22"/>
        <v>500</v>
      </c>
      <c r="D95" s="13">
        <f t="shared" si="23"/>
        <v>50</v>
      </c>
      <c r="E95" s="13">
        <f t="shared" si="24"/>
        <v>4120</v>
      </c>
      <c r="F95" s="14">
        <f t="shared" si="25"/>
        <v>0</v>
      </c>
      <c r="G95" s="14">
        <f t="shared" si="19"/>
        <v>4120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32027</v>
      </c>
      <c r="B96" s="12">
        <f t="shared" si="21"/>
        <v>46447</v>
      </c>
      <c r="C96" s="13">
        <f t="shared" si="22"/>
        <v>500</v>
      </c>
      <c r="D96" s="13">
        <f t="shared" si="23"/>
        <v>50</v>
      </c>
      <c r="E96" s="13">
        <f t="shared" si="24"/>
        <v>4170</v>
      </c>
      <c r="F96" s="14">
        <f t="shared" si="25"/>
        <v>0</v>
      </c>
      <c r="G96" s="14">
        <f t="shared" si="19"/>
        <v>4170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42027</v>
      </c>
      <c r="B97" s="12">
        <f t="shared" si="21"/>
        <v>46478</v>
      </c>
      <c r="C97" s="13">
        <f t="shared" si="22"/>
        <v>500</v>
      </c>
      <c r="D97" s="13">
        <f t="shared" si="23"/>
        <v>50</v>
      </c>
      <c r="E97" s="13">
        <f t="shared" si="24"/>
        <v>4220</v>
      </c>
      <c r="F97" s="14">
        <f t="shared" si="25"/>
        <v>0</v>
      </c>
      <c r="G97" s="14">
        <f t="shared" si="19"/>
        <v>4220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52027</v>
      </c>
      <c r="B98" s="12">
        <f t="shared" si="21"/>
        <v>46508</v>
      </c>
      <c r="C98" s="13">
        <f t="shared" si="22"/>
        <v>500</v>
      </c>
      <c r="D98" s="13">
        <f t="shared" si="23"/>
        <v>50</v>
      </c>
      <c r="E98" s="13">
        <f t="shared" si="24"/>
        <v>4270</v>
      </c>
      <c r="F98" s="14">
        <f t="shared" si="25"/>
        <v>0</v>
      </c>
      <c r="G98" s="14">
        <f t="shared" si="19"/>
        <v>4270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62027</v>
      </c>
      <c r="B99" s="12">
        <f t="shared" si="21"/>
        <v>46539</v>
      </c>
      <c r="C99" s="13">
        <f t="shared" si="22"/>
        <v>500</v>
      </c>
      <c r="D99" s="13">
        <f t="shared" si="23"/>
        <v>50</v>
      </c>
      <c r="E99" s="13">
        <f t="shared" si="24"/>
        <v>4320</v>
      </c>
      <c r="F99" s="14">
        <f t="shared" si="25"/>
        <v>0</v>
      </c>
      <c r="G99" s="14">
        <f t="shared" si="19"/>
        <v>4320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72027</v>
      </c>
      <c r="B100" s="12">
        <f t="shared" si="21"/>
        <v>46569</v>
      </c>
      <c r="C100" s="13">
        <f t="shared" si="22"/>
        <v>500</v>
      </c>
      <c r="D100" s="13">
        <f t="shared" si="23"/>
        <v>50</v>
      </c>
      <c r="E100" s="13">
        <f t="shared" si="24"/>
        <v>4370</v>
      </c>
      <c r="F100" s="14">
        <f t="shared" si="25"/>
        <v>0</v>
      </c>
      <c r="G100" s="14">
        <f t="shared" si="19"/>
        <v>4370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82027</v>
      </c>
      <c r="B101" s="12">
        <f t="shared" si="21"/>
        <v>46600</v>
      </c>
      <c r="C101" s="13">
        <f t="shared" si="22"/>
        <v>500</v>
      </c>
      <c r="D101" s="13">
        <f t="shared" si="23"/>
        <v>50</v>
      </c>
      <c r="E101" s="13">
        <f t="shared" si="24"/>
        <v>4420</v>
      </c>
      <c r="F101" s="14">
        <f t="shared" si="25"/>
        <v>0</v>
      </c>
      <c r="G101" s="14">
        <f t="shared" ref="G101:G124" si="29">E101-F101</f>
        <v>4420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92027</v>
      </c>
      <c r="B102" s="12">
        <f t="shared" ref="B102:B124" si="31">EDATE(B101,1)</f>
        <v>46631</v>
      </c>
      <c r="C102" s="13">
        <f t="shared" ref="C102:C124" si="32">C101-H102+I102</f>
        <v>500</v>
      </c>
      <c r="D102" s="13">
        <f t="shared" ref="D102:D124" si="33">C101*$K$1</f>
        <v>50</v>
      </c>
      <c r="E102" s="13">
        <f t="shared" ref="E102:E124" si="34">C101*$K$1+G101</f>
        <v>4470</v>
      </c>
      <c r="F102" s="14">
        <f t="shared" ref="F102:F124" si="35">IF(J102&gt;E102,E102,J102)</f>
        <v>0</v>
      </c>
      <c r="G102" s="14">
        <f t="shared" si="29"/>
        <v>4470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102027</v>
      </c>
      <c r="B103" s="12">
        <f t="shared" si="31"/>
        <v>46661</v>
      </c>
      <c r="C103" s="13">
        <f t="shared" si="32"/>
        <v>500</v>
      </c>
      <c r="D103" s="13">
        <f t="shared" si="33"/>
        <v>50</v>
      </c>
      <c r="E103" s="13">
        <f t="shared" si="34"/>
        <v>4520</v>
      </c>
      <c r="F103" s="14">
        <f t="shared" si="35"/>
        <v>0</v>
      </c>
      <c r="G103" s="14">
        <f t="shared" si="29"/>
        <v>4520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112027</v>
      </c>
      <c r="B104" s="12">
        <f t="shared" si="31"/>
        <v>46692</v>
      </c>
      <c r="C104" s="13">
        <f t="shared" si="32"/>
        <v>500</v>
      </c>
      <c r="D104" s="13">
        <f t="shared" si="33"/>
        <v>50</v>
      </c>
      <c r="E104" s="13">
        <f t="shared" si="34"/>
        <v>4570</v>
      </c>
      <c r="F104" s="14">
        <f t="shared" si="35"/>
        <v>0</v>
      </c>
      <c r="G104" s="14">
        <f t="shared" si="29"/>
        <v>4570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122027</v>
      </c>
      <c r="B105" s="12">
        <f t="shared" si="31"/>
        <v>46722</v>
      </c>
      <c r="C105" s="13">
        <f t="shared" si="32"/>
        <v>500</v>
      </c>
      <c r="D105" s="13">
        <f t="shared" si="33"/>
        <v>50</v>
      </c>
      <c r="E105" s="13">
        <f t="shared" si="34"/>
        <v>4620</v>
      </c>
      <c r="F105" s="14">
        <f t="shared" si="35"/>
        <v>0</v>
      </c>
      <c r="G105" s="14">
        <f t="shared" si="29"/>
        <v>4620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12028</v>
      </c>
      <c r="B106" s="12">
        <f t="shared" si="31"/>
        <v>46753</v>
      </c>
      <c r="C106" s="13">
        <f t="shared" si="32"/>
        <v>500</v>
      </c>
      <c r="D106" s="13">
        <f t="shared" si="33"/>
        <v>50</v>
      </c>
      <c r="E106" s="13">
        <f t="shared" si="34"/>
        <v>4670</v>
      </c>
      <c r="F106" s="14">
        <f t="shared" si="35"/>
        <v>0</v>
      </c>
      <c r="G106" s="14">
        <f t="shared" si="29"/>
        <v>4670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22028</v>
      </c>
      <c r="B107" s="12">
        <f t="shared" si="31"/>
        <v>46784</v>
      </c>
      <c r="C107" s="13">
        <f t="shared" si="32"/>
        <v>500</v>
      </c>
      <c r="D107" s="13">
        <f t="shared" si="33"/>
        <v>50</v>
      </c>
      <c r="E107" s="13">
        <f t="shared" si="34"/>
        <v>4720</v>
      </c>
      <c r="F107" s="14">
        <f t="shared" si="35"/>
        <v>0</v>
      </c>
      <c r="G107" s="14">
        <f t="shared" si="29"/>
        <v>4720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32028</v>
      </c>
      <c r="B108" s="12">
        <f t="shared" si="31"/>
        <v>46813</v>
      </c>
      <c r="C108" s="13">
        <f t="shared" si="32"/>
        <v>500</v>
      </c>
      <c r="D108" s="13">
        <f t="shared" si="33"/>
        <v>50</v>
      </c>
      <c r="E108" s="13">
        <f t="shared" si="34"/>
        <v>4770</v>
      </c>
      <c r="F108" s="14">
        <f t="shared" si="35"/>
        <v>0</v>
      </c>
      <c r="G108" s="14">
        <f t="shared" si="29"/>
        <v>4770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42028</v>
      </c>
      <c r="B109" s="12">
        <f t="shared" si="31"/>
        <v>46844</v>
      </c>
      <c r="C109" s="13">
        <f t="shared" si="32"/>
        <v>500</v>
      </c>
      <c r="D109" s="13">
        <f t="shared" si="33"/>
        <v>50</v>
      </c>
      <c r="E109" s="13">
        <f t="shared" si="34"/>
        <v>4820</v>
      </c>
      <c r="F109" s="14">
        <f t="shared" si="35"/>
        <v>0</v>
      </c>
      <c r="G109" s="14">
        <f t="shared" si="29"/>
        <v>4820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52028</v>
      </c>
      <c r="B110" s="12">
        <f t="shared" si="31"/>
        <v>46874</v>
      </c>
      <c r="C110" s="13">
        <f t="shared" si="32"/>
        <v>500</v>
      </c>
      <c r="D110" s="13">
        <f t="shared" si="33"/>
        <v>50</v>
      </c>
      <c r="E110" s="13">
        <f t="shared" si="34"/>
        <v>4870</v>
      </c>
      <c r="F110" s="14">
        <f t="shared" si="35"/>
        <v>0</v>
      </c>
      <c r="G110" s="14">
        <f t="shared" si="29"/>
        <v>4870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62028</v>
      </c>
      <c r="B111" s="12">
        <f t="shared" si="31"/>
        <v>46905</v>
      </c>
      <c r="C111" s="13">
        <f t="shared" si="32"/>
        <v>500</v>
      </c>
      <c r="D111" s="13">
        <f t="shared" si="33"/>
        <v>50</v>
      </c>
      <c r="E111" s="13">
        <f t="shared" si="34"/>
        <v>4920</v>
      </c>
      <c r="F111" s="14">
        <f t="shared" si="35"/>
        <v>0</v>
      </c>
      <c r="G111" s="14">
        <f t="shared" si="29"/>
        <v>4920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72028</v>
      </c>
      <c r="B112" s="12">
        <f t="shared" si="31"/>
        <v>46935</v>
      </c>
      <c r="C112" s="13">
        <f t="shared" si="32"/>
        <v>500</v>
      </c>
      <c r="D112" s="13">
        <f t="shared" si="33"/>
        <v>50</v>
      </c>
      <c r="E112" s="13">
        <f t="shared" si="34"/>
        <v>4970</v>
      </c>
      <c r="F112" s="14">
        <f t="shared" si="35"/>
        <v>0</v>
      </c>
      <c r="G112" s="14">
        <f t="shared" si="29"/>
        <v>4970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82028</v>
      </c>
      <c r="B113" s="12">
        <f t="shared" si="31"/>
        <v>46966</v>
      </c>
      <c r="C113" s="13">
        <f t="shared" si="32"/>
        <v>500</v>
      </c>
      <c r="D113" s="13">
        <f t="shared" si="33"/>
        <v>50</v>
      </c>
      <c r="E113" s="13">
        <f t="shared" si="34"/>
        <v>5020</v>
      </c>
      <c r="F113" s="14">
        <f t="shared" si="35"/>
        <v>0</v>
      </c>
      <c r="G113" s="14">
        <f t="shared" si="29"/>
        <v>5020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92028</v>
      </c>
      <c r="B114" s="12">
        <f t="shared" si="31"/>
        <v>46997</v>
      </c>
      <c r="C114" s="13">
        <f t="shared" si="32"/>
        <v>500</v>
      </c>
      <c r="D114" s="13">
        <f t="shared" si="33"/>
        <v>50</v>
      </c>
      <c r="E114" s="13">
        <f t="shared" si="34"/>
        <v>5070</v>
      </c>
      <c r="F114" s="14">
        <f t="shared" si="35"/>
        <v>0</v>
      </c>
      <c r="G114" s="14">
        <f t="shared" si="29"/>
        <v>5070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102028</v>
      </c>
      <c r="B115" s="12">
        <f t="shared" si="31"/>
        <v>47027</v>
      </c>
      <c r="C115" s="13">
        <f t="shared" si="32"/>
        <v>500</v>
      </c>
      <c r="D115" s="13">
        <f t="shared" si="33"/>
        <v>50</v>
      </c>
      <c r="E115" s="13">
        <f t="shared" si="34"/>
        <v>5120</v>
      </c>
      <c r="F115" s="14">
        <f t="shared" si="35"/>
        <v>0</v>
      </c>
      <c r="G115" s="14">
        <f t="shared" si="29"/>
        <v>5120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112028</v>
      </c>
      <c r="B116" s="12">
        <f t="shared" si="31"/>
        <v>47058</v>
      </c>
      <c r="C116" s="13">
        <f t="shared" si="32"/>
        <v>500</v>
      </c>
      <c r="D116" s="13">
        <f t="shared" si="33"/>
        <v>50</v>
      </c>
      <c r="E116" s="13">
        <f t="shared" si="34"/>
        <v>5170</v>
      </c>
      <c r="F116" s="14">
        <f t="shared" si="35"/>
        <v>0</v>
      </c>
      <c r="G116" s="14">
        <f t="shared" si="29"/>
        <v>5170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122028</v>
      </c>
      <c r="B117" s="12">
        <f t="shared" si="31"/>
        <v>47088</v>
      </c>
      <c r="C117" s="13">
        <f t="shared" si="32"/>
        <v>500</v>
      </c>
      <c r="D117" s="13">
        <f t="shared" si="33"/>
        <v>50</v>
      </c>
      <c r="E117" s="13">
        <f t="shared" si="34"/>
        <v>5220</v>
      </c>
      <c r="F117" s="14">
        <f t="shared" si="35"/>
        <v>0</v>
      </c>
      <c r="G117" s="14">
        <f t="shared" si="29"/>
        <v>5220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12029</v>
      </c>
      <c r="B118" s="12">
        <f t="shared" si="31"/>
        <v>47119</v>
      </c>
      <c r="C118" s="13">
        <f t="shared" si="32"/>
        <v>500</v>
      </c>
      <c r="D118" s="13">
        <f t="shared" si="33"/>
        <v>50</v>
      </c>
      <c r="E118" s="13">
        <f t="shared" si="34"/>
        <v>5270</v>
      </c>
      <c r="F118" s="14">
        <f t="shared" si="35"/>
        <v>0</v>
      </c>
      <c r="G118" s="14">
        <f t="shared" si="29"/>
        <v>5270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22029</v>
      </c>
      <c r="B119" s="12">
        <f t="shared" si="31"/>
        <v>47150</v>
      </c>
      <c r="C119" s="13">
        <f t="shared" si="32"/>
        <v>500</v>
      </c>
      <c r="D119" s="13">
        <f t="shared" si="33"/>
        <v>50</v>
      </c>
      <c r="E119" s="13">
        <f t="shared" si="34"/>
        <v>5320</v>
      </c>
      <c r="F119" s="14">
        <f t="shared" si="35"/>
        <v>0</v>
      </c>
      <c r="G119" s="14">
        <f t="shared" si="29"/>
        <v>5320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32029</v>
      </c>
      <c r="B120" s="12">
        <f t="shared" si="31"/>
        <v>47178</v>
      </c>
      <c r="C120" s="13">
        <f t="shared" si="32"/>
        <v>500</v>
      </c>
      <c r="D120" s="13">
        <f t="shared" si="33"/>
        <v>50</v>
      </c>
      <c r="E120" s="13">
        <f t="shared" si="34"/>
        <v>5370</v>
      </c>
      <c r="F120" s="14">
        <f t="shared" si="35"/>
        <v>0</v>
      </c>
      <c r="G120" s="14">
        <f t="shared" si="29"/>
        <v>5370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42029</v>
      </c>
      <c r="B121" s="12">
        <f t="shared" si="31"/>
        <v>47209</v>
      </c>
      <c r="C121" s="13">
        <f t="shared" si="32"/>
        <v>500</v>
      </c>
      <c r="D121" s="13">
        <f t="shared" si="33"/>
        <v>50</v>
      </c>
      <c r="E121" s="13">
        <f t="shared" si="34"/>
        <v>5420</v>
      </c>
      <c r="F121" s="14">
        <f t="shared" si="35"/>
        <v>0</v>
      </c>
      <c r="G121" s="14">
        <f t="shared" si="29"/>
        <v>5420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52029</v>
      </c>
      <c r="B122" s="12">
        <f t="shared" si="31"/>
        <v>47239</v>
      </c>
      <c r="C122" s="13">
        <f t="shared" si="32"/>
        <v>500</v>
      </c>
      <c r="D122" s="13">
        <f t="shared" si="33"/>
        <v>50</v>
      </c>
      <c r="E122" s="13">
        <f t="shared" si="34"/>
        <v>5470</v>
      </c>
      <c r="F122" s="14">
        <f t="shared" si="35"/>
        <v>0</v>
      </c>
      <c r="G122" s="14">
        <f t="shared" si="29"/>
        <v>5470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62029</v>
      </c>
      <c r="B123" s="12">
        <f t="shared" si="31"/>
        <v>47270</v>
      </c>
      <c r="C123" s="13">
        <f t="shared" si="32"/>
        <v>500</v>
      </c>
      <c r="D123" s="13">
        <f t="shared" si="33"/>
        <v>50</v>
      </c>
      <c r="E123" s="13">
        <f t="shared" si="34"/>
        <v>5520</v>
      </c>
      <c r="F123" s="14">
        <f t="shared" si="35"/>
        <v>0</v>
      </c>
      <c r="G123" s="14">
        <f t="shared" si="29"/>
        <v>5520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72029</v>
      </c>
      <c r="B124" s="12">
        <f t="shared" si="31"/>
        <v>47300</v>
      </c>
      <c r="C124" s="13">
        <f t="shared" si="32"/>
        <v>500</v>
      </c>
      <c r="D124" s="13">
        <f t="shared" si="33"/>
        <v>50</v>
      </c>
      <c r="E124" s="13">
        <f t="shared" si="34"/>
        <v>5570</v>
      </c>
      <c r="F124" s="14">
        <f t="shared" si="35"/>
        <v>0</v>
      </c>
      <c r="G124" s="14">
        <f t="shared" si="29"/>
        <v>5570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1" sqref="M21"/>
    </sheetView>
  </sheetViews>
  <sheetFormatPr defaultColWidth="11" defaultRowHeight="15"/>
  <cols>
    <col min="1" max="1" width="7" hidden="1" customWidth="1"/>
    <col min="2" max="2" width="7.28571428571429" customWidth="1"/>
    <col min="4" max="4" width="10.4285714285714" customWidth="1"/>
    <col min="5" max="5" width="12.5714285714286" customWidth="1"/>
    <col min="6" max="6" width="9.85714285714286" customWidth="1"/>
    <col min="7" max="7" width="12.7142857142857" customWidth="1"/>
    <col min="8" max="8" width="11.1428571428571" customWidth="1"/>
    <col min="9" max="9" width="10.8571428571429" customWidth="1"/>
    <col min="10" max="10" width="9.85714285714286" customWidth="1"/>
    <col min="11" max="11" width="11.5714285714286" customWidth="1"/>
    <col min="12" max="12" width="10.8571428571429" customWidth="1"/>
    <col min="14" max="15" width="10.1428571428571" customWidth="1"/>
    <col min="16" max="16" width="9.85714285714286" customWidth="1"/>
    <col min="17" max="17" width="3.14285714285714" customWidth="1"/>
    <col min="18" max="18" width="19.1428571428571" customWidth="1"/>
    <col min="19" max="19" width="10.1428571428571" customWidth="1"/>
  </cols>
  <sheetData>
    <row r="1" spans="2:16">
      <c r="B1" s="1" t="s">
        <v>9</v>
      </c>
      <c r="C1" s="2" t="s">
        <v>45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700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36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37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700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700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1000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700</v>
      </c>
      <c r="D6" s="13">
        <f t="shared" ref="D6:D37" si="4">C5*$K$1</f>
        <v>70</v>
      </c>
      <c r="E6" s="13">
        <f t="shared" ref="E6:E37" si="5">C5*$K$1+G5</f>
        <v>70</v>
      </c>
      <c r="F6" s="14">
        <f t="shared" ref="F6:F37" si="6">IF(J6&gt;E6,E6,J6)</f>
        <v>70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70</v>
      </c>
      <c r="K6" s="27">
        <v>43623</v>
      </c>
      <c r="L6" s="26">
        <v>70</v>
      </c>
      <c r="M6" s="27"/>
      <c r="N6" s="28"/>
      <c r="O6" s="27"/>
      <c r="P6" s="28"/>
      <c r="R6" s="34" t="s">
        <v>5</v>
      </c>
      <c r="S6" s="33">
        <f ca="1">VLOOKUP($A$2,$A$5:$P$127,4,FALSE)</f>
        <v>100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700</v>
      </c>
      <c r="D7" s="13">
        <f t="shared" si="4"/>
        <v>70</v>
      </c>
      <c r="E7" s="13">
        <f t="shared" si="5"/>
        <v>70</v>
      </c>
      <c r="F7" s="14">
        <f t="shared" si="6"/>
        <v>70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70</v>
      </c>
      <c r="K7" s="27">
        <v>43653</v>
      </c>
      <c r="L7" s="26">
        <v>70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900</v>
      </c>
      <c r="D8" s="13">
        <f t="shared" si="4"/>
        <v>70</v>
      </c>
      <c r="E8" s="13">
        <f t="shared" si="5"/>
        <v>70</v>
      </c>
      <c r="F8" s="14">
        <f t="shared" si="6"/>
        <v>70</v>
      </c>
      <c r="G8" s="14">
        <f t="shared" si="0"/>
        <v>0</v>
      </c>
      <c r="H8" s="14">
        <f t="shared" si="7"/>
        <v>0</v>
      </c>
      <c r="I8" s="24">
        <f t="shared" si="8"/>
        <v>200</v>
      </c>
      <c r="J8" s="24">
        <f t="shared" si="9"/>
        <v>70</v>
      </c>
      <c r="K8" s="27">
        <v>43684</v>
      </c>
      <c r="L8" s="26">
        <v>70</v>
      </c>
      <c r="M8" s="27">
        <v>43692</v>
      </c>
      <c r="N8" s="28">
        <v>-200</v>
      </c>
      <c r="O8" s="27"/>
      <c r="P8" s="28"/>
      <c r="R8" s="32" t="s">
        <v>7</v>
      </c>
      <c r="S8" s="33">
        <f ca="1">VLOOKUP($A$2,$A$5:$P$127,6,FALSE)</f>
        <v>100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1200</v>
      </c>
      <c r="D9" s="13">
        <f t="shared" si="4"/>
        <v>90</v>
      </c>
      <c r="E9" s="13">
        <f t="shared" si="5"/>
        <v>90</v>
      </c>
      <c r="F9" s="14">
        <f t="shared" si="6"/>
        <v>90</v>
      </c>
      <c r="G9" s="14">
        <f t="shared" si="0"/>
        <v>0</v>
      </c>
      <c r="H9" s="14">
        <f t="shared" si="7"/>
        <v>0</v>
      </c>
      <c r="I9" s="24">
        <f t="shared" si="8"/>
        <v>300</v>
      </c>
      <c r="J9" s="24">
        <f t="shared" si="9"/>
        <v>90</v>
      </c>
      <c r="K9" s="27">
        <v>43723</v>
      </c>
      <c r="L9" s="26">
        <v>90</v>
      </c>
      <c r="M9" s="27">
        <v>43723</v>
      </c>
      <c r="N9" s="28">
        <v>-300</v>
      </c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1200</v>
      </c>
      <c r="D10" s="13">
        <f t="shared" si="4"/>
        <v>120</v>
      </c>
      <c r="E10" s="13">
        <f t="shared" si="5"/>
        <v>120</v>
      </c>
      <c r="F10" s="14">
        <f t="shared" si="6"/>
        <v>120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120</v>
      </c>
      <c r="K10" s="27">
        <v>43753</v>
      </c>
      <c r="L10" s="26">
        <v>120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1200</v>
      </c>
      <c r="D11" s="13">
        <f t="shared" si="4"/>
        <v>120</v>
      </c>
      <c r="E11" s="13">
        <f t="shared" si="5"/>
        <v>120</v>
      </c>
      <c r="F11" s="14">
        <f t="shared" si="6"/>
        <v>120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120</v>
      </c>
      <c r="K11" s="27">
        <v>43783</v>
      </c>
      <c r="L11" s="26">
        <v>120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1500</v>
      </c>
      <c r="D12" s="13">
        <f t="shared" si="4"/>
        <v>120</v>
      </c>
      <c r="E12" s="13">
        <f t="shared" si="5"/>
        <v>120</v>
      </c>
      <c r="F12" s="14">
        <f t="shared" si="6"/>
        <v>120</v>
      </c>
      <c r="G12" s="14">
        <f t="shared" si="0"/>
        <v>0</v>
      </c>
      <c r="H12" s="14">
        <f t="shared" si="7"/>
        <v>0</v>
      </c>
      <c r="I12" s="24">
        <f t="shared" si="8"/>
        <v>300</v>
      </c>
      <c r="J12" s="24">
        <f t="shared" si="9"/>
        <v>120</v>
      </c>
      <c r="K12" s="27">
        <v>43814</v>
      </c>
      <c r="L12" s="26">
        <v>120</v>
      </c>
      <c r="M12" s="27">
        <v>43815</v>
      </c>
      <c r="N12" s="28">
        <v>-300</v>
      </c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1500</v>
      </c>
      <c r="D13" s="13">
        <f t="shared" si="4"/>
        <v>150</v>
      </c>
      <c r="E13" s="13">
        <f t="shared" si="5"/>
        <v>150</v>
      </c>
      <c r="F13" s="14">
        <f t="shared" si="6"/>
        <v>150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150</v>
      </c>
      <c r="K13" s="27">
        <v>43844</v>
      </c>
      <c r="L13" s="26">
        <v>150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1500</v>
      </c>
      <c r="D14" s="13">
        <f t="shared" si="4"/>
        <v>150</v>
      </c>
      <c r="E14" s="13">
        <f t="shared" si="5"/>
        <v>150</v>
      </c>
      <c r="F14" s="14">
        <f t="shared" si="6"/>
        <v>150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150</v>
      </c>
      <c r="K14" s="27">
        <v>43876</v>
      </c>
      <c r="L14" s="26">
        <v>150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1500</v>
      </c>
      <c r="D15" s="13">
        <f t="shared" si="4"/>
        <v>150</v>
      </c>
      <c r="E15" s="13">
        <f t="shared" si="5"/>
        <v>150</v>
      </c>
      <c r="F15" s="14">
        <f t="shared" si="6"/>
        <v>150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150</v>
      </c>
      <c r="K15" s="29">
        <v>43936</v>
      </c>
      <c r="L15" s="26">
        <v>150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1500</v>
      </c>
      <c r="D16" s="13">
        <f t="shared" si="4"/>
        <v>150</v>
      </c>
      <c r="E16" s="13">
        <f t="shared" si="5"/>
        <v>150</v>
      </c>
      <c r="F16" s="14">
        <f t="shared" si="6"/>
        <v>150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150</v>
      </c>
      <c r="K16" s="25">
        <v>43967</v>
      </c>
      <c r="L16" s="26">
        <v>150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1500</v>
      </c>
      <c r="D17" s="13">
        <f t="shared" si="4"/>
        <v>150</v>
      </c>
      <c r="E17" s="13">
        <f t="shared" si="5"/>
        <v>150</v>
      </c>
      <c r="F17" s="14">
        <f t="shared" si="6"/>
        <v>50</v>
      </c>
      <c r="G17" s="14">
        <f t="shared" si="0"/>
        <v>100</v>
      </c>
      <c r="H17" s="14">
        <f t="shared" si="7"/>
        <v>0</v>
      </c>
      <c r="I17" s="24">
        <f t="shared" si="8"/>
        <v>0</v>
      </c>
      <c r="J17" s="24">
        <f t="shared" si="9"/>
        <v>50</v>
      </c>
      <c r="K17" s="25">
        <v>43967</v>
      </c>
      <c r="L17" s="26">
        <v>50</v>
      </c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1500</v>
      </c>
      <c r="D18" s="13">
        <f t="shared" si="4"/>
        <v>150</v>
      </c>
      <c r="E18" s="13">
        <f t="shared" si="5"/>
        <v>250</v>
      </c>
      <c r="F18" s="14">
        <f t="shared" si="6"/>
        <v>200</v>
      </c>
      <c r="G18" s="14">
        <f t="shared" si="0"/>
        <v>50</v>
      </c>
      <c r="H18" s="14">
        <f t="shared" si="7"/>
        <v>0</v>
      </c>
      <c r="I18" s="24">
        <f t="shared" si="8"/>
        <v>0</v>
      </c>
      <c r="J18" s="24">
        <f t="shared" si="9"/>
        <v>200</v>
      </c>
      <c r="K18" s="25">
        <v>43998</v>
      </c>
      <c r="L18" s="26">
        <v>200</v>
      </c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1000</v>
      </c>
      <c r="D19" s="13">
        <f t="shared" si="4"/>
        <v>150</v>
      </c>
      <c r="E19" s="13">
        <f t="shared" si="5"/>
        <v>200</v>
      </c>
      <c r="F19" s="14">
        <f t="shared" si="6"/>
        <v>200</v>
      </c>
      <c r="G19" s="14">
        <f t="shared" si="0"/>
        <v>0</v>
      </c>
      <c r="H19" s="14">
        <f t="shared" si="7"/>
        <v>500</v>
      </c>
      <c r="I19" s="24">
        <f t="shared" si="8"/>
        <v>0</v>
      </c>
      <c r="J19" s="24">
        <f t="shared" si="9"/>
        <v>700</v>
      </c>
      <c r="K19" s="25">
        <v>44027</v>
      </c>
      <c r="L19" s="26">
        <v>700</v>
      </c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1000</v>
      </c>
      <c r="D20" s="13">
        <f t="shared" si="4"/>
        <v>100</v>
      </c>
      <c r="E20" s="13">
        <f t="shared" si="5"/>
        <v>100</v>
      </c>
      <c r="F20" s="14">
        <f t="shared" si="6"/>
        <v>100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100</v>
      </c>
      <c r="K20" s="25">
        <v>44058</v>
      </c>
      <c r="L20" s="26">
        <v>100</v>
      </c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1000</v>
      </c>
      <c r="D21" s="13">
        <f t="shared" si="4"/>
        <v>100</v>
      </c>
      <c r="E21" s="13">
        <f t="shared" si="5"/>
        <v>100</v>
      </c>
      <c r="F21" s="14">
        <f t="shared" si="6"/>
        <v>100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100</v>
      </c>
      <c r="K21" s="25">
        <v>44088</v>
      </c>
      <c r="L21" s="26">
        <v>100</v>
      </c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1000</v>
      </c>
      <c r="D22" s="13">
        <f t="shared" si="4"/>
        <v>100</v>
      </c>
      <c r="E22" s="13">
        <f t="shared" si="5"/>
        <v>100</v>
      </c>
      <c r="F22" s="14">
        <f t="shared" si="6"/>
        <v>0</v>
      </c>
      <c r="G22" s="14">
        <f t="shared" si="0"/>
        <v>100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1000</v>
      </c>
      <c r="D23" s="13">
        <f t="shared" si="4"/>
        <v>100</v>
      </c>
      <c r="E23" s="13">
        <f t="shared" si="5"/>
        <v>200</v>
      </c>
      <c r="F23" s="14">
        <f t="shared" si="6"/>
        <v>0</v>
      </c>
      <c r="G23" s="14">
        <f t="shared" si="0"/>
        <v>200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1000</v>
      </c>
      <c r="D24" s="13">
        <f t="shared" si="4"/>
        <v>100</v>
      </c>
      <c r="E24" s="13">
        <f t="shared" si="5"/>
        <v>300</v>
      </c>
      <c r="F24" s="14">
        <f t="shared" si="6"/>
        <v>0</v>
      </c>
      <c r="G24" s="14">
        <f t="shared" si="0"/>
        <v>300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1000</v>
      </c>
      <c r="D25" s="13">
        <f t="shared" si="4"/>
        <v>100</v>
      </c>
      <c r="E25" s="13">
        <f t="shared" si="5"/>
        <v>400</v>
      </c>
      <c r="F25" s="14">
        <f t="shared" si="6"/>
        <v>0</v>
      </c>
      <c r="G25" s="14">
        <f t="shared" si="0"/>
        <v>400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1000</v>
      </c>
      <c r="D26" s="13">
        <f t="shared" si="4"/>
        <v>100</v>
      </c>
      <c r="E26" s="13">
        <f t="shared" si="5"/>
        <v>500</v>
      </c>
      <c r="F26" s="14">
        <f t="shared" si="6"/>
        <v>0</v>
      </c>
      <c r="G26" s="14">
        <f t="shared" si="0"/>
        <v>500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1000</v>
      </c>
      <c r="D27" s="13">
        <f t="shared" si="4"/>
        <v>100</v>
      </c>
      <c r="E27" s="13">
        <f t="shared" si="5"/>
        <v>600</v>
      </c>
      <c r="F27" s="14">
        <f t="shared" si="6"/>
        <v>0</v>
      </c>
      <c r="G27" s="14">
        <f t="shared" si="0"/>
        <v>600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1000</v>
      </c>
      <c r="D28" s="13">
        <f t="shared" si="4"/>
        <v>100</v>
      </c>
      <c r="E28" s="13">
        <f t="shared" si="5"/>
        <v>700</v>
      </c>
      <c r="F28" s="14">
        <f t="shared" si="6"/>
        <v>0</v>
      </c>
      <c r="G28" s="14">
        <f t="shared" si="0"/>
        <v>700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1000</v>
      </c>
      <c r="D29" s="13">
        <f t="shared" si="4"/>
        <v>100</v>
      </c>
      <c r="E29" s="13">
        <f t="shared" si="5"/>
        <v>800</v>
      </c>
      <c r="F29" s="14">
        <f t="shared" si="6"/>
        <v>0</v>
      </c>
      <c r="G29" s="14">
        <f t="shared" si="0"/>
        <v>800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1000</v>
      </c>
      <c r="D30" s="13">
        <f t="shared" si="4"/>
        <v>100</v>
      </c>
      <c r="E30" s="13">
        <f t="shared" si="5"/>
        <v>900</v>
      </c>
      <c r="F30" s="14">
        <f t="shared" si="6"/>
        <v>0</v>
      </c>
      <c r="G30" s="14">
        <f t="shared" si="0"/>
        <v>900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1000</v>
      </c>
      <c r="D31" s="13">
        <f t="shared" si="4"/>
        <v>100</v>
      </c>
      <c r="E31" s="13">
        <f t="shared" si="5"/>
        <v>1000</v>
      </c>
      <c r="F31" s="14">
        <f t="shared" si="6"/>
        <v>0</v>
      </c>
      <c r="G31" s="14">
        <f t="shared" si="0"/>
        <v>1000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1000</v>
      </c>
      <c r="D32" s="13">
        <f t="shared" si="4"/>
        <v>100</v>
      </c>
      <c r="E32" s="13">
        <f t="shared" si="5"/>
        <v>1100</v>
      </c>
      <c r="F32" s="14">
        <f t="shared" si="6"/>
        <v>0</v>
      </c>
      <c r="G32" s="14">
        <f t="shared" si="0"/>
        <v>1100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1000</v>
      </c>
      <c r="D33" s="13">
        <f t="shared" si="4"/>
        <v>100</v>
      </c>
      <c r="E33" s="13">
        <f t="shared" si="5"/>
        <v>1200</v>
      </c>
      <c r="F33" s="14">
        <f t="shared" si="6"/>
        <v>0</v>
      </c>
      <c r="G33" s="14">
        <f t="shared" si="0"/>
        <v>1200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1000</v>
      </c>
      <c r="D34" s="13">
        <f t="shared" si="4"/>
        <v>100</v>
      </c>
      <c r="E34" s="13">
        <f t="shared" si="5"/>
        <v>1300</v>
      </c>
      <c r="F34" s="14">
        <f t="shared" si="6"/>
        <v>0</v>
      </c>
      <c r="G34" s="14">
        <f t="shared" si="0"/>
        <v>1300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1000</v>
      </c>
      <c r="D35" s="13">
        <f t="shared" si="4"/>
        <v>100</v>
      </c>
      <c r="E35" s="13">
        <f t="shared" si="5"/>
        <v>1400</v>
      </c>
      <c r="F35" s="14">
        <f t="shared" si="6"/>
        <v>0</v>
      </c>
      <c r="G35" s="14">
        <f t="shared" si="0"/>
        <v>1400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1000</v>
      </c>
      <c r="D36" s="13">
        <f t="shared" si="4"/>
        <v>100</v>
      </c>
      <c r="E36" s="13">
        <f t="shared" si="5"/>
        <v>1500</v>
      </c>
      <c r="F36" s="14">
        <f t="shared" si="6"/>
        <v>0</v>
      </c>
      <c r="G36" s="14">
        <f t="shared" si="0"/>
        <v>1500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1000</v>
      </c>
      <c r="D37" s="13">
        <f t="shared" si="4"/>
        <v>100</v>
      </c>
      <c r="E37" s="13">
        <f t="shared" si="5"/>
        <v>1600</v>
      </c>
      <c r="F37" s="14">
        <f t="shared" si="6"/>
        <v>0</v>
      </c>
      <c r="G37" s="14">
        <f t="shared" ref="G37:G68" si="10">E37-F37</f>
        <v>1600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1000</v>
      </c>
      <c r="D38" s="13">
        <f t="shared" ref="D38:D69" si="14">C37*$K$1</f>
        <v>100</v>
      </c>
      <c r="E38" s="13">
        <f t="shared" ref="E38:E69" si="15">C37*$K$1+G37</f>
        <v>1700</v>
      </c>
      <c r="F38" s="14">
        <f t="shared" ref="F38:F69" si="16">IF(J38&gt;E38,E38,J38)</f>
        <v>0</v>
      </c>
      <c r="G38" s="14">
        <f t="shared" si="10"/>
        <v>1700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1000</v>
      </c>
      <c r="D39" s="13">
        <f t="shared" si="14"/>
        <v>100</v>
      </c>
      <c r="E39" s="13">
        <f t="shared" si="15"/>
        <v>1800</v>
      </c>
      <c r="F39" s="14">
        <f t="shared" si="16"/>
        <v>0</v>
      </c>
      <c r="G39" s="14">
        <f t="shared" si="10"/>
        <v>1800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1000</v>
      </c>
      <c r="D40" s="13">
        <f t="shared" si="14"/>
        <v>100</v>
      </c>
      <c r="E40" s="13">
        <f t="shared" si="15"/>
        <v>1900</v>
      </c>
      <c r="F40" s="14">
        <f t="shared" si="16"/>
        <v>0</v>
      </c>
      <c r="G40" s="14">
        <f t="shared" si="10"/>
        <v>1900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1000</v>
      </c>
      <c r="D41" s="13">
        <f t="shared" si="14"/>
        <v>100</v>
      </c>
      <c r="E41" s="13">
        <f t="shared" si="15"/>
        <v>2000</v>
      </c>
      <c r="F41" s="14">
        <f t="shared" si="16"/>
        <v>0</v>
      </c>
      <c r="G41" s="14">
        <f t="shared" si="10"/>
        <v>2000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1000</v>
      </c>
      <c r="D42" s="13">
        <f t="shared" si="14"/>
        <v>100</v>
      </c>
      <c r="E42" s="13">
        <f t="shared" si="15"/>
        <v>2100</v>
      </c>
      <c r="F42" s="14">
        <f t="shared" si="16"/>
        <v>0</v>
      </c>
      <c r="G42" s="14">
        <f t="shared" si="10"/>
        <v>2100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1000</v>
      </c>
      <c r="D43" s="13">
        <f t="shared" si="14"/>
        <v>100</v>
      </c>
      <c r="E43" s="13">
        <f t="shared" si="15"/>
        <v>2200</v>
      </c>
      <c r="F43" s="14">
        <f t="shared" si="16"/>
        <v>0</v>
      </c>
      <c r="G43" s="14">
        <f t="shared" si="10"/>
        <v>2200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1000</v>
      </c>
      <c r="D44" s="13">
        <f t="shared" si="14"/>
        <v>100</v>
      </c>
      <c r="E44" s="13">
        <f t="shared" si="15"/>
        <v>2300</v>
      </c>
      <c r="F44" s="14">
        <f t="shared" si="16"/>
        <v>0</v>
      </c>
      <c r="G44" s="14">
        <f t="shared" si="10"/>
        <v>2300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1000</v>
      </c>
      <c r="D45" s="13">
        <f t="shared" si="14"/>
        <v>100</v>
      </c>
      <c r="E45" s="13">
        <f t="shared" si="15"/>
        <v>2400</v>
      </c>
      <c r="F45" s="14">
        <f t="shared" si="16"/>
        <v>0</v>
      </c>
      <c r="G45" s="14">
        <f t="shared" si="10"/>
        <v>2400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1000</v>
      </c>
      <c r="D46" s="13">
        <f t="shared" si="14"/>
        <v>100</v>
      </c>
      <c r="E46" s="13">
        <f t="shared" si="15"/>
        <v>2500</v>
      </c>
      <c r="F46" s="14">
        <f t="shared" si="16"/>
        <v>0</v>
      </c>
      <c r="G46" s="14">
        <f t="shared" si="10"/>
        <v>2500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1000</v>
      </c>
      <c r="D47" s="13">
        <f t="shared" si="14"/>
        <v>100</v>
      </c>
      <c r="E47" s="13">
        <f t="shared" si="15"/>
        <v>2600</v>
      </c>
      <c r="F47" s="14">
        <f t="shared" si="16"/>
        <v>0</v>
      </c>
      <c r="G47" s="14">
        <f t="shared" si="10"/>
        <v>2600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1000</v>
      </c>
      <c r="D48" s="13">
        <f t="shared" si="14"/>
        <v>100</v>
      </c>
      <c r="E48" s="13">
        <f t="shared" si="15"/>
        <v>2700</v>
      </c>
      <c r="F48" s="14">
        <f t="shared" si="16"/>
        <v>0</v>
      </c>
      <c r="G48" s="14">
        <f t="shared" si="10"/>
        <v>2700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1000</v>
      </c>
      <c r="D49" s="13">
        <f t="shared" si="14"/>
        <v>100</v>
      </c>
      <c r="E49" s="13">
        <f t="shared" si="15"/>
        <v>2800</v>
      </c>
      <c r="F49" s="14">
        <f t="shared" si="16"/>
        <v>0</v>
      </c>
      <c r="G49" s="14">
        <f t="shared" si="10"/>
        <v>2800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1000</v>
      </c>
      <c r="D50" s="13">
        <f t="shared" si="14"/>
        <v>100</v>
      </c>
      <c r="E50" s="13">
        <f t="shared" si="15"/>
        <v>2900</v>
      </c>
      <c r="F50" s="14">
        <f t="shared" si="16"/>
        <v>0</v>
      </c>
      <c r="G50" s="14">
        <f t="shared" si="10"/>
        <v>2900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1000</v>
      </c>
      <c r="D51" s="13">
        <f t="shared" si="14"/>
        <v>100</v>
      </c>
      <c r="E51" s="13">
        <f t="shared" si="15"/>
        <v>3000</v>
      </c>
      <c r="F51" s="14">
        <f t="shared" si="16"/>
        <v>0</v>
      </c>
      <c r="G51" s="14">
        <f t="shared" si="10"/>
        <v>3000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1000</v>
      </c>
      <c r="D52" s="13">
        <f t="shared" si="14"/>
        <v>100</v>
      </c>
      <c r="E52" s="13">
        <f t="shared" si="15"/>
        <v>3100</v>
      </c>
      <c r="F52" s="14">
        <f t="shared" si="16"/>
        <v>0</v>
      </c>
      <c r="G52" s="14">
        <f t="shared" si="10"/>
        <v>3100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1000</v>
      </c>
      <c r="D53" s="13">
        <f t="shared" si="14"/>
        <v>100</v>
      </c>
      <c r="E53" s="13">
        <f t="shared" si="15"/>
        <v>3200</v>
      </c>
      <c r="F53" s="14">
        <f t="shared" si="16"/>
        <v>0</v>
      </c>
      <c r="G53" s="14">
        <f t="shared" si="10"/>
        <v>3200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1000</v>
      </c>
      <c r="D54" s="13">
        <f t="shared" si="14"/>
        <v>100</v>
      </c>
      <c r="E54" s="13">
        <f t="shared" si="15"/>
        <v>3300</v>
      </c>
      <c r="F54" s="14">
        <f t="shared" si="16"/>
        <v>0</v>
      </c>
      <c r="G54" s="14">
        <f t="shared" si="10"/>
        <v>3300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1000</v>
      </c>
      <c r="D55" s="13">
        <f t="shared" si="14"/>
        <v>100</v>
      </c>
      <c r="E55" s="13">
        <f t="shared" si="15"/>
        <v>3400</v>
      </c>
      <c r="F55" s="14">
        <f t="shared" si="16"/>
        <v>0</v>
      </c>
      <c r="G55" s="14">
        <f t="shared" si="10"/>
        <v>3400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1000</v>
      </c>
      <c r="D56" s="13">
        <f t="shared" si="14"/>
        <v>100</v>
      </c>
      <c r="E56" s="13">
        <f t="shared" si="15"/>
        <v>3500</v>
      </c>
      <c r="F56" s="14">
        <f t="shared" si="16"/>
        <v>0</v>
      </c>
      <c r="G56" s="14">
        <f t="shared" si="10"/>
        <v>3500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1000</v>
      </c>
      <c r="D57" s="13">
        <f t="shared" si="14"/>
        <v>100</v>
      </c>
      <c r="E57" s="13">
        <f t="shared" si="15"/>
        <v>3600</v>
      </c>
      <c r="F57" s="14">
        <f t="shared" si="16"/>
        <v>0</v>
      </c>
      <c r="G57" s="14">
        <f t="shared" si="10"/>
        <v>3600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1000</v>
      </c>
      <c r="D58" s="13">
        <f t="shared" si="14"/>
        <v>100</v>
      </c>
      <c r="E58" s="13">
        <f t="shared" si="15"/>
        <v>3700</v>
      </c>
      <c r="F58" s="14">
        <f t="shared" si="16"/>
        <v>0</v>
      </c>
      <c r="G58" s="14">
        <f t="shared" si="10"/>
        <v>3700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1000</v>
      </c>
      <c r="D59" s="13">
        <f t="shared" si="14"/>
        <v>100</v>
      </c>
      <c r="E59" s="13">
        <f t="shared" si="15"/>
        <v>3800</v>
      </c>
      <c r="F59" s="14">
        <f t="shared" si="16"/>
        <v>0</v>
      </c>
      <c r="G59" s="14">
        <f t="shared" si="10"/>
        <v>3800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1000</v>
      </c>
      <c r="D60" s="13">
        <f t="shared" si="14"/>
        <v>100</v>
      </c>
      <c r="E60" s="13">
        <f t="shared" si="15"/>
        <v>3900</v>
      </c>
      <c r="F60" s="14">
        <f t="shared" si="16"/>
        <v>0</v>
      </c>
      <c r="G60" s="14">
        <f t="shared" si="10"/>
        <v>3900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1000</v>
      </c>
      <c r="D61" s="13">
        <f t="shared" si="14"/>
        <v>100</v>
      </c>
      <c r="E61" s="13">
        <f t="shared" si="15"/>
        <v>4000</v>
      </c>
      <c r="F61" s="14">
        <f t="shared" si="16"/>
        <v>0</v>
      </c>
      <c r="G61" s="14">
        <f t="shared" si="10"/>
        <v>4000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1000</v>
      </c>
      <c r="D62" s="13">
        <f t="shared" si="14"/>
        <v>100</v>
      </c>
      <c r="E62" s="13">
        <f t="shared" si="15"/>
        <v>4100</v>
      </c>
      <c r="F62" s="14">
        <f t="shared" si="16"/>
        <v>0</v>
      </c>
      <c r="G62" s="14">
        <f t="shared" si="10"/>
        <v>4100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1000</v>
      </c>
      <c r="D63" s="13">
        <f t="shared" si="14"/>
        <v>100</v>
      </c>
      <c r="E63" s="13">
        <f t="shared" si="15"/>
        <v>4200</v>
      </c>
      <c r="F63" s="14">
        <f t="shared" si="16"/>
        <v>0</v>
      </c>
      <c r="G63" s="14">
        <f t="shared" si="10"/>
        <v>4200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1000</v>
      </c>
      <c r="D64" s="13">
        <f t="shared" si="14"/>
        <v>100</v>
      </c>
      <c r="E64" s="13">
        <f t="shared" si="15"/>
        <v>4300</v>
      </c>
      <c r="F64" s="14">
        <f t="shared" si="16"/>
        <v>0</v>
      </c>
      <c r="G64" s="14">
        <f t="shared" si="10"/>
        <v>4300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1000</v>
      </c>
      <c r="D65" s="13">
        <f t="shared" si="14"/>
        <v>100</v>
      </c>
      <c r="E65" s="13">
        <f t="shared" si="15"/>
        <v>4400</v>
      </c>
      <c r="F65" s="14">
        <f t="shared" si="16"/>
        <v>0</v>
      </c>
      <c r="G65" s="14">
        <f t="shared" si="10"/>
        <v>4400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1000</v>
      </c>
      <c r="D66" s="13">
        <f t="shared" si="14"/>
        <v>100</v>
      </c>
      <c r="E66" s="13">
        <f t="shared" si="15"/>
        <v>4500</v>
      </c>
      <c r="F66" s="14">
        <f t="shared" si="16"/>
        <v>0</v>
      </c>
      <c r="G66" s="14">
        <f t="shared" si="10"/>
        <v>4500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1000</v>
      </c>
      <c r="D67" s="13">
        <f t="shared" si="14"/>
        <v>100</v>
      </c>
      <c r="E67" s="13">
        <f t="shared" si="15"/>
        <v>4600</v>
      </c>
      <c r="F67" s="14">
        <f t="shared" si="16"/>
        <v>0</v>
      </c>
      <c r="G67" s="14">
        <f t="shared" si="10"/>
        <v>4600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1000</v>
      </c>
      <c r="D68" s="13">
        <f t="shared" si="14"/>
        <v>100</v>
      </c>
      <c r="E68" s="13">
        <f t="shared" si="15"/>
        <v>4700</v>
      </c>
      <c r="F68" s="14">
        <f t="shared" si="16"/>
        <v>0</v>
      </c>
      <c r="G68" s="14">
        <f t="shared" si="10"/>
        <v>4700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1000</v>
      </c>
      <c r="D69" s="13">
        <f t="shared" si="14"/>
        <v>100</v>
      </c>
      <c r="E69" s="13">
        <f t="shared" si="15"/>
        <v>4800</v>
      </c>
      <c r="F69" s="14">
        <f t="shared" si="16"/>
        <v>0</v>
      </c>
      <c r="G69" s="14">
        <f t="shared" ref="G69:G100" si="19">E69-F69</f>
        <v>4800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1000</v>
      </c>
      <c r="D70" s="13">
        <f t="shared" ref="D70:D101" si="23">C69*$K$1</f>
        <v>100</v>
      </c>
      <c r="E70" s="13">
        <f t="shared" ref="E70:E101" si="24">C69*$K$1+G69</f>
        <v>4900</v>
      </c>
      <c r="F70" s="14">
        <f t="shared" ref="F70:F101" si="25">IF(J70&gt;E70,E70,J70)</f>
        <v>0</v>
      </c>
      <c r="G70" s="14">
        <f t="shared" si="19"/>
        <v>4900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1000</v>
      </c>
      <c r="D71" s="13">
        <f t="shared" si="23"/>
        <v>100</v>
      </c>
      <c r="E71" s="13">
        <f t="shared" si="24"/>
        <v>5000</v>
      </c>
      <c r="F71" s="14">
        <f t="shared" si="25"/>
        <v>0</v>
      </c>
      <c r="G71" s="14">
        <f t="shared" si="19"/>
        <v>5000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1000</v>
      </c>
      <c r="D72" s="13">
        <f t="shared" si="23"/>
        <v>100</v>
      </c>
      <c r="E72" s="13">
        <f t="shared" si="24"/>
        <v>5100</v>
      </c>
      <c r="F72" s="14">
        <f t="shared" si="25"/>
        <v>0</v>
      </c>
      <c r="G72" s="14">
        <f t="shared" si="19"/>
        <v>5100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1000</v>
      </c>
      <c r="D73" s="13">
        <f t="shared" si="23"/>
        <v>100</v>
      </c>
      <c r="E73" s="13">
        <f t="shared" si="24"/>
        <v>5200</v>
      </c>
      <c r="F73" s="14">
        <f t="shared" si="25"/>
        <v>0</v>
      </c>
      <c r="G73" s="14">
        <f t="shared" si="19"/>
        <v>5200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1000</v>
      </c>
      <c r="D74" s="13">
        <f t="shared" si="23"/>
        <v>100</v>
      </c>
      <c r="E74" s="13">
        <f t="shared" si="24"/>
        <v>5300</v>
      </c>
      <c r="F74" s="14">
        <f t="shared" si="25"/>
        <v>0</v>
      </c>
      <c r="G74" s="14">
        <f t="shared" si="19"/>
        <v>5300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1000</v>
      </c>
      <c r="D75" s="13">
        <f t="shared" si="23"/>
        <v>100</v>
      </c>
      <c r="E75" s="13">
        <f t="shared" si="24"/>
        <v>5400</v>
      </c>
      <c r="F75" s="14">
        <f t="shared" si="25"/>
        <v>0</v>
      </c>
      <c r="G75" s="14">
        <f t="shared" si="19"/>
        <v>5400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1000</v>
      </c>
      <c r="D76" s="13">
        <f t="shared" si="23"/>
        <v>100</v>
      </c>
      <c r="E76" s="13">
        <f t="shared" si="24"/>
        <v>5500</v>
      </c>
      <c r="F76" s="14">
        <f t="shared" si="25"/>
        <v>0</v>
      </c>
      <c r="G76" s="14">
        <f t="shared" si="19"/>
        <v>5500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1000</v>
      </c>
      <c r="D77" s="13">
        <f t="shared" si="23"/>
        <v>100</v>
      </c>
      <c r="E77" s="13">
        <f t="shared" si="24"/>
        <v>5600</v>
      </c>
      <c r="F77" s="14">
        <f t="shared" si="25"/>
        <v>0</v>
      </c>
      <c r="G77" s="14">
        <f t="shared" si="19"/>
        <v>5600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1000</v>
      </c>
      <c r="D78" s="13">
        <f t="shared" si="23"/>
        <v>100</v>
      </c>
      <c r="E78" s="13">
        <f t="shared" si="24"/>
        <v>5700</v>
      </c>
      <c r="F78" s="14">
        <f t="shared" si="25"/>
        <v>0</v>
      </c>
      <c r="G78" s="14">
        <f t="shared" si="19"/>
        <v>5700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1000</v>
      </c>
      <c r="D79" s="13">
        <f t="shared" si="23"/>
        <v>100</v>
      </c>
      <c r="E79" s="13">
        <f t="shared" si="24"/>
        <v>5800</v>
      </c>
      <c r="F79" s="14">
        <f t="shared" si="25"/>
        <v>0</v>
      </c>
      <c r="G79" s="14">
        <f t="shared" si="19"/>
        <v>5800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1000</v>
      </c>
      <c r="D80" s="13">
        <f t="shared" si="23"/>
        <v>100</v>
      </c>
      <c r="E80" s="13">
        <f t="shared" si="24"/>
        <v>5900</v>
      </c>
      <c r="F80" s="14">
        <f t="shared" si="25"/>
        <v>0</v>
      </c>
      <c r="G80" s="14">
        <f t="shared" si="19"/>
        <v>5900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1000</v>
      </c>
      <c r="D81" s="13">
        <f t="shared" si="23"/>
        <v>100</v>
      </c>
      <c r="E81" s="13">
        <f t="shared" si="24"/>
        <v>6000</v>
      </c>
      <c r="F81" s="14">
        <f t="shared" si="25"/>
        <v>0</v>
      </c>
      <c r="G81" s="14">
        <f t="shared" si="19"/>
        <v>6000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1000</v>
      </c>
      <c r="D82" s="13">
        <f t="shared" si="23"/>
        <v>100</v>
      </c>
      <c r="E82" s="13">
        <f t="shared" si="24"/>
        <v>6100</v>
      </c>
      <c r="F82" s="14">
        <f t="shared" si="25"/>
        <v>0</v>
      </c>
      <c r="G82" s="14">
        <f t="shared" si="19"/>
        <v>6100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1000</v>
      </c>
      <c r="D83" s="13">
        <f t="shared" si="23"/>
        <v>100</v>
      </c>
      <c r="E83" s="13">
        <f t="shared" si="24"/>
        <v>6200</v>
      </c>
      <c r="F83" s="14">
        <f t="shared" si="25"/>
        <v>0</v>
      </c>
      <c r="G83" s="14">
        <f t="shared" si="19"/>
        <v>6200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1000</v>
      </c>
      <c r="D84" s="13">
        <f t="shared" si="23"/>
        <v>100</v>
      </c>
      <c r="E84" s="13">
        <f t="shared" si="24"/>
        <v>6300</v>
      </c>
      <c r="F84" s="14">
        <f t="shared" si="25"/>
        <v>0</v>
      </c>
      <c r="G84" s="14">
        <f t="shared" si="19"/>
        <v>6300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1000</v>
      </c>
      <c r="D85" s="13">
        <f t="shared" si="23"/>
        <v>100</v>
      </c>
      <c r="E85" s="13">
        <f t="shared" si="24"/>
        <v>6400</v>
      </c>
      <c r="F85" s="14">
        <f t="shared" si="25"/>
        <v>0</v>
      </c>
      <c r="G85" s="14">
        <f t="shared" si="19"/>
        <v>6400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1000</v>
      </c>
      <c r="D86" s="13">
        <f t="shared" si="23"/>
        <v>100</v>
      </c>
      <c r="E86" s="13">
        <f t="shared" si="24"/>
        <v>6500</v>
      </c>
      <c r="F86" s="14">
        <f t="shared" si="25"/>
        <v>0</v>
      </c>
      <c r="G86" s="14">
        <f t="shared" si="19"/>
        <v>6500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1000</v>
      </c>
      <c r="D87" s="13">
        <f t="shared" si="23"/>
        <v>100</v>
      </c>
      <c r="E87" s="13">
        <f t="shared" si="24"/>
        <v>6600</v>
      </c>
      <c r="F87" s="14">
        <f t="shared" si="25"/>
        <v>0</v>
      </c>
      <c r="G87" s="14">
        <f t="shared" si="19"/>
        <v>6600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1000</v>
      </c>
      <c r="D88" s="13">
        <f t="shared" si="23"/>
        <v>100</v>
      </c>
      <c r="E88" s="13">
        <f t="shared" si="24"/>
        <v>6700</v>
      </c>
      <c r="F88" s="14">
        <f t="shared" si="25"/>
        <v>0</v>
      </c>
      <c r="G88" s="14">
        <f t="shared" si="19"/>
        <v>6700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1000</v>
      </c>
      <c r="D89" s="13">
        <f t="shared" si="23"/>
        <v>100</v>
      </c>
      <c r="E89" s="13">
        <f t="shared" si="24"/>
        <v>6800</v>
      </c>
      <c r="F89" s="14">
        <f t="shared" si="25"/>
        <v>0</v>
      </c>
      <c r="G89" s="14">
        <f t="shared" si="19"/>
        <v>6800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1000</v>
      </c>
      <c r="D90" s="13">
        <f t="shared" si="23"/>
        <v>100</v>
      </c>
      <c r="E90" s="13">
        <f t="shared" si="24"/>
        <v>6900</v>
      </c>
      <c r="F90" s="14">
        <f t="shared" si="25"/>
        <v>0</v>
      </c>
      <c r="G90" s="14">
        <f t="shared" si="19"/>
        <v>6900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1000</v>
      </c>
      <c r="D91" s="13">
        <f t="shared" si="23"/>
        <v>100</v>
      </c>
      <c r="E91" s="13">
        <f t="shared" si="24"/>
        <v>7000</v>
      </c>
      <c r="F91" s="14">
        <f t="shared" si="25"/>
        <v>0</v>
      </c>
      <c r="G91" s="14">
        <f t="shared" si="19"/>
        <v>7000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1000</v>
      </c>
      <c r="D92" s="13">
        <f t="shared" si="23"/>
        <v>100</v>
      </c>
      <c r="E92" s="13">
        <f t="shared" si="24"/>
        <v>7100</v>
      </c>
      <c r="F92" s="14">
        <f t="shared" si="25"/>
        <v>0</v>
      </c>
      <c r="G92" s="14">
        <f t="shared" si="19"/>
        <v>7100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1000</v>
      </c>
      <c r="D93" s="13">
        <f t="shared" si="23"/>
        <v>100</v>
      </c>
      <c r="E93" s="13">
        <f t="shared" si="24"/>
        <v>7200</v>
      </c>
      <c r="F93" s="14">
        <f t="shared" si="25"/>
        <v>0</v>
      </c>
      <c r="G93" s="14">
        <f t="shared" si="19"/>
        <v>7200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1000</v>
      </c>
      <c r="D94" s="13">
        <f t="shared" si="23"/>
        <v>100</v>
      </c>
      <c r="E94" s="13">
        <f t="shared" si="24"/>
        <v>7300</v>
      </c>
      <c r="F94" s="14">
        <f t="shared" si="25"/>
        <v>0</v>
      </c>
      <c r="G94" s="14">
        <f t="shared" si="19"/>
        <v>7300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1000</v>
      </c>
      <c r="D95" s="13">
        <f t="shared" si="23"/>
        <v>100</v>
      </c>
      <c r="E95" s="13">
        <f t="shared" si="24"/>
        <v>7400</v>
      </c>
      <c r="F95" s="14">
        <f t="shared" si="25"/>
        <v>0</v>
      </c>
      <c r="G95" s="14">
        <f t="shared" si="19"/>
        <v>7400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1000</v>
      </c>
      <c r="D96" s="13">
        <f t="shared" si="23"/>
        <v>100</v>
      </c>
      <c r="E96" s="13">
        <f t="shared" si="24"/>
        <v>7500</v>
      </c>
      <c r="F96" s="14">
        <f t="shared" si="25"/>
        <v>0</v>
      </c>
      <c r="G96" s="14">
        <f t="shared" si="19"/>
        <v>7500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1000</v>
      </c>
      <c r="D97" s="13">
        <f t="shared" si="23"/>
        <v>100</v>
      </c>
      <c r="E97" s="13">
        <f t="shared" si="24"/>
        <v>7600</v>
      </c>
      <c r="F97" s="14">
        <f t="shared" si="25"/>
        <v>0</v>
      </c>
      <c r="G97" s="14">
        <f t="shared" si="19"/>
        <v>7600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1000</v>
      </c>
      <c r="D98" s="13">
        <f t="shared" si="23"/>
        <v>100</v>
      </c>
      <c r="E98" s="13">
        <f t="shared" si="24"/>
        <v>7700</v>
      </c>
      <c r="F98" s="14">
        <f t="shared" si="25"/>
        <v>0</v>
      </c>
      <c r="G98" s="14">
        <f t="shared" si="19"/>
        <v>7700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1000</v>
      </c>
      <c r="D99" s="13">
        <f t="shared" si="23"/>
        <v>100</v>
      </c>
      <c r="E99" s="13">
        <f t="shared" si="24"/>
        <v>7800</v>
      </c>
      <c r="F99" s="14">
        <f t="shared" si="25"/>
        <v>0</v>
      </c>
      <c r="G99" s="14">
        <f t="shared" si="19"/>
        <v>7800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1000</v>
      </c>
      <c r="D100" s="13">
        <f t="shared" si="23"/>
        <v>100</v>
      </c>
      <c r="E100" s="13">
        <f t="shared" si="24"/>
        <v>7900</v>
      </c>
      <c r="F100" s="14">
        <f t="shared" si="25"/>
        <v>0</v>
      </c>
      <c r="G100" s="14">
        <f t="shared" si="19"/>
        <v>7900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1000</v>
      </c>
      <c r="D101" s="13">
        <f t="shared" si="23"/>
        <v>100</v>
      </c>
      <c r="E101" s="13">
        <f t="shared" si="24"/>
        <v>8000</v>
      </c>
      <c r="F101" s="14">
        <f t="shared" si="25"/>
        <v>0</v>
      </c>
      <c r="G101" s="14">
        <f t="shared" ref="G101:G124" si="29">E101-F101</f>
        <v>8000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1000</v>
      </c>
      <c r="D102" s="13">
        <f t="shared" ref="D102:D124" si="33">C101*$K$1</f>
        <v>100</v>
      </c>
      <c r="E102" s="13">
        <f t="shared" ref="E102:E124" si="34">C101*$K$1+G101</f>
        <v>8100</v>
      </c>
      <c r="F102" s="14">
        <f t="shared" ref="F102:F124" si="35">IF(J102&gt;E102,E102,J102)</f>
        <v>0</v>
      </c>
      <c r="G102" s="14">
        <f t="shared" si="29"/>
        <v>8100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1000</v>
      </c>
      <c r="D103" s="13">
        <f t="shared" si="33"/>
        <v>100</v>
      </c>
      <c r="E103" s="13">
        <f t="shared" si="34"/>
        <v>8200</v>
      </c>
      <c r="F103" s="14">
        <f t="shared" si="35"/>
        <v>0</v>
      </c>
      <c r="G103" s="14">
        <f t="shared" si="29"/>
        <v>8200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1000</v>
      </c>
      <c r="D104" s="13">
        <f t="shared" si="33"/>
        <v>100</v>
      </c>
      <c r="E104" s="13">
        <f t="shared" si="34"/>
        <v>8300</v>
      </c>
      <c r="F104" s="14">
        <f t="shared" si="35"/>
        <v>0</v>
      </c>
      <c r="G104" s="14">
        <f t="shared" si="29"/>
        <v>8300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1000</v>
      </c>
      <c r="D105" s="13">
        <f t="shared" si="33"/>
        <v>100</v>
      </c>
      <c r="E105" s="13">
        <f t="shared" si="34"/>
        <v>8400</v>
      </c>
      <c r="F105" s="14">
        <f t="shared" si="35"/>
        <v>0</v>
      </c>
      <c r="G105" s="14">
        <f t="shared" si="29"/>
        <v>8400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1000</v>
      </c>
      <c r="D106" s="13">
        <f t="shared" si="33"/>
        <v>100</v>
      </c>
      <c r="E106" s="13">
        <f t="shared" si="34"/>
        <v>8500</v>
      </c>
      <c r="F106" s="14">
        <f t="shared" si="35"/>
        <v>0</v>
      </c>
      <c r="G106" s="14">
        <f t="shared" si="29"/>
        <v>8500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1000</v>
      </c>
      <c r="D107" s="13">
        <f t="shared" si="33"/>
        <v>100</v>
      </c>
      <c r="E107" s="13">
        <f t="shared" si="34"/>
        <v>8600</v>
      </c>
      <c r="F107" s="14">
        <f t="shared" si="35"/>
        <v>0</v>
      </c>
      <c r="G107" s="14">
        <f t="shared" si="29"/>
        <v>8600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1000</v>
      </c>
      <c r="D108" s="13">
        <f t="shared" si="33"/>
        <v>100</v>
      </c>
      <c r="E108" s="13">
        <f t="shared" si="34"/>
        <v>8700</v>
      </c>
      <c r="F108" s="14">
        <f t="shared" si="35"/>
        <v>0</v>
      </c>
      <c r="G108" s="14">
        <f t="shared" si="29"/>
        <v>8700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1000</v>
      </c>
      <c r="D109" s="13">
        <f t="shared" si="33"/>
        <v>100</v>
      </c>
      <c r="E109" s="13">
        <f t="shared" si="34"/>
        <v>8800</v>
      </c>
      <c r="F109" s="14">
        <f t="shared" si="35"/>
        <v>0</v>
      </c>
      <c r="G109" s="14">
        <f t="shared" si="29"/>
        <v>8800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1000</v>
      </c>
      <c r="D110" s="13">
        <f t="shared" si="33"/>
        <v>100</v>
      </c>
      <c r="E110" s="13">
        <f t="shared" si="34"/>
        <v>8900</v>
      </c>
      <c r="F110" s="14">
        <f t="shared" si="35"/>
        <v>0</v>
      </c>
      <c r="G110" s="14">
        <f t="shared" si="29"/>
        <v>8900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1000</v>
      </c>
      <c r="D111" s="13">
        <f t="shared" si="33"/>
        <v>100</v>
      </c>
      <c r="E111" s="13">
        <f t="shared" si="34"/>
        <v>9000</v>
      </c>
      <c r="F111" s="14">
        <f t="shared" si="35"/>
        <v>0</v>
      </c>
      <c r="G111" s="14">
        <f t="shared" si="29"/>
        <v>9000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1000</v>
      </c>
      <c r="D112" s="13">
        <f t="shared" si="33"/>
        <v>100</v>
      </c>
      <c r="E112" s="13">
        <f t="shared" si="34"/>
        <v>9100</v>
      </c>
      <c r="F112" s="14">
        <f t="shared" si="35"/>
        <v>0</v>
      </c>
      <c r="G112" s="14">
        <f t="shared" si="29"/>
        <v>9100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1000</v>
      </c>
      <c r="D113" s="13">
        <f t="shared" si="33"/>
        <v>100</v>
      </c>
      <c r="E113" s="13">
        <f t="shared" si="34"/>
        <v>9200</v>
      </c>
      <c r="F113" s="14">
        <f t="shared" si="35"/>
        <v>0</v>
      </c>
      <c r="G113" s="14">
        <f t="shared" si="29"/>
        <v>9200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1000</v>
      </c>
      <c r="D114" s="13">
        <f t="shared" si="33"/>
        <v>100</v>
      </c>
      <c r="E114" s="13">
        <f t="shared" si="34"/>
        <v>9300</v>
      </c>
      <c r="F114" s="14">
        <f t="shared" si="35"/>
        <v>0</v>
      </c>
      <c r="G114" s="14">
        <f t="shared" si="29"/>
        <v>9300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1000</v>
      </c>
      <c r="D115" s="13">
        <f t="shared" si="33"/>
        <v>100</v>
      </c>
      <c r="E115" s="13">
        <f t="shared" si="34"/>
        <v>9400</v>
      </c>
      <c r="F115" s="14">
        <f t="shared" si="35"/>
        <v>0</v>
      </c>
      <c r="G115" s="14">
        <f t="shared" si="29"/>
        <v>9400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1000</v>
      </c>
      <c r="D116" s="13">
        <f t="shared" si="33"/>
        <v>100</v>
      </c>
      <c r="E116" s="13">
        <f t="shared" si="34"/>
        <v>9500</v>
      </c>
      <c r="F116" s="14">
        <f t="shared" si="35"/>
        <v>0</v>
      </c>
      <c r="G116" s="14">
        <f t="shared" si="29"/>
        <v>9500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1000</v>
      </c>
      <c r="D117" s="13">
        <f t="shared" si="33"/>
        <v>100</v>
      </c>
      <c r="E117" s="13">
        <f t="shared" si="34"/>
        <v>9600</v>
      </c>
      <c r="F117" s="14">
        <f t="shared" si="35"/>
        <v>0</v>
      </c>
      <c r="G117" s="14">
        <f t="shared" si="29"/>
        <v>9600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1000</v>
      </c>
      <c r="D118" s="13">
        <f t="shared" si="33"/>
        <v>100</v>
      </c>
      <c r="E118" s="13">
        <f t="shared" si="34"/>
        <v>9700</v>
      </c>
      <c r="F118" s="14">
        <f t="shared" si="35"/>
        <v>0</v>
      </c>
      <c r="G118" s="14">
        <f t="shared" si="29"/>
        <v>9700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1000</v>
      </c>
      <c r="D119" s="13">
        <f t="shared" si="33"/>
        <v>100</v>
      </c>
      <c r="E119" s="13">
        <f t="shared" si="34"/>
        <v>9800</v>
      </c>
      <c r="F119" s="14">
        <f t="shared" si="35"/>
        <v>0</v>
      </c>
      <c r="G119" s="14">
        <f t="shared" si="29"/>
        <v>9800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1000</v>
      </c>
      <c r="D120" s="13">
        <f t="shared" si="33"/>
        <v>100</v>
      </c>
      <c r="E120" s="13">
        <f t="shared" si="34"/>
        <v>9900</v>
      </c>
      <c r="F120" s="14">
        <f t="shared" si="35"/>
        <v>0</v>
      </c>
      <c r="G120" s="14">
        <f t="shared" si="29"/>
        <v>9900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1000</v>
      </c>
      <c r="D121" s="13">
        <f t="shared" si="33"/>
        <v>100</v>
      </c>
      <c r="E121" s="13">
        <f t="shared" si="34"/>
        <v>10000</v>
      </c>
      <c r="F121" s="14">
        <f t="shared" si="35"/>
        <v>0</v>
      </c>
      <c r="G121" s="14">
        <f t="shared" si="29"/>
        <v>10000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1000</v>
      </c>
      <c r="D122" s="13">
        <f t="shared" si="33"/>
        <v>100</v>
      </c>
      <c r="E122" s="13">
        <f t="shared" si="34"/>
        <v>10100</v>
      </c>
      <c r="F122" s="14">
        <f t="shared" si="35"/>
        <v>0</v>
      </c>
      <c r="G122" s="14">
        <f t="shared" si="29"/>
        <v>10100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1000</v>
      </c>
      <c r="D123" s="13">
        <f t="shared" si="33"/>
        <v>100</v>
      </c>
      <c r="E123" s="13">
        <f t="shared" si="34"/>
        <v>10200</v>
      </c>
      <c r="F123" s="14">
        <f t="shared" si="35"/>
        <v>0</v>
      </c>
      <c r="G123" s="14">
        <f t="shared" si="29"/>
        <v>10200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1000</v>
      </c>
      <c r="D124" s="13">
        <f t="shared" si="33"/>
        <v>100</v>
      </c>
      <c r="E124" s="13">
        <f t="shared" si="34"/>
        <v>10300</v>
      </c>
      <c r="F124" s="14">
        <f t="shared" si="35"/>
        <v>0</v>
      </c>
      <c r="G124" s="14">
        <f t="shared" si="29"/>
        <v>10300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4" sqref="M24"/>
    </sheetView>
  </sheetViews>
  <sheetFormatPr defaultColWidth="11" defaultRowHeight="15"/>
  <cols>
    <col min="1" max="1" width="7" hidden="1" customWidth="1"/>
    <col min="2" max="2" width="8.42857142857143" customWidth="1"/>
    <col min="4" max="5" width="12" customWidth="1"/>
    <col min="6" max="6" width="9.28571428571429" customWidth="1"/>
    <col min="7" max="7" width="12.4285714285714" customWidth="1"/>
    <col min="8" max="8" width="10.7142857142857" customWidth="1"/>
    <col min="9" max="9" width="10.4285714285714" customWidth="1"/>
    <col min="10" max="10" width="11.2857142857143" customWidth="1"/>
    <col min="11" max="11" width="11.5714285714286" customWidth="1"/>
    <col min="12" max="12" width="11.1428571428571"/>
    <col min="13" max="13" width="11.7142857142857" customWidth="1"/>
    <col min="14" max="14" width="11.1428571428571" customWidth="1"/>
    <col min="15" max="15" width="11.2857142857143" customWidth="1"/>
    <col min="16" max="16" width="10.5714285714286" customWidth="1"/>
    <col min="17" max="17" width="2.85714285714286" customWidth="1"/>
    <col min="18" max="18" width="18" customWidth="1"/>
    <col min="19" max="19" width="10.4761904761905" customWidth="1"/>
  </cols>
  <sheetData>
    <row r="1" spans="2:16">
      <c r="B1" s="1" t="s">
        <v>9</v>
      </c>
      <c r="C1" s="2" t="s">
        <v>46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500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1100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500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500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300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500</v>
      </c>
      <c r="D6" s="13">
        <f t="shared" ref="D6:D37" si="4">C5*$K$1</f>
        <v>50</v>
      </c>
      <c r="E6" s="13">
        <f t="shared" ref="E6:E37" si="5">C5*$K$1+G5</f>
        <v>50</v>
      </c>
      <c r="F6" s="14">
        <f t="shared" ref="F6:F37" si="6">IF(J6&gt;E6,E6,J6)</f>
        <v>50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50</v>
      </c>
      <c r="K6" s="27">
        <v>43621</v>
      </c>
      <c r="L6" s="26">
        <v>50</v>
      </c>
      <c r="M6" s="27"/>
      <c r="N6" s="28"/>
      <c r="O6" s="27"/>
      <c r="P6" s="28"/>
      <c r="R6" s="34" t="s">
        <v>5</v>
      </c>
      <c r="S6" s="33">
        <f ca="1">VLOOKUP($A$2,$A$5:$P$127,4,FALSE)</f>
        <v>140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500</v>
      </c>
      <c r="D7" s="13">
        <f t="shared" si="4"/>
        <v>50</v>
      </c>
      <c r="E7" s="13">
        <f t="shared" si="5"/>
        <v>50</v>
      </c>
      <c r="F7" s="14">
        <f t="shared" si="6"/>
        <v>50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50</v>
      </c>
      <c r="K7" s="27">
        <v>43651</v>
      </c>
      <c r="L7" s="26">
        <v>50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800</v>
      </c>
      <c r="D8" s="13">
        <f t="shared" si="4"/>
        <v>50</v>
      </c>
      <c r="E8" s="13">
        <f t="shared" si="5"/>
        <v>50</v>
      </c>
      <c r="F8" s="14">
        <f t="shared" si="6"/>
        <v>50</v>
      </c>
      <c r="G8" s="14">
        <f t="shared" si="0"/>
        <v>0</v>
      </c>
      <c r="H8" s="14">
        <f t="shared" si="7"/>
        <v>0</v>
      </c>
      <c r="I8" s="24">
        <f t="shared" si="8"/>
        <v>300</v>
      </c>
      <c r="J8" s="24">
        <f t="shared" si="9"/>
        <v>50</v>
      </c>
      <c r="K8" s="27">
        <v>43682</v>
      </c>
      <c r="L8" s="26">
        <v>50</v>
      </c>
      <c r="M8" s="27">
        <v>43689</v>
      </c>
      <c r="N8" s="28">
        <v>-300</v>
      </c>
      <c r="O8" s="27"/>
      <c r="P8" s="28"/>
      <c r="R8" s="32" t="s">
        <v>7</v>
      </c>
      <c r="S8" s="33">
        <f ca="1">VLOOKUP($A$2,$A$5:$P$127,6,FALSE)</f>
        <v>187.5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750</v>
      </c>
      <c r="D9" s="13">
        <f t="shared" si="4"/>
        <v>80</v>
      </c>
      <c r="E9" s="13">
        <f t="shared" si="5"/>
        <v>80</v>
      </c>
      <c r="F9" s="14">
        <f t="shared" si="6"/>
        <v>80</v>
      </c>
      <c r="G9" s="14">
        <f t="shared" si="0"/>
        <v>0</v>
      </c>
      <c r="H9" s="14">
        <f t="shared" si="7"/>
        <v>50</v>
      </c>
      <c r="I9" s="24">
        <f t="shared" si="8"/>
        <v>0</v>
      </c>
      <c r="J9" s="24">
        <f t="shared" si="9"/>
        <v>130</v>
      </c>
      <c r="K9" s="27">
        <v>43714</v>
      </c>
      <c r="L9" s="26">
        <v>130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655</v>
      </c>
      <c r="D10" s="13">
        <f t="shared" si="4"/>
        <v>75</v>
      </c>
      <c r="E10" s="13">
        <f t="shared" si="5"/>
        <v>75</v>
      </c>
      <c r="F10" s="14">
        <f t="shared" si="6"/>
        <v>75</v>
      </c>
      <c r="G10" s="14">
        <f t="shared" si="0"/>
        <v>0</v>
      </c>
      <c r="H10" s="14">
        <f t="shared" si="7"/>
        <v>95</v>
      </c>
      <c r="I10" s="24">
        <f t="shared" si="8"/>
        <v>0</v>
      </c>
      <c r="J10" s="24">
        <f t="shared" si="9"/>
        <v>170</v>
      </c>
      <c r="K10" s="27">
        <v>43746</v>
      </c>
      <c r="L10" s="26">
        <v>170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700</v>
      </c>
      <c r="D11" s="13">
        <f t="shared" si="4"/>
        <v>65.5</v>
      </c>
      <c r="E11" s="13">
        <f t="shared" si="5"/>
        <v>65.5</v>
      </c>
      <c r="F11" s="14">
        <f t="shared" si="6"/>
        <v>65.5</v>
      </c>
      <c r="G11" s="14">
        <f t="shared" si="0"/>
        <v>0</v>
      </c>
      <c r="H11" s="14">
        <f t="shared" si="7"/>
        <v>455</v>
      </c>
      <c r="I11" s="24">
        <f t="shared" si="8"/>
        <v>500</v>
      </c>
      <c r="J11" s="24">
        <f t="shared" si="9"/>
        <v>520.5</v>
      </c>
      <c r="K11" s="27">
        <v>43772</v>
      </c>
      <c r="L11" s="26">
        <v>350.5</v>
      </c>
      <c r="M11" s="27">
        <v>43780</v>
      </c>
      <c r="N11" s="28">
        <v>170</v>
      </c>
      <c r="O11" s="27">
        <v>43780</v>
      </c>
      <c r="P11" s="28">
        <v>-500</v>
      </c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700</v>
      </c>
      <c r="D12" s="13">
        <f t="shared" si="4"/>
        <v>70</v>
      </c>
      <c r="E12" s="13">
        <f t="shared" si="5"/>
        <v>70</v>
      </c>
      <c r="F12" s="14">
        <f t="shared" si="6"/>
        <v>70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70</v>
      </c>
      <c r="K12" s="27">
        <v>43812</v>
      </c>
      <c r="L12" s="26">
        <v>70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700</v>
      </c>
      <c r="D13" s="13">
        <f t="shared" si="4"/>
        <v>70</v>
      </c>
      <c r="E13" s="13">
        <f t="shared" si="5"/>
        <v>70</v>
      </c>
      <c r="F13" s="14">
        <f t="shared" si="6"/>
        <v>70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70</v>
      </c>
      <c r="K13" s="27">
        <v>43854</v>
      </c>
      <c r="L13" s="26">
        <v>70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700</v>
      </c>
      <c r="D14" s="13">
        <f t="shared" si="4"/>
        <v>70</v>
      </c>
      <c r="E14" s="13">
        <f t="shared" si="5"/>
        <v>70</v>
      </c>
      <c r="F14" s="14">
        <f t="shared" si="6"/>
        <v>70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70</v>
      </c>
      <c r="K14" s="27">
        <v>43872</v>
      </c>
      <c r="L14" s="26">
        <v>70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600</v>
      </c>
      <c r="D15" s="13">
        <f t="shared" si="4"/>
        <v>70</v>
      </c>
      <c r="E15" s="13">
        <f t="shared" si="5"/>
        <v>70</v>
      </c>
      <c r="F15" s="14">
        <f t="shared" si="6"/>
        <v>70</v>
      </c>
      <c r="G15" s="14">
        <f t="shared" si="0"/>
        <v>0</v>
      </c>
      <c r="H15" s="14">
        <f t="shared" si="7"/>
        <v>100</v>
      </c>
      <c r="I15" s="24">
        <f t="shared" si="8"/>
        <v>0</v>
      </c>
      <c r="J15" s="24">
        <f t="shared" si="9"/>
        <v>170</v>
      </c>
      <c r="K15" s="29">
        <v>43900</v>
      </c>
      <c r="L15" s="26">
        <v>170</v>
      </c>
      <c r="M15" s="27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600</v>
      </c>
      <c r="D16" s="13">
        <f t="shared" si="4"/>
        <v>60</v>
      </c>
      <c r="E16" s="13">
        <f t="shared" si="5"/>
        <v>60</v>
      </c>
      <c r="F16" s="14">
        <f t="shared" si="6"/>
        <v>60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60</v>
      </c>
      <c r="K16" s="25">
        <v>43929</v>
      </c>
      <c r="L16" s="26">
        <v>60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600</v>
      </c>
      <c r="D17" s="13">
        <f t="shared" si="4"/>
        <v>60</v>
      </c>
      <c r="E17" s="13">
        <f t="shared" si="5"/>
        <v>60</v>
      </c>
      <c r="F17" s="14">
        <f t="shared" si="6"/>
        <v>50</v>
      </c>
      <c r="G17" s="14">
        <f t="shared" si="0"/>
        <v>10</v>
      </c>
      <c r="H17" s="14">
        <f t="shared" si="7"/>
        <v>0</v>
      </c>
      <c r="I17" s="24">
        <f t="shared" si="8"/>
        <v>0</v>
      </c>
      <c r="J17" s="24">
        <f t="shared" si="9"/>
        <v>50</v>
      </c>
      <c r="K17" s="25">
        <v>44000</v>
      </c>
      <c r="L17" s="26">
        <v>50</v>
      </c>
      <c r="M17" s="25" t="s">
        <v>47</v>
      </c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600</v>
      </c>
      <c r="D18" s="13">
        <f t="shared" si="4"/>
        <v>60</v>
      </c>
      <c r="E18" s="13">
        <f t="shared" si="5"/>
        <v>70</v>
      </c>
      <c r="F18" s="14">
        <f t="shared" si="6"/>
        <v>0</v>
      </c>
      <c r="G18" s="14">
        <f t="shared" si="0"/>
        <v>70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>
        <v>43992</v>
      </c>
      <c r="L18" s="26">
        <v>0</v>
      </c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600</v>
      </c>
      <c r="D19" s="13">
        <f t="shared" si="4"/>
        <v>60</v>
      </c>
      <c r="E19" s="13">
        <f t="shared" si="5"/>
        <v>130</v>
      </c>
      <c r="F19" s="14">
        <f t="shared" si="6"/>
        <v>82.5</v>
      </c>
      <c r="G19" s="14">
        <f t="shared" si="0"/>
        <v>47.5</v>
      </c>
      <c r="H19" s="14">
        <f t="shared" si="7"/>
        <v>0</v>
      </c>
      <c r="I19" s="24">
        <f t="shared" si="8"/>
        <v>0</v>
      </c>
      <c r="J19" s="24">
        <f t="shared" si="9"/>
        <v>82.5</v>
      </c>
      <c r="K19" s="25">
        <v>44015</v>
      </c>
      <c r="L19" s="26">
        <v>82.5</v>
      </c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1400</v>
      </c>
      <c r="D20" s="13">
        <f t="shared" si="4"/>
        <v>60</v>
      </c>
      <c r="E20" s="13">
        <f t="shared" si="5"/>
        <v>107.5</v>
      </c>
      <c r="F20" s="14">
        <f t="shared" si="6"/>
        <v>60</v>
      </c>
      <c r="G20" s="14">
        <f t="shared" si="0"/>
        <v>47.5</v>
      </c>
      <c r="H20" s="14">
        <f t="shared" si="7"/>
        <v>0</v>
      </c>
      <c r="I20" s="24">
        <f t="shared" si="8"/>
        <v>800</v>
      </c>
      <c r="J20" s="24">
        <f t="shared" si="9"/>
        <v>60</v>
      </c>
      <c r="K20" s="25">
        <v>44055</v>
      </c>
      <c r="L20" s="26">
        <v>60</v>
      </c>
      <c r="M20" s="25">
        <v>44067</v>
      </c>
      <c r="N20" s="26">
        <v>-800</v>
      </c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300</v>
      </c>
      <c r="D21" s="13">
        <f t="shared" si="4"/>
        <v>140</v>
      </c>
      <c r="E21" s="13">
        <f t="shared" si="5"/>
        <v>187.5</v>
      </c>
      <c r="F21" s="14">
        <f t="shared" si="6"/>
        <v>187.5</v>
      </c>
      <c r="G21" s="14">
        <f t="shared" si="0"/>
        <v>0</v>
      </c>
      <c r="H21" s="14">
        <f t="shared" si="7"/>
        <v>1100</v>
      </c>
      <c r="I21" s="24">
        <f t="shared" si="8"/>
        <v>0</v>
      </c>
      <c r="J21" s="24">
        <f t="shared" si="9"/>
        <v>1287.5</v>
      </c>
      <c r="K21" s="25">
        <v>44076</v>
      </c>
      <c r="L21" s="26">
        <v>1287.5</v>
      </c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300</v>
      </c>
      <c r="D22" s="13">
        <f t="shared" si="4"/>
        <v>30</v>
      </c>
      <c r="E22" s="13">
        <f t="shared" si="5"/>
        <v>30</v>
      </c>
      <c r="F22" s="14">
        <f t="shared" si="6"/>
        <v>0</v>
      </c>
      <c r="G22" s="14">
        <f t="shared" si="0"/>
        <v>30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300</v>
      </c>
      <c r="D23" s="13">
        <f t="shared" si="4"/>
        <v>30</v>
      </c>
      <c r="E23" s="13">
        <f t="shared" si="5"/>
        <v>60</v>
      </c>
      <c r="F23" s="14">
        <f t="shared" si="6"/>
        <v>0</v>
      </c>
      <c r="G23" s="14">
        <f t="shared" si="0"/>
        <v>60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300</v>
      </c>
      <c r="D24" s="13">
        <f t="shared" si="4"/>
        <v>30</v>
      </c>
      <c r="E24" s="13">
        <f t="shared" si="5"/>
        <v>90</v>
      </c>
      <c r="F24" s="14">
        <f t="shared" si="6"/>
        <v>0</v>
      </c>
      <c r="G24" s="14">
        <f t="shared" si="0"/>
        <v>90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300</v>
      </c>
      <c r="D25" s="13">
        <f t="shared" si="4"/>
        <v>30</v>
      </c>
      <c r="E25" s="13">
        <f t="shared" si="5"/>
        <v>120</v>
      </c>
      <c r="F25" s="14">
        <f t="shared" si="6"/>
        <v>0</v>
      </c>
      <c r="G25" s="14">
        <f t="shared" si="0"/>
        <v>120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300</v>
      </c>
      <c r="D26" s="13">
        <f t="shared" si="4"/>
        <v>30</v>
      </c>
      <c r="E26" s="13">
        <f t="shared" si="5"/>
        <v>150</v>
      </c>
      <c r="F26" s="14">
        <f t="shared" si="6"/>
        <v>0</v>
      </c>
      <c r="G26" s="14">
        <f t="shared" si="0"/>
        <v>150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300</v>
      </c>
      <c r="D27" s="13">
        <f t="shared" si="4"/>
        <v>30</v>
      </c>
      <c r="E27" s="13">
        <f t="shared" si="5"/>
        <v>180</v>
      </c>
      <c r="F27" s="14">
        <f t="shared" si="6"/>
        <v>0</v>
      </c>
      <c r="G27" s="14">
        <f t="shared" si="0"/>
        <v>180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300</v>
      </c>
      <c r="D28" s="13">
        <f t="shared" si="4"/>
        <v>30</v>
      </c>
      <c r="E28" s="13">
        <f t="shared" si="5"/>
        <v>210</v>
      </c>
      <c r="F28" s="14">
        <f t="shared" si="6"/>
        <v>0</v>
      </c>
      <c r="G28" s="14">
        <f t="shared" si="0"/>
        <v>210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300</v>
      </c>
      <c r="D29" s="13">
        <f t="shared" si="4"/>
        <v>30</v>
      </c>
      <c r="E29" s="13">
        <f t="shared" si="5"/>
        <v>240</v>
      </c>
      <c r="F29" s="14">
        <f t="shared" si="6"/>
        <v>0</v>
      </c>
      <c r="G29" s="14">
        <f t="shared" si="0"/>
        <v>240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300</v>
      </c>
      <c r="D30" s="13">
        <f t="shared" si="4"/>
        <v>30</v>
      </c>
      <c r="E30" s="13">
        <f t="shared" si="5"/>
        <v>270</v>
      </c>
      <c r="F30" s="14">
        <f t="shared" si="6"/>
        <v>0</v>
      </c>
      <c r="G30" s="14">
        <f t="shared" si="0"/>
        <v>270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300</v>
      </c>
      <c r="D31" s="13">
        <f t="shared" si="4"/>
        <v>30</v>
      </c>
      <c r="E31" s="13">
        <f t="shared" si="5"/>
        <v>300</v>
      </c>
      <c r="F31" s="14">
        <f t="shared" si="6"/>
        <v>0</v>
      </c>
      <c r="G31" s="14">
        <f t="shared" si="0"/>
        <v>300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300</v>
      </c>
      <c r="D32" s="13">
        <f t="shared" si="4"/>
        <v>30</v>
      </c>
      <c r="E32" s="13">
        <f t="shared" si="5"/>
        <v>330</v>
      </c>
      <c r="F32" s="14">
        <f t="shared" si="6"/>
        <v>0</v>
      </c>
      <c r="G32" s="14">
        <f t="shared" si="0"/>
        <v>330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300</v>
      </c>
      <c r="D33" s="13">
        <f t="shared" si="4"/>
        <v>30</v>
      </c>
      <c r="E33" s="13">
        <f t="shared" si="5"/>
        <v>360</v>
      </c>
      <c r="F33" s="14">
        <f t="shared" si="6"/>
        <v>0</v>
      </c>
      <c r="G33" s="14">
        <f t="shared" si="0"/>
        <v>360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300</v>
      </c>
      <c r="D34" s="13">
        <f t="shared" si="4"/>
        <v>30</v>
      </c>
      <c r="E34" s="13">
        <f t="shared" si="5"/>
        <v>390</v>
      </c>
      <c r="F34" s="14">
        <f t="shared" si="6"/>
        <v>0</v>
      </c>
      <c r="G34" s="14">
        <f t="shared" si="0"/>
        <v>390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300</v>
      </c>
      <c r="D35" s="13">
        <f t="shared" si="4"/>
        <v>30</v>
      </c>
      <c r="E35" s="13">
        <f t="shared" si="5"/>
        <v>420</v>
      </c>
      <c r="F35" s="14">
        <f t="shared" si="6"/>
        <v>0</v>
      </c>
      <c r="G35" s="14">
        <f t="shared" si="0"/>
        <v>420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300</v>
      </c>
      <c r="D36" s="13">
        <f t="shared" si="4"/>
        <v>30</v>
      </c>
      <c r="E36" s="13">
        <f t="shared" si="5"/>
        <v>450</v>
      </c>
      <c r="F36" s="14">
        <f t="shared" si="6"/>
        <v>0</v>
      </c>
      <c r="G36" s="14">
        <f t="shared" si="0"/>
        <v>450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300</v>
      </c>
      <c r="D37" s="13">
        <f t="shared" si="4"/>
        <v>30</v>
      </c>
      <c r="E37" s="13">
        <f t="shared" si="5"/>
        <v>480</v>
      </c>
      <c r="F37" s="14">
        <f t="shared" si="6"/>
        <v>0</v>
      </c>
      <c r="G37" s="14">
        <f t="shared" ref="G37:G68" si="10">E37-F37</f>
        <v>480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300</v>
      </c>
      <c r="D38" s="13">
        <f t="shared" ref="D38:D69" si="14">C37*$K$1</f>
        <v>30</v>
      </c>
      <c r="E38" s="13">
        <f t="shared" ref="E38:E69" si="15">C37*$K$1+G37</f>
        <v>510</v>
      </c>
      <c r="F38" s="14">
        <f t="shared" ref="F38:F69" si="16">IF(J38&gt;E38,E38,J38)</f>
        <v>0</v>
      </c>
      <c r="G38" s="14">
        <f t="shared" si="10"/>
        <v>510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300</v>
      </c>
      <c r="D39" s="13">
        <f t="shared" si="14"/>
        <v>30</v>
      </c>
      <c r="E39" s="13">
        <f t="shared" si="15"/>
        <v>540</v>
      </c>
      <c r="F39" s="14">
        <f t="shared" si="16"/>
        <v>0</v>
      </c>
      <c r="G39" s="14">
        <f t="shared" si="10"/>
        <v>540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300</v>
      </c>
      <c r="D40" s="13">
        <f t="shared" si="14"/>
        <v>30</v>
      </c>
      <c r="E40" s="13">
        <f t="shared" si="15"/>
        <v>570</v>
      </c>
      <c r="F40" s="14">
        <f t="shared" si="16"/>
        <v>0</v>
      </c>
      <c r="G40" s="14">
        <f t="shared" si="10"/>
        <v>570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300</v>
      </c>
      <c r="D41" s="13">
        <f t="shared" si="14"/>
        <v>30</v>
      </c>
      <c r="E41" s="13">
        <f t="shared" si="15"/>
        <v>600</v>
      </c>
      <c r="F41" s="14">
        <f t="shared" si="16"/>
        <v>0</v>
      </c>
      <c r="G41" s="14">
        <f t="shared" si="10"/>
        <v>600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300</v>
      </c>
      <c r="D42" s="13">
        <f t="shared" si="14"/>
        <v>30</v>
      </c>
      <c r="E42" s="13">
        <f t="shared" si="15"/>
        <v>630</v>
      </c>
      <c r="F42" s="14">
        <f t="shared" si="16"/>
        <v>0</v>
      </c>
      <c r="G42" s="14">
        <f t="shared" si="10"/>
        <v>630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300</v>
      </c>
      <c r="D43" s="13">
        <f t="shared" si="14"/>
        <v>30</v>
      </c>
      <c r="E43" s="13">
        <f t="shared" si="15"/>
        <v>660</v>
      </c>
      <c r="F43" s="14">
        <f t="shared" si="16"/>
        <v>0</v>
      </c>
      <c r="G43" s="14">
        <f t="shared" si="10"/>
        <v>660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300</v>
      </c>
      <c r="D44" s="13">
        <f t="shared" si="14"/>
        <v>30</v>
      </c>
      <c r="E44" s="13">
        <f t="shared" si="15"/>
        <v>690</v>
      </c>
      <c r="F44" s="14">
        <f t="shared" si="16"/>
        <v>0</v>
      </c>
      <c r="G44" s="14">
        <f t="shared" si="10"/>
        <v>690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300</v>
      </c>
      <c r="D45" s="13">
        <f t="shared" si="14"/>
        <v>30</v>
      </c>
      <c r="E45" s="13">
        <f t="shared" si="15"/>
        <v>720</v>
      </c>
      <c r="F45" s="14">
        <f t="shared" si="16"/>
        <v>0</v>
      </c>
      <c r="G45" s="14">
        <f t="shared" si="10"/>
        <v>720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300</v>
      </c>
      <c r="D46" s="13">
        <f t="shared" si="14"/>
        <v>30</v>
      </c>
      <c r="E46" s="13">
        <f t="shared" si="15"/>
        <v>750</v>
      </c>
      <c r="F46" s="14">
        <f t="shared" si="16"/>
        <v>0</v>
      </c>
      <c r="G46" s="14">
        <f t="shared" si="10"/>
        <v>750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300</v>
      </c>
      <c r="D47" s="13">
        <f t="shared" si="14"/>
        <v>30</v>
      </c>
      <c r="E47" s="13">
        <f t="shared" si="15"/>
        <v>780</v>
      </c>
      <c r="F47" s="14">
        <f t="shared" si="16"/>
        <v>0</v>
      </c>
      <c r="G47" s="14">
        <f t="shared" si="10"/>
        <v>780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300</v>
      </c>
      <c r="D48" s="13">
        <f t="shared" si="14"/>
        <v>30</v>
      </c>
      <c r="E48" s="13">
        <f t="shared" si="15"/>
        <v>810</v>
      </c>
      <c r="F48" s="14">
        <f t="shared" si="16"/>
        <v>0</v>
      </c>
      <c r="G48" s="14">
        <f t="shared" si="10"/>
        <v>810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300</v>
      </c>
      <c r="D49" s="13">
        <f t="shared" si="14"/>
        <v>30</v>
      </c>
      <c r="E49" s="13">
        <f t="shared" si="15"/>
        <v>840</v>
      </c>
      <c r="F49" s="14">
        <f t="shared" si="16"/>
        <v>0</v>
      </c>
      <c r="G49" s="14">
        <f t="shared" si="10"/>
        <v>840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300</v>
      </c>
      <c r="D50" s="13">
        <f t="shared" si="14"/>
        <v>30</v>
      </c>
      <c r="E50" s="13">
        <f t="shared" si="15"/>
        <v>870</v>
      </c>
      <c r="F50" s="14">
        <f t="shared" si="16"/>
        <v>0</v>
      </c>
      <c r="G50" s="14">
        <f t="shared" si="10"/>
        <v>870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300</v>
      </c>
      <c r="D51" s="13">
        <f t="shared" si="14"/>
        <v>30</v>
      </c>
      <c r="E51" s="13">
        <f t="shared" si="15"/>
        <v>900</v>
      </c>
      <c r="F51" s="14">
        <f t="shared" si="16"/>
        <v>0</v>
      </c>
      <c r="G51" s="14">
        <f t="shared" si="10"/>
        <v>900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300</v>
      </c>
      <c r="D52" s="13">
        <f t="shared" si="14"/>
        <v>30</v>
      </c>
      <c r="E52" s="13">
        <f t="shared" si="15"/>
        <v>930</v>
      </c>
      <c r="F52" s="14">
        <f t="shared" si="16"/>
        <v>0</v>
      </c>
      <c r="G52" s="14">
        <f t="shared" si="10"/>
        <v>930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300</v>
      </c>
      <c r="D53" s="13">
        <f t="shared" si="14"/>
        <v>30</v>
      </c>
      <c r="E53" s="13">
        <f t="shared" si="15"/>
        <v>960</v>
      </c>
      <c r="F53" s="14">
        <f t="shared" si="16"/>
        <v>0</v>
      </c>
      <c r="G53" s="14">
        <f t="shared" si="10"/>
        <v>960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300</v>
      </c>
      <c r="D54" s="13">
        <f t="shared" si="14"/>
        <v>30</v>
      </c>
      <c r="E54" s="13">
        <f t="shared" si="15"/>
        <v>990</v>
      </c>
      <c r="F54" s="14">
        <f t="shared" si="16"/>
        <v>0</v>
      </c>
      <c r="G54" s="14">
        <f t="shared" si="10"/>
        <v>990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300</v>
      </c>
      <c r="D55" s="13">
        <f t="shared" si="14"/>
        <v>30</v>
      </c>
      <c r="E55" s="13">
        <f t="shared" si="15"/>
        <v>1020</v>
      </c>
      <c r="F55" s="14">
        <f t="shared" si="16"/>
        <v>0</v>
      </c>
      <c r="G55" s="14">
        <f t="shared" si="10"/>
        <v>1020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300</v>
      </c>
      <c r="D56" s="13">
        <f t="shared" si="14"/>
        <v>30</v>
      </c>
      <c r="E56" s="13">
        <f t="shared" si="15"/>
        <v>1050</v>
      </c>
      <c r="F56" s="14">
        <f t="shared" si="16"/>
        <v>0</v>
      </c>
      <c r="G56" s="14">
        <f t="shared" si="10"/>
        <v>1050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300</v>
      </c>
      <c r="D57" s="13">
        <f t="shared" si="14"/>
        <v>30</v>
      </c>
      <c r="E57" s="13">
        <f t="shared" si="15"/>
        <v>1080</v>
      </c>
      <c r="F57" s="14">
        <f t="shared" si="16"/>
        <v>0</v>
      </c>
      <c r="G57" s="14">
        <f t="shared" si="10"/>
        <v>1080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300</v>
      </c>
      <c r="D58" s="13">
        <f t="shared" si="14"/>
        <v>30</v>
      </c>
      <c r="E58" s="13">
        <f t="shared" si="15"/>
        <v>1110</v>
      </c>
      <c r="F58" s="14">
        <f t="shared" si="16"/>
        <v>0</v>
      </c>
      <c r="G58" s="14">
        <f t="shared" si="10"/>
        <v>1110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300</v>
      </c>
      <c r="D59" s="13">
        <f t="shared" si="14"/>
        <v>30</v>
      </c>
      <c r="E59" s="13">
        <f t="shared" si="15"/>
        <v>1140</v>
      </c>
      <c r="F59" s="14">
        <f t="shared" si="16"/>
        <v>0</v>
      </c>
      <c r="G59" s="14">
        <f t="shared" si="10"/>
        <v>1140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300</v>
      </c>
      <c r="D60" s="13">
        <f t="shared" si="14"/>
        <v>30</v>
      </c>
      <c r="E60" s="13">
        <f t="shared" si="15"/>
        <v>1170</v>
      </c>
      <c r="F60" s="14">
        <f t="shared" si="16"/>
        <v>0</v>
      </c>
      <c r="G60" s="14">
        <f t="shared" si="10"/>
        <v>1170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300</v>
      </c>
      <c r="D61" s="13">
        <f t="shared" si="14"/>
        <v>30</v>
      </c>
      <c r="E61" s="13">
        <f t="shared" si="15"/>
        <v>1200</v>
      </c>
      <c r="F61" s="14">
        <f t="shared" si="16"/>
        <v>0</v>
      </c>
      <c r="G61" s="14">
        <f t="shared" si="10"/>
        <v>1200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300</v>
      </c>
      <c r="D62" s="13">
        <f t="shared" si="14"/>
        <v>30</v>
      </c>
      <c r="E62" s="13">
        <f t="shared" si="15"/>
        <v>1230</v>
      </c>
      <c r="F62" s="14">
        <f t="shared" si="16"/>
        <v>0</v>
      </c>
      <c r="G62" s="14">
        <f t="shared" si="10"/>
        <v>1230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300</v>
      </c>
      <c r="D63" s="13">
        <f t="shared" si="14"/>
        <v>30</v>
      </c>
      <c r="E63" s="13">
        <f t="shared" si="15"/>
        <v>1260</v>
      </c>
      <c r="F63" s="14">
        <f t="shared" si="16"/>
        <v>0</v>
      </c>
      <c r="G63" s="14">
        <f t="shared" si="10"/>
        <v>1260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300</v>
      </c>
      <c r="D64" s="13">
        <f t="shared" si="14"/>
        <v>30</v>
      </c>
      <c r="E64" s="13">
        <f t="shared" si="15"/>
        <v>1290</v>
      </c>
      <c r="F64" s="14">
        <f t="shared" si="16"/>
        <v>0</v>
      </c>
      <c r="G64" s="14">
        <f t="shared" si="10"/>
        <v>1290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300</v>
      </c>
      <c r="D65" s="13">
        <f t="shared" si="14"/>
        <v>30</v>
      </c>
      <c r="E65" s="13">
        <f t="shared" si="15"/>
        <v>1320</v>
      </c>
      <c r="F65" s="14">
        <f t="shared" si="16"/>
        <v>0</v>
      </c>
      <c r="G65" s="14">
        <f t="shared" si="10"/>
        <v>1320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300</v>
      </c>
      <c r="D66" s="13">
        <f t="shared" si="14"/>
        <v>30</v>
      </c>
      <c r="E66" s="13">
        <f t="shared" si="15"/>
        <v>1350</v>
      </c>
      <c r="F66" s="14">
        <f t="shared" si="16"/>
        <v>0</v>
      </c>
      <c r="G66" s="14">
        <f t="shared" si="10"/>
        <v>1350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300</v>
      </c>
      <c r="D67" s="13">
        <f t="shared" si="14"/>
        <v>30</v>
      </c>
      <c r="E67" s="13">
        <f t="shared" si="15"/>
        <v>1380</v>
      </c>
      <c r="F67" s="14">
        <f t="shared" si="16"/>
        <v>0</v>
      </c>
      <c r="G67" s="14">
        <f t="shared" si="10"/>
        <v>1380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300</v>
      </c>
      <c r="D68" s="13">
        <f t="shared" si="14"/>
        <v>30</v>
      </c>
      <c r="E68" s="13">
        <f t="shared" si="15"/>
        <v>1410</v>
      </c>
      <c r="F68" s="14">
        <f t="shared" si="16"/>
        <v>0</v>
      </c>
      <c r="G68" s="14">
        <f t="shared" si="10"/>
        <v>1410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300</v>
      </c>
      <c r="D69" s="13">
        <f t="shared" si="14"/>
        <v>30</v>
      </c>
      <c r="E69" s="13">
        <f t="shared" si="15"/>
        <v>1440</v>
      </c>
      <c r="F69" s="14">
        <f t="shared" si="16"/>
        <v>0</v>
      </c>
      <c r="G69" s="14">
        <f t="shared" ref="G69:G100" si="19">E69-F69</f>
        <v>1440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300</v>
      </c>
      <c r="D70" s="13">
        <f t="shared" ref="D70:D101" si="23">C69*$K$1</f>
        <v>30</v>
      </c>
      <c r="E70" s="13">
        <f t="shared" ref="E70:E101" si="24">C69*$K$1+G69</f>
        <v>1470</v>
      </c>
      <c r="F70" s="14">
        <f t="shared" ref="F70:F101" si="25">IF(J70&gt;E70,E70,J70)</f>
        <v>0</v>
      </c>
      <c r="G70" s="14">
        <f t="shared" si="19"/>
        <v>1470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300</v>
      </c>
      <c r="D71" s="13">
        <f t="shared" si="23"/>
        <v>30</v>
      </c>
      <c r="E71" s="13">
        <f t="shared" si="24"/>
        <v>1500</v>
      </c>
      <c r="F71" s="14">
        <f t="shared" si="25"/>
        <v>0</v>
      </c>
      <c r="G71" s="14">
        <f t="shared" si="19"/>
        <v>1500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300</v>
      </c>
      <c r="D72" s="13">
        <f t="shared" si="23"/>
        <v>30</v>
      </c>
      <c r="E72" s="13">
        <f t="shared" si="24"/>
        <v>1530</v>
      </c>
      <c r="F72" s="14">
        <f t="shared" si="25"/>
        <v>0</v>
      </c>
      <c r="G72" s="14">
        <f t="shared" si="19"/>
        <v>1530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300</v>
      </c>
      <c r="D73" s="13">
        <f t="shared" si="23"/>
        <v>30</v>
      </c>
      <c r="E73" s="13">
        <f t="shared" si="24"/>
        <v>1560</v>
      </c>
      <c r="F73" s="14">
        <f t="shared" si="25"/>
        <v>0</v>
      </c>
      <c r="G73" s="14">
        <f t="shared" si="19"/>
        <v>1560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300</v>
      </c>
      <c r="D74" s="13">
        <f t="shared" si="23"/>
        <v>30</v>
      </c>
      <c r="E74" s="13">
        <f t="shared" si="24"/>
        <v>1590</v>
      </c>
      <c r="F74" s="14">
        <f t="shared" si="25"/>
        <v>0</v>
      </c>
      <c r="G74" s="14">
        <f t="shared" si="19"/>
        <v>1590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300</v>
      </c>
      <c r="D75" s="13">
        <f t="shared" si="23"/>
        <v>30</v>
      </c>
      <c r="E75" s="13">
        <f t="shared" si="24"/>
        <v>1620</v>
      </c>
      <c r="F75" s="14">
        <f t="shared" si="25"/>
        <v>0</v>
      </c>
      <c r="G75" s="14">
        <f t="shared" si="19"/>
        <v>1620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300</v>
      </c>
      <c r="D76" s="13">
        <f t="shared" si="23"/>
        <v>30</v>
      </c>
      <c r="E76" s="13">
        <f t="shared" si="24"/>
        <v>1650</v>
      </c>
      <c r="F76" s="14">
        <f t="shared" si="25"/>
        <v>0</v>
      </c>
      <c r="G76" s="14">
        <f t="shared" si="19"/>
        <v>1650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300</v>
      </c>
      <c r="D77" s="13">
        <f t="shared" si="23"/>
        <v>30</v>
      </c>
      <c r="E77" s="13">
        <f t="shared" si="24"/>
        <v>1680</v>
      </c>
      <c r="F77" s="14">
        <f t="shared" si="25"/>
        <v>0</v>
      </c>
      <c r="G77" s="14">
        <f t="shared" si="19"/>
        <v>1680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300</v>
      </c>
      <c r="D78" s="13">
        <f t="shared" si="23"/>
        <v>30</v>
      </c>
      <c r="E78" s="13">
        <f t="shared" si="24"/>
        <v>1710</v>
      </c>
      <c r="F78" s="14">
        <f t="shared" si="25"/>
        <v>0</v>
      </c>
      <c r="G78" s="14">
        <f t="shared" si="19"/>
        <v>1710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300</v>
      </c>
      <c r="D79" s="13">
        <f t="shared" si="23"/>
        <v>30</v>
      </c>
      <c r="E79" s="13">
        <f t="shared" si="24"/>
        <v>1740</v>
      </c>
      <c r="F79" s="14">
        <f t="shared" si="25"/>
        <v>0</v>
      </c>
      <c r="G79" s="14">
        <f t="shared" si="19"/>
        <v>1740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300</v>
      </c>
      <c r="D80" s="13">
        <f t="shared" si="23"/>
        <v>30</v>
      </c>
      <c r="E80" s="13">
        <f t="shared" si="24"/>
        <v>1770</v>
      </c>
      <c r="F80" s="14">
        <f t="shared" si="25"/>
        <v>0</v>
      </c>
      <c r="G80" s="14">
        <f t="shared" si="19"/>
        <v>1770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300</v>
      </c>
      <c r="D81" s="13">
        <f t="shared" si="23"/>
        <v>30</v>
      </c>
      <c r="E81" s="13">
        <f t="shared" si="24"/>
        <v>1800</v>
      </c>
      <c r="F81" s="14">
        <f t="shared" si="25"/>
        <v>0</v>
      </c>
      <c r="G81" s="14">
        <f t="shared" si="19"/>
        <v>1800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300</v>
      </c>
      <c r="D82" s="13">
        <f t="shared" si="23"/>
        <v>30</v>
      </c>
      <c r="E82" s="13">
        <f t="shared" si="24"/>
        <v>1830</v>
      </c>
      <c r="F82" s="14">
        <f t="shared" si="25"/>
        <v>0</v>
      </c>
      <c r="G82" s="14">
        <f t="shared" si="19"/>
        <v>1830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300</v>
      </c>
      <c r="D83" s="13">
        <f t="shared" si="23"/>
        <v>30</v>
      </c>
      <c r="E83" s="13">
        <f t="shared" si="24"/>
        <v>1860</v>
      </c>
      <c r="F83" s="14">
        <f t="shared" si="25"/>
        <v>0</v>
      </c>
      <c r="G83" s="14">
        <f t="shared" si="19"/>
        <v>1860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300</v>
      </c>
      <c r="D84" s="13">
        <f t="shared" si="23"/>
        <v>30</v>
      </c>
      <c r="E84" s="13">
        <f t="shared" si="24"/>
        <v>1890</v>
      </c>
      <c r="F84" s="14">
        <f t="shared" si="25"/>
        <v>0</v>
      </c>
      <c r="G84" s="14">
        <f t="shared" si="19"/>
        <v>1890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300</v>
      </c>
      <c r="D85" s="13">
        <f t="shared" si="23"/>
        <v>30</v>
      </c>
      <c r="E85" s="13">
        <f t="shared" si="24"/>
        <v>1920</v>
      </c>
      <c r="F85" s="14">
        <f t="shared" si="25"/>
        <v>0</v>
      </c>
      <c r="G85" s="14">
        <f t="shared" si="19"/>
        <v>1920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300</v>
      </c>
      <c r="D86" s="13">
        <f t="shared" si="23"/>
        <v>30</v>
      </c>
      <c r="E86" s="13">
        <f t="shared" si="24"/>
        <v>1950</v>
      </c>
      <c r="F86" s="14">
        <f t="shared" si="25"/>
        <v>0</v>
      </c>
      <c r="G86" s="14">
        <f t="shared" si="19"/>
        <v>1950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300</v>
      </c>
      <c r="D87" s="13">
        <f t="shared" si="23"/>
        <v>30</v>
      </c>
      <c r="E87" s="13">
        <f t="shared" si="24"/>
        <v>1980</v>
      </c>
      <c r="F87" s="14">
        <f t="shared" si="25"/>
        <v>0</v>
      </c>
      <c r="G87" s="14">
        <f t="shared" si="19"/>
        <v>1980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300</v>
      </c>
      <c r="D88" s="13">
        <f t="shared" si="23"/>
        <v>30</v>
      </c>
      <c r="E88" s="13">
        <f t="shared" si="24"/>
        <v>2010</v>
      </c>
      <c r="F88" s="14">
        <f t="shared" si="25"/>
        <v>0</v>
      </c>
      <c r="G88" s="14">
        <f t="shared" si="19"/>
        <v>2010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300</v>
      </c>
      <c r="D89" s="13">
        <f t="shared" si="23"/>
        <v>30</v>
      </c>
      <c r="E89" s="13">
        <f t="shared" si="24"/>
        <v>2040</v>
      </c>
      <c r="F89" s="14">
        <f t="shared" si="25"/>
        <v>0</v>
      </c>
      <c r="G89" s="14">
        <f t="shared" si="19"/>
        <v>2040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300</v>
      </c>
      <c r="D90" s="13">
        <f t="shared" si="23"/>
        <v>30</v>
      </c>
      <c r="E90" s="13">
        <f t="shared" si="24"/>
        <v>2070</v>
      </c>
      <c r="F90" s="14">
        <f t="shared" si="25"/>
        <v>0</v>
      </c>
      <c r="G90" s="14">
        <f t="shared" si="19"/>
        <v>2070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300</v>
      </c>
      <c r="D91" s="13">
        <f t="shared" si="23"/>
        <v>30</v>
      </c>
      <c r="E91" s="13">
        <f t="shared" si="24"/>
        <v>2100</v>
      </c>
      <c r="F91" s="14">
        <f t="shared" si="25"/>
        <v>0</v>
      </c>
      <c r="G91" s="14">
        <f t="shared" si="19"/>
        <v>2100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300</v>
      </c>
      <c r="D92" s="13">
        <f t="shared" si="23"/>
        <v>30</v>
      </c>
      <c r="E92" s="13">
        <f t="shared" si="24"/>
        <v>2130</v>
      </c>
      <c r="F92" s="14">
        <f t="shared" si="25"/>
        <v>0</v>
      </c>
      <c r="G92" s="14">
        <f t="shared" si="19"/>
        <v>2130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300</v>
      </c>
      <c r="D93" s="13">
        <f t="shared" si="23"/>
        <v>30</v>
      </c>
      <c r="E93" s="13">
        <f t="shared" si="24"/>
        <v>2160</v>
      </c>
      <c r="F93" s="14">
        <f t="shared" si="25"/>
        <v>0</v>
      </c>
      <c r="G93" s="14">
        <f t="shared" si="19"/>
        <v>2160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300</v>
      </c>
      <c r="D94" s="13">
        <f t="shared" si="23"/>
        <v>30</v>
      </c>
      <c r="E94" s="13">
        <f t="shared" si="24"/>
        <v>2190</v>
      </c>
      <c r="F94" s="14">
        <f t="shared" si="25"/>
        <v>0</v>
      </c>
      <c r="G94" s="14">
        <f t="shared" si="19"/>
        <v>2190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300</v>
      </c>
      <c r="D95" s="13">
        <f t="shared" si="23"/>
        <v>30</v>
      </c>
      <c r="E95" s="13">
        <f t="shared" si="24"/>
        <v>2220</v>
      </c>
      <c r="F95" s="14">
        <f t="shared" si="25"/>
        <v>0</v>
      </c>
      <c r="G95" s="14">
        <f t="shared" si="19"/>
        <v>2220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300</v>
      </c>
      <c r="D96" s="13">
        <f t="shared" si="23"/>
        <v>30</v>
      </c>
      <c r="E96" s="13">
        <f t="shared" si="24"/>
        <v>2250</v>
      </c>
      <c r="F96" s="14">
        <f t="shared" si="25"/>
        <v>0</v>
      </c>
      <c r="G96" s="14">
        <f t="shared" si="19"/>
        <v>2250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300</v>
      </c>
      <c r="D97" s="13">
        <f t="shared" si="23"/>
        <v>30</v>
      </c>
      <c r="E97" s="13">
        <f t="shared" si="24"/>
        <v>2280</v>
      </c>
      <c r="F97" s="14">
        <f t="shared" si="25"/>
        <v>0</v>
      </c>
      <c r="G97" s="14">
        <f t="shared" si="19"/>
        <v>2280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300</v>
      </c>
      <c r="D98" s="13">
        <f t="shared" si="23"/>
        <v>30</v>
      </c>
      <c r="E98" s="13">
        <f t="shared" si="24"/>
        <v>2310</v>
      </c>
      <c r="F98" s="14">
        <f t="shared" si="25"/>
        <v>0</v>
      </c>
      <c r="G98" s="14">
        <f t="shared" si="19"/>
        <v>2310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300</v>
      </c>
      <c r="D99" s="13">
        <f t="shared" si="23"/>
        <v>30</v>
      </c>
      <c r="E99" s="13">
        <f t="shared" si="24"/>
        <v>2340</v>
      </c>
      <c r="F99" s="14">
        <f t="shared" si="25"/>
        <v>0</v>
      </c>
      <c r="G99" s="14">
        <f t="shared" si="19"/>
        <v>2340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300</v>
      </c>
      <c r="D100" s="13">
        <f t="shared" si="23"/>
        <v>30</v>
      </c>
      <c r="E100" s="13">
        <f t="shared" si="24"/>
        <v>2370</v>
      </c>
      <c r="F100" s="14">
        <f t="shared" si="25"/>
        <v>0</v>
      </c>
      <c r="G100" s="14">
        <f t="shared" si="19"/>
        <v>2370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300</v>
      </c>
      <c r="D101" s="13">
        <f t="shared" si="23"/>
        <v>30</v>
      </c>
      <c r="E101" s="13">
        <f t="shared" si="24"/>
        <v>2400</v>
      </c>
      <c r="F101" s="14">
        <f t="shared" si="25"/>
        <v>0</v>
      </c>
      <c r="G101" s="14">
        <f t="shared" ref="G101:G124" si="29">E101-F101</f>
        <v>2400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300</v>
      </c>
      <c r="D102" s="13">
        <f t="shared" ref="D102:D124" si="33">C101*$K$1</f>
        <v>30</v>
      </c>
      <c r="E102" s="13">
        <f t="shared" ref="E102:E124" si="34">C101*$K$1+G101</f>
        <v>2430</v>
      </c>
      <c r="F102" s="14">
        <f t="shared" ref="F102:F124" si="35">IF(J102&gt;E102,E102,J102)</f>
        <v>0</v>
      </c>
      <c r="G102" s="14">
        <f t="shared" si="29"/>
        <v>2430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300</v>
      </c>
      <c r="D103" s="13">
        <f t="shared" si="33"/>
        <v>30</v>
      </c>
      <c r="E103" s="13">
        <f t="shared" si="34"/>
        <v>2460</v>
      </c>
      <c r="F103" s="14">
        <f t="shared" si="35"/>
        <v>0</v>
      </c>
      <c r="G103" s="14">
        <f t="shared" si="29"/>
        <v>2460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300</v>
      </c>
      <c r="D104" s="13">
        <f t="shared" si="33"/>
        <v>30</v>
      </c>
      <c r="E104" s="13">
        <f t="shared" si="34"/>
        <v>2490</v>
      </c>
      <c r="F104" s="14">
        <f t="shared" si="35"/>
        <v>0</v>
      </c>
      <c r="G104" s="14">
        <f t="shared" si="29"/>
        <v>2490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300</v>
      </c>
      <c r="D105" s="13">
        <f t="shared" si="33"/>
        <v>30</v>
      </c>
      <c r="E105" s="13">
        <f t="shared" si="34"/>
        <v>2520</v>
      </c>
      <c r="F105" s="14">
        <f t="shared" si="35"/>
        <v>0</v>
      </c>
      <c r="G105" s="14">
        <f t="shared" si="29"/>
        <v>2520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300</v>
      </c>
      <c r="D106" s="13">
        <f t="shared" si="33"/>
        <v>30</v>
      </c>
      <c r="E106" s="13">
        <f t="shared" si="34"/>
        <v>2550</v>
      </c>
      <c r="F106" s="14">
        <f t="shared" si="35"/>
        <v>0</v>
      </c>
      <c r="G106" s="14">
        <f t="shared" si="29"/>
        <v>2550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300</v>
      </c>
      <c r="D107" s="13">
        <f t="shared" si="33"/>
        <v>30</v>
      </c>
      <c r="E107" s="13">
        <f t="shared" si="34"/>
        <v>2580</v>
      </c>
      <c r="F107" s="14">
        <f t="shared" si="35"/>
        <v>0</v>
      </c>
      <c r="G107" s="14">
        <f t="shared" si="29"/>
        <v>2580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300</v>
      </c>
      <c r="D108" s="13">
        <f t="shared" si="33"/>
        <v>30</v>
      </c>
      <c r="E108" s="13">
        <f t="shared" si="34"/>
        <v>2610</v>
      </c>
      <c r="F108" s="14">
        <f t="shared" si="35"/>
        <v>0</v>
      </c>
      <c r="G108" s="14">
        <f t="shared" si="29"/>
        <v>2610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300</v>
      </c>
      <c r="D109" s="13">
        <f t="shared" si="33"/>
        <v>30</v>
      </c>
      <c r="E109" s="13">
        <f t="shared" si="34"/>
        <v>2640</v>
      </c>
      <c r="F109" s="14">
        <f t="shared" si="35"/>
        <v>0</v>
      </c>
      <c r="G109" s="14">
        <f t="shared" si="29"/>
        <v>2640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300</v>
      </c>
      <c r="D110" s="13">
        <f t="shared" si="33"/>
        <v>30</v>
      </c>
      <c r="E110" s="13">
        <f t="shared" si="34"/>
        <v>2670</v>
      </c>
      <c r="F110" s="14">
        <f t="shared" si="35"/>
        <v>0</v>
      </c>
      <c r="G110" s="14">
        <f t="shared" si="29"/>
        <v>2670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300</v>
      </c>
      <c r="D111" s="13">
        <f t="shared" si="33"/>
        <v>30</v>
      </c>
      <c r="E111" s="13">
        <f t="shared" si="34"/>
        <v>2700</v>
      </c>
      <c r="F111" s="14">
        <f t="shared" si="35"/>
        <v>0</v>
      </c>
      <c r="G111" s="14">
        <f t="shared" si="29"/>
        <v>2700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300</v>
      </c>
      <c r="D112" s="13">
        <f t="shared" si="33"/>
        <v>30</v>
      </c>
      <c r="E112" s="13">
        <f t="shared" si="34"/>
        <v>2730</v>
      </c>
      <c r="F112" s="14">
        <f t="shared" si="35"/>
        <v>0</v>
      </c>
      <c r="G112" s="14">
        <f t="shared" si="29"/>
        <v>2730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300</v>
      </c>
      <c r="D113" s="13">
        <f t="shared" si="33"/>
        <v>30</v>
      </c>
      <c r="E113" s="13">
        <f t="shared" si="34"/>
        <v>2760</v>
      </c>
      <c r="F113" s="14">
        <f t="shared" si="35"/>
        <v>0</v>
      </c>
      <c r="G113" s="14">
        <f t="shared" si="29"/>
        <v>2760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300</v>
      </c>
      <c r="D114" s="13">
        <f t="shared" si="33"/>
        <v>30</v>
      </c>
      <c r="E114" s="13">
        <f t="shared" si="34"/>
        <v>2790</v>
      </c>
      <c r="F114" s="14">
        <f t="shared" si="35"/>
        <v>0</v>
      </c>
      <c r="G114" s="14">
        <f t="shared" si="29"/>
        <v>2790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300</v>
      </c>
      <c r="D115" s="13">
        <f t="shared" si="33"/>
        <v>30</v>
      </c>
      <c r="E115" s="13">
        <f t="shared" si="34"/>
        <v>2820</v>
      </c>
      <c r="F115" s="14">
        <f t="shared" si="35"/>
        <v>0</v>
      </c>
      <c r="G115" s="14">
        <f t="shared" si="29"/>
        <v>2820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300</v>
      </c>
      <c r="D116" s="13">
        <f t="shared" si="33"/>
        <v>30</v>
      </c>
      <c r="E116" s="13">
        <f t="shared" si="34"/>
        <v>2850</v>
      </c>
      <c r="F116" s="14">
        <f t="shared" si="35"/>
        <v>0</v>
      </c>
      <c r="G116" s="14">
        <f t="shared" si="29"/>
        <v>2850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300</v>
      </c>
      <c r="D117" s="13">
        <f t="shared" si="33"/>
        <v>30</v>
      </c>
      <c r="E117" s="13">
        <f t="shared" si="34"/>
        <v>2880</v>
      </c>
      <c r="F117" s="14">
        <f t="shared" si="35"/>
        <v>0</v>
      </c>
      <c r="G117" s="14">
        <f t="shared" si="29"/>
        <v>2880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300</v>
      </c>
      <c r="D118" s="13">
        <f t="shared" si="33"/>
        <v>30</v>
      </c>
      <c r="E118" s="13">
        <f t="shared" si="34"/>
        <v>2910</v>
      </c>
      <c r="F118" s="14">
        <f t="shared" si="35"/>
        <v>0</v>
      </c>
      <c r="G118" s="14">
        <f t="shared" si="29"/>
        <v>2910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300</v>
      </c>
      <c r="D119" s="13">
        <f t="shared" si="33"/>
        <v>30</v>
      </c>
      <c r="E119" s="13">
        <f t="shared" si="34"/>
        <v>2940</v>
      </c>
      <c r="F119" s="14">
        <f t="shared" si="35"/>
        <v>0</v>
      </c>
      <c r="G119" s="14">
        <f t="shared" si="29"/>
        <v>2940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300</v>
      </c>
      <c r="D120" s="13">
        <f t="shared" si="33"/>
        <v>30</v>
      </c>
      <c r="E120" s="13">
        <f t="shared" si="34"/>
        <v>2970</v>
      </c>
      <c r="F120" s="14">
        <f t="shared" si="35"/>
        <v>0</v>
      </c>
      <c r="G120" s="14">
        <f t="shared" si="29"/>
        <v>2970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300</v>
      </c>
      <c r="D121" s="13">
        <f t="shared" si="33"/>
        <v>30</v>
      </c>
      <c r="E121" s="13">
        <f t="shared" si="34"/>
        <v>3000</v>
      </c>
      <c r="F121" s="14">
        <f t="shared" si="35"/>
        <v>0</v>
      </c>
      <c r="G121" s="14">
        <f t="shared" si="29"/>
        <v>3000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300</v>
      </c>
      <c r="D122" s="13">
        <f t="shared" si="33"/>
        <v>30</v>
      </c>
      <c r="E122" s="13">
        <f t="shared" si="34"/>
        <v>3030</v>
      </c>
      <c r="F122" s="14">
        <f t="shared" si="35"/>
        <v>0</v>
      </c>
      <c r="G122" s="14">
        <f t="shared" si="29"/>
        <v>3030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300</v>
      </c>
      <c r="D123" s="13">
        <f t="shared" si="33"/>
        <v>30</v>
      </c>
      <c r="E123" s="13">
        <f t="shared" si="34"/>
        <v>3060</v>
      </c>
      <c r="F123" s="14">
        <f t="shared" si="35"/>
        <v>0</v>
      </c>
      <c r="G123" s="14">
        <f t="shared" si="29"/>
        <v>3060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300</v>
      </c>
      <c r="D124" s="13">
        <f t="shared" si="33"/>
        <v>30</v>
      </c>
      <c r="E124" s="13">
        <f t="shared" si="34"/>
        <v>3090</v>
      </c>
      <c r="F124" s="14">
        <f t="shared" si="35"/>
        <v>0</v>
      </c>
      <c r="G124" s="14">
        <f t="shared" si="29"/>
        <v>3090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O5:O15;M5:M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1" sqref="M21"/>
    </sheetView>
  </sheetViews>
  <sheetFormatPr defaultColWidth="11" defaultRowHeight="15"/>
  <cols>
    <col min="1" max="1" width="7" hidden="1" customWidth="1"/>
    <col min="2" max="2" width="8.85714285714286" customWidth="1"/>
    <col min="4" max="5" width="12" customWidth="1"/>
    <col min="6" max="7" width="10.1428571428571" customWidth="1"/>
    <col min="8" max="8" width="12" customWidth="1"/>
    <col min="9" max="9" width="10" customWidth="1"/>
    <col min="10" max="10" width="12.2857142857143" customWidth="1"/>
    <col min="12" max="12" width="11.4285714285714" customWidth="1"/>
    <col min="14" max="14" width="11.4285714285714" customWidth="1"/>
    <col min="15" max="15" width="10.8571428571429" customWidth="1"/>
    <col min="16" max="16" width="8" customWidth="1"/>
    <col min="17" max="17" width="3" customWidth="1"/>
    <col min="18" max="18" width="18.5714285714286" customWidth="1"/>
    <col min="19" max="19" width="8.57142857142857" customWidth="1"/>
  </cols>
  <sheetData>
    <row r="1" spans="2:16">
      <c r="B1" s="1" t="s">
        <v>9</v>
      </c>
      <c r="C1" s="2" t="s">
        <v>48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43586</v>
      </c>
      <c r="N1" s="19" t="s">
        <v>13</v>
      </c>
      <c r="O1" s="20">
        <v>600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600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600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60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450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150</v>
      </c>
      <c r="I6" s="24">
        <f t="shared" ref="I6:I37" si="8">-SUMIF(L6:P6,"&lt;0",L6:P6)</f>
        <v>0</v>
      </c>
      <c r="J6" s="24">
        <f>IF($L6&gt;0,$L6,0)+IF($N6&gt;0,$N6,0)+IF($P6&gt;0,$P6,0)</f>
        <v>150</v>
      </c>
      <c r="K6" s="27">
        <v>43627</v>
      </c>
      <c r="L6" s="26">
        <v>150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450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>
        <v>43656</v>
      </c>
      <c r="L7" s="26">
        <v>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450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>
        <v>43687</v>
      </c>
      <c r="L8" s="26">
        <v>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300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150</v>
      </c>
      <c r="I9" s="24">
        <f t="shared" si="8"/>
        <v>0</v>
      </c>
      <c r="J9" s="24">
        <f t="shared" si="9"/>
        <v>150</v>
      </c>
      <c r="K9" s="27">
        <v>43713</v>
      </c>
      <c r="L9" s="26">
        <v>150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300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>
        <v>43748</v>
      </c>
      <c r="L10" s="26">
        <v>0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160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140</v>
      </c>
      <c r="I11" s="24">
        <f t="shared" si="8"/>
        <v>0</v>
      </c>
      <c r="J11" s="24">
        <f t="shared" si="9"/>
        <v>140</v>
      </c>
      <c r="K11" s="27">
        <v>43780</v>
      </c>
      <c r="L11" s="26">
        <v>140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160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>
        <v>43809</v>
      </c>
      <c r="L12" s="26">
        <v>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160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>
        <v>43840</v>
      </c>
      <c r="L13" s="26">
        <v>0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60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100</v>
      </c>
      <c r="I14" s="24">
        <f t="shared" si="8"/>
        <v>0</v>
      </c>
      <c r="J14" s="24">
        <f t="shared" si="9"/>
        <v>100</v>
      </c>
      <c r="K14" s="27">
        <v>43872</v>
      </c>
      <c r="L14" s="26">
        <v>100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60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60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60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60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60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60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60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60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60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60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60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60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60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60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60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60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60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60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60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60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60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60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60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60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60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60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60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60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60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60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60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60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60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60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60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60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60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60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60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60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60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60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60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60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60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60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60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60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60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60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60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60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60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60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60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60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60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60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60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60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60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60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60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60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60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60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60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60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60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60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60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60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60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60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60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60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60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60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60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60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60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60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60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60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60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60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60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60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60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60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60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60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60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60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60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60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60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60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60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60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60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60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60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60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60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60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60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60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60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60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15" sqref="M15"/>
    </sheetView>
  </sheetViews>
  <sheetFormatPr defaultColWidth="11" defaultRowHeight="15"/>
  <cols>
    <col min="1" max="1" width="7" hidden="1" customWidth="1"/>
    <col min="2" max="2" width="8.42857142857143" customWidth="1"/>
    <col min="3" max="3" width="11.5714285714286" customWidth="1"/>
    <col min="4" max="4" width="10.4285714285714" customWidth="1"/>
    <col min="5" max="5" width="12.4285714285714" customWidth="1"/>
    <col min="6" max="6" width="9.85714285714286" customWidth="1"/>
    <col min="7" max="7" width="11.2857142857143" customWidth="1"/>
    <col min="8" max="8" width="11.4285714285714" customWidth="1"/>
    <col min="9" max="9" width="11.5714285714286" customWidth="1"/>
    <col min="12" max="12" width="12.1428571428571" customWidth="1"/>
    <col min="13" max="13" width="12" customWidth="1"/>
    <col min="15" max="15" width="10.1428571428571" customWidth="1"/>
    <col min="16" max="16" width="7.85714285714286" customWidth="1"/>
    <col min="17" max="17" width="2.71428571428571" customWidth="1"/>
    <col min="18" max="18" width="18.7142857142857" customWidth="1"/>
    <col min="19" max="19" width="10.2857142857143" customWidth="1"/>
  </cols>
  <sheetData>
    <row r="1" spans="2:16">
      <c r="B1" s="1" t="s">
        <v>9</v>
      </c>
      <c r="C1" s="2" t="s">
        <v>49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43678</v>
      </c>
      <c r="N1" s="19" t="s">
        <v>13</v>
      </c>
      <c r="O1" s="20">
        <v>1000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82019</v>
      </c>
      <c r="B5" s="12">
        <f>EDATE(M1,0)</f>
        <v>43678</v>
      </c>
      <c r="C5" s="13">
        <f>IF(H5&gt;0,O1-H5,IF(J5&lt;0,O1-J5,O1))</f>
        <v>1000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1000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92019</v>
      </c>
      <c r="B6" s="12">
        <f t="shared" ref="B6:B37" si="2">EDATE(B5,1)</f>
        <v>43709</v>
      </c>
      <c r="C6" s="13">
        <f t="shared" ref="C6:C37" si="3">C5-H6+I6</f>
        <v>2000</v>
      </c>
      <c r="D6" s="13">
        <f t="shared" ref="D6:D37" si="4">C5*$K$1</f>
        <v>100</v>
      </c>
      <c r="E6" s="13">
        <f t="shared" ref="E6:E37" si="5">C5*$K$1+G5</f>
        <v>100</v>
      </c>
      <c r="F6" s="14">
        <f t="shared" ref="F6:F37" si="6">IF(J6&gt;E6,E6,J6)</f>
        <v>100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1000</v>
      </c>
      <c r="J6" s="24">
        <f>IF($L6&gt;0,$L6,0)+IF($N6&gt;0,$N6,0)+IF($P6&gt;0,$P6,0)</f>
        <v>100</v>
      </c>
      <c r="K6" s="27">
        <v>43714</v>
      </c>
      <c r="L6" s="26">
        <v>100</v>
      </c>
      <c r="M6" s="27">
        <v>43724</v>
      </c>
      <c r="N6" s="28">
        <v>-1000</v>
      </c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102019</v>
      </c>
      <c r="B7" s="12">
        <f t="shared" si="2"/>
        <v>43739</v>
      </c>
      <c r="C7" s="13">
        <f t="shared" si="3"/>
        <v>2000</v>
      </c>
      <c r="D7" s="13">
        <f t="shared" si="4"/>
        <v>200</v>
      </c>
      <c r="E7" s="13">
        <f t="shared" si="5"/>
        <v>200</v>
      </c>
      <c r="F7" s="14">
        <f t="shared" si="6"/>
        <v>200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200</v>
      </c>
      <c r="K7" s="27">
        <v>43724</v>
      </c>
      <c r="L7" s="26">
        <v>200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112019</v>
      </c>
      <c r="B8" s="12">
        <f t="shared" si="2"/>
        <v>43770</v>
      </c>
      <c r="C8" s="13">
        <f t="shared" si="3"/>
        <v>2000</v>
      </c>
      <c r="D8" s="13">
        <f t="shared" si="4"/>
        <v>200</v>
      </c>
      <c r="E8" s="13">
        <f t="shared" si="5"/>
        <v>200</v>
      </c>
      <c r="F8" s="14">
        <f t="shared" si="6"/>
        <v>200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200</v>
      </c>
      <c r="K8" s="27">
        <v>43777</v>
      </c>
      <c r="L8" s="26">
        <v>200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122019</v>
      </c>
      <c r="B9" s="12">
        <f t="shared" si="2"/>
        <v>43800</v>
      </c>
      <c r="C9" s="13">
        <f t="shared" si="3"/>
        <v>2000</v>
      </c>
      <c r="D9" s="13">
        <f t="shared" si="4"/>
        <v>200</v>
      </c>
      <c r="E9" s="13">
        <f t="shared" si="5"/>
        <v>200</v>
      </c>
      <c r="F9" s="14">
        <f t="shared" si="6"/>
        <v>200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200</v>
      </c>
      <c r="K9" s="27">
        <v>44184</v>
      </c>
      <c r="L9" s="26">
        <v>200</v>
      </c>
      <c r="M9" s="27"/>
      <c r="N9" s="28"/>
      <c r="O9" s="27"/>
      <c r="P9" s="28"/>
      <c r="S9" s="5"/>
    </row>
    <row r="10" ht="15.75" spans="1:19">
      <c r="A10" s="5" t="str">
        <f t="shared" si="1"/>
        <v>12020</v>
      </c>
      <c r="B10" s="12">
        <f t="shared" si="2"/>
        <v>43831</v>
      </c>
      <c r="C10" s="13">
        <f t="shared" si="3"/>
        <v>1500</v>
      </c>
      <c r="D10" s="13">
        <f t="shared" si="4"/>
        <v>200</v>
      </c>
      <c r="E10" s="13">
        <f t="shared" si="5"/>
        <v>200</v>
      </c>
      <c r="F10" s="14">
        <f t="shared" si="6"/>
        <v>200</v>
      </c>
      <c r="G10" s="14">
        <f t="shared" si="0"/>
        <v>0</v>
      </c>
      <c r="H10" s="14">
        <f t="shared" si="7"/>
        <v>500</v>
      </c>
      <c r="I10" s="24">
        <f t="shared" si="8"/>
        <v>0</v>
      </c>
      <c r="J10" s="24">
        <f t="shared" si="9"/>
        <v>700</v>
      </c>
      <c r="K10" s="27">
        <v>43841</v>
      </c>
      <c r="L10" s="26">
        <v>700</v>
      </c>
      <c r="M10" s="27"/>
      <c r="N10" s="28"/>
      <c r="O10" s="27"/>
      <c r="P10" s="28"/>
      <c r="S10" s="5"/>
    </row>
    <row r="11" ht="15.75" spans="1:19">
      <c r="A11" s="5" t="str">
        <f t="shared" si="1"/>
        <v>22020</v>
      </c>
      <c r="B11" s="12">
        <f t="shared" si="2"/>
        <v>43862</v>
      </c>
      <c r="C11" s="13">
        <f t="shared" si="3"/>
        <v>1500</v>
      </c>
      <c r="D11" s="13">
        <f t="shared" si="4"/>
        <v>150</v>
      </c>
      <c r="E11" s="13">
        <f t="shared" si="5"/>
        <v>150</v>
      </c>
      <c r="F11" s="14">
        <f t="shared" si="6"/>
        <v>150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150</v>
      </c>
      <c r="K11" s="27">
        <v>43874</v>
      </c>
      <c r="L11" s="26">
        <v>150</v>
      </c>
      <c r="M11" s="27"/>
      <c r="N11" s="28"/>
      <c r="O11" s="27"/>
      <c r="P11" s="28"/>
      <c r="S11" s="5"/>
    </row>
    <row r="12" ht="15.75" spans="1:19">
      <c r="A12" s="5" t="str">
        <f t="shared" si="1"/>
        <v>32020</v>
      </c>
      <c r="B12" s="12">
        <f t="shared" si="2"/>
        <v>43891</v>
      </c>
      <c r="C12" s="13">
        <f t="shared" si="3"/>
        <v>1500</v>
      </c>
      <c r="D12" s="13">
        <f t="shared" si="4"/>
        <v>150</v>
      </c>
      <c r="E12" s="13">
        <f t="shared" si="5"/>
        <v>150</v>
      </c>
      <c r="F12" s="14">
        <f t="shared" si="6"/>
        <v>150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150</v>
      </c>
      <c r="K12" s="27">
        <v>43897</v>
      </c>
      <c r="L12" s="26">
        <v>150</v>
      </c>
      <c r="M12" s="27"/>
      <c r="N12" s="28"/>
      <c r="O12" s="27"/>
      <c r="P12" s="28"/>
      <c r="S12" s="5"/>
    </row>
    <row r="13" ht="15.75" spans="1:19">
      <c r="A13" s="5" t="str">
        <f t="shared" si="1"/>
        <v>42020</v>
      </c>
      <c r="B13" s="12">
        <f t="shared" si="2"/>
        <v>43922</v>
      </c>
      <c r="C13" s="13">
        <f t="shared" si="3"/>
        <v>1500</v>
      </c>
      <c r="D13" s="13">
        <f t="shared" si="4"/>
        <v>150</v>
      </c>
      <c r="E13" s="13">
        <f t="shared" si="5"/>
        <v>150</v>
      </c>
      <c r="F13" s="14">
        <f t="shared" si="6"/>
        <v>150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150</v>
      </c>
      <c r="K13" s="27">
        <v>43930</v>
      </c>
      <c r="L13" s="26">
        <v>150</v>
      </c>
      <c r="M13" s="27"/>
      <c r="N13" s="28"/>
      <c r="O13" s="27"/>
      <c r="P13" s="28"/>
      <c r="S13" s="5"/>
    </row>
    <row r="14" ht="15.75" spans="1:19">
      <c r="A14" s="5" t="str">
        <f t="shared" si="1"/>
        <v>52020</v>
      </c>
      <c r="B14" s="12">
        <f t="shared" si="2"/>
        <v>43952</v>
      </c>
      <c r="C14" s="13">
        <f t="shared" si="3"/>
        <v>1000</v>
      </c>
      <c r="D14" s="13">
        <f t="shared" si="4"/>
        <v>150</v>
      </c>
      <c r="E14" s="13">
        <f t="shared" si="5"/>
        <v>150</v>
      </c>
      <c r="F14" s="14">
        <f t="shared" si="6"/>
        <v>150</v>
      </c>
      <c r="G14" s="14">
        <f t="shared" si="0"/>
        <v>0</v>
      </c>
      <c r="H14" s="14">
        <f t="shared" si="7"/>
        <v>500</v>
      </c>
      <c r="I14" s="24">
        <f t="shared" si="8"/>
        <v>0</v>
      </c>
      <c r="J14" s="24">
        <f t="shared" si="9"/>
        <v>650</v>
      </c>
      <c r="K14" s="27">
        <v>43965</v>
      </c>
      <c r="L14" s="26">
        <v>650</v>
      </c>
      <c r="M14" s="27"/>
      <c r="N14" s="28"/>
      <c r="O14" s="27"/>
      <c r="P14" s="28"/>
      <c r="S14" s="5"/>
    </row>
    <row r="15" ht="15.75" spans="1:19">
      <c r="A15" s="5" t="str">
        <f t="shared" si="1"/>
        <v>62020</v>
      </c>
      <c r="B15" s="12">
        <f t="shared" si="2"/>
        <v>43983</v>
      </c>
      <c r="C15" s="13">
        <f t="shared" si="3"/>
        <v>0</v>
      </c>
      <c r="D15" s="13">
        <f t="shared" si="4"/>
        <v>100</v>
      </c>
      <c r="E15" s="13">
        <f t="shared" si="5"/>
        <v>100</v>
      </c>
      <c r="F15" s="14">
        <f t="shared" si="6"/>
        <v>100</v>
      </c>
      <c r="G15" s="14">
        <f t="shared" si="0"/>
        <v>0</v>
      </c>
      <c r="H15" s="14">
        <f t="shared" si="7"/>
        <v>1000</v>
      </c>
      <c r="I15" s="24">
        <f t="shared" si="8"/>
        <v>0</v>
      </c>
      <c r="J15" s="24">
        <f t="shared" si="9"/>
        <v>1100</v>
      </c>
      <c r="K15" s="29">
        <v>43987</v>
      </c>
      <c r="L15" s="26">
        <v>1100</v>
      </c>
      <c r="M15" s="29"/>
      <c r="N15" s="30"/>
      <c r="O15" s="29"/>
      <c r="P15" s="30"/>
      <c r="S15" s="5"/>
    </row>
    <row r="16" ht="15.75" spans="1:19">
      <c r="A16" s="5" t="str">
        <f t="shared" si="1"/>
        <v>72020</v>
      </c>
      <c r="B16" s="12">
        <f t="shared" si="2"/>
        <v>44013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82020</v>
      </c>
      <c r="B17" s="12">
        <f t="shared" si="2"/>
        <v>44044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92020</v>
      </c>
      <c r="B18" s="12">
        <f t="shared" si="2"/>
        <v>44075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102020</v>
      </c>
      <c r="B19" s="12">
        <f t="shared" si="2"/>
        <v>44105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112020</v>
      </c>
      <c r="B20" s="12">
        <f t="shared" si="2"/>
        <v>44136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122020</v>
      </c>
      <c r="B21" s="12">
        <f t="shared" si="2"/>
        <v>44166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12021</v>
      </c>
      <c r="B22" s="12">
        <f t="shared" si="2"/>
        <v>44197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22021</v>
      </c>
      <c r="B23" s="12">
        <f t="shared" si="2"/>
        <v>44228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32021</v>
      </c>
      <c r="B24" s="12">
        <f t="shared" si="2"/>
        <v>44256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42021</v>
      </c>
      <c r="B25" s="12">
        <f t="shared" si="2"/>
        <v>44287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52021</v>
      </c>
      <c r="B26" s="12">
        <f t="shared" si="2"/>
        <v>44317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62021</v>
      </c>
      <c r="B27" s="12">
        <f t="shared" si="2"/>
        <v>44348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72021</v>
      </c>
      <c r="B28" s="12">
        <f t="shared" si="2"/>
        <v>44378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82021</v>
      </c>
      <c r="B29" s="12">
        <f t="shared" si="2"/>
        <v>44409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92021</v>
      </c>
      <c r="B30" s="12">
        <f t="shared" si="2"/>
        <v>44440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102021</v>
      </c>
      <c r="B31" s="12">
        <f t="shared" si="2"/>
        <v>44470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112021</v>
      </c>
      <c r="B32" s="12">
        <f t="shared" si="2"/>
        <v>44501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122021</v>
      </c>
      <c r="B33" s="12">
        <f t="shared" si="2"/>
        <v>44531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12022</v>
      </c>
      <c r="B34" s="12">
        <f t="shared" si="2"/>
        <v>44562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22022</v>
      </c>
      <c r="B35" s="12">
        <f t="shared" si="2"/>
        <v>44593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32022</v>
      </c>
      <c r="B36" s="12">
        <f t="shared" si="2"/>
        <v>44621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42022</v>
      </c>
      <c r="B37" s="12">
        <f t="shared" si="2"/>
        <v>44652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52022</v>
      </c>
      <c r="B38" s="12">
        <f t="shared" ref="B38:B69" si="12">EDATE(B37,1)</f>
        <v>44682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62022</v>
      </c>
      <c r="B39" s="12">
        <f t="shared" si="12"/>
        <v>44713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72022</v>
      </c>
      <c r="B40" s="12">
        <f t="shared" si="12"/>
        <v>44743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82022</v>
      </c>
      <c r="B41" s="12">
        <f t="shared" si="12"/>
        <v>44774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92022</v>
      </c>
      <c r="B42" s="12">
        <f t="shared" si="12"/>
        <v>44805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102022</v>
      </c>
      <c r="B43" s="12">
        <f t="shared" si="12"/>
        <v>44835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112022</v>
      </c>
      <c r="B44" s="12">
        <f t="shared" si="12"/>
        <v>44866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122022</v>
      </c>
      <c r="B45" s="12">
        <f t="shared" si="12"/>
        <v>44896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12023</v>
      </c>
      <c r="B46" s="12">
        <f t="shared" si="12"/>
        <v>44927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22023</v>
      </c>
      <c r="B47" s="12">
        <f t="shared" si="12"/>
        <v>44958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32023</v>
      </c>
      <c r="B48" s="12">
        <f t="shared" si="12"/>
        <v>44986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42023</v>
      </c>
      <c r="B49" s="12">
        <f t="shared" si="12"/>
        <v>45017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52023</v>
      </c>
      <c r="B50" s="12">
        <f t="shared" si="12"/>
        <v>45047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62023</v>
      </c>
      <c r="B51" s="12">
        <f t="shared" si="12"/>
        <v>45078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72023</v>
      </c>
      <c r="B52" s="12">
        <f t="shared" si="12"/>
        <v>45108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82023</v>
      </c>
      <c r="B53" s="12">
        <f t="shared" si="12"/>
        <v>45139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92023</v>
      </c>
      <c r="B54" s="12">
        <f t="shared" si="12"/>
        <v>45170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102023</v>
      </c>
      <c r="B55" s="12">
        <f t="shared" si="12"/>
        <v>45200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112023</v>
      </c>
      <c r="B56" s="12">
        <f t="shared" si="12"/>
        <v>45231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122023</v>
      </c>
      <c r="B57" s="12">
        <f t="shared" si="12"/>
        <v>45261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12024</v>
      </c>
      <c r="B58" s="12">
        <f t="shared" si="12"/>
        <v>45292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22024</v>
      </c>
      <c r="B59" s="12">
        <f t="shared" si="12"/>
        <v>45323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32024</v>
      </c>
      <c r="B60" s="12">
        <f t="shared" si="12"/>
        <v>45352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42024</v>
      </c>
      <c r="B61" s="12">
        <f t="shared" si="12"/>
        <v>45383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52024</v>
      </c>
      <c r="B62" s="12">
        <f t="shared" si="12"/>
        <v>45413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62024</v>
      </c>
      <c r="B63" s="12">
        <f t="shared" si="12"/>
        <v>45444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72024</v>
      </c>
      <c r="B64" s="12">
        <f t="shared" si="12"/>
        <v>45474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82024</v>
      </c>
      <c r="B65" s="12">
        <f t="shared" si="12"/>
        <v>45505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92024</v>
      </c>
      <c r="B66" s="12">
        <f t="shared" si="12"/>
        <v>45536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102024</v>
      </c>
      <c r="B67" s="12">
        <f t="shared" si="12"/>
        <v>45566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112024</v>
      </c>
      <c r="B68" s="12">
        <f t="shared" si="12"/>
        <v>45597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122024</v>
      </c>
      <c r="B69" s="12">
        <f t="shared" si="12"/>
        <v>45627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12025</v>
      </c>
      <c r="B70" s="12">
        <f t="shared" ref="B70:B101" si="21">EDATE(B69,1)</f>
        <v>45658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22025</v>
      </c>
      <c r="B71" s="12">
        <f t="shared" si="21"/>
        <v>45689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32025</v>
      </c>
      <c r="B72" s="12">
        <f t="shared" si="21"/>
        <v>45717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42025</v>
      </c>
      <c r="B73" s="12">
        <f t="shared" si="21"/>
        <v>45748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52025</v>
      </c>
      <c r="B74" s="12">
        <f t="shared" si="21"/>
        <v>45778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62025</v>
      </c>
      <c r="B75" s="12">
        <f t="shared" si="21"/>
        <v>45809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72025</v>
      </c>
      <c r="B76" s="12">
        <f t="shared" si="21"/>
        <v>45839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82025</v>
      </c>
      <c r="B77" s="12">
        <f t="shared" si="21"/>
        <v>45870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92025</v>
      </c>
      <c r="B78" s="12">
        <f t="shared" si="21"/>
        <v>45901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102025</v>
      </c>
      <c r="B79" s="12">
        <f t="shared" si="21"/>
        <v>45931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112025</v>
      </c>
      <c r="B80" s="12">
        <f t="shared" si="21"/>
        <v>45962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122025</v>
      </c>
      <c r="B81" s="12">
        <f t="shared" si="21"/>
        <v>45992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12026</v>
      </c>
      <c r="B82" s="12">
        <f t="shared" si="21"/>
        <v>46023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22026</v>
      </c>
      <c r="B83" s="12">
        <f t="shared" si="21"/>
        <v>46054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32026</v>
      </c>
      <c r="B84" s="12">
        <f t="shared" si="21"/>
        <v>46082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42026</v>
      </c>
      <c r="B85" s="12">
        <f t="shared" si="21"/>
        <v>46113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52026</v>
      </c>
      <c r="B86" s="12">
        <f t="shared" si="21"/>
        <v>46143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62026</v>
      </c>
      <c r="B87" s="12">
        <f t="shared" si="21"/>
        <v>46174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72026</v>
      </c>
      <c r="B88" s="12">
        <f t="shared" si="21"/>
        <v>46204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82026</v>
      </c>
      <c r="B89" s="12">
        <f t="shared" si="21"/>
        <v>46235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92026</v>
      </c>
      <c r="B90" s="12">
        <f t="shared" si="21"/>
        <v>46266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102026</v>
      </c>
      <c r="B91" s="12">
        <f t="shared" si="21"/>
        <v>46296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112026</v>
      </c>
      <c r="B92" s="12">
        <f t="shared" si="21"/>
        <v>46327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122026</v>
      </c>
      <c r="B93" s="12">
        <f t="shared" si="21"/>
        <v>46357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12027</v>
      </c>
      <c r="B94" s="12">
        <f t="shared" si="21"/>
        <v>46388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22027</v>
      </c>
      <c r="B95" s="12">
        <f t="shared" si="21"/>
        <v>46419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32027</v>
      </c>
      <c r="B96" s="12">
        <f t="shared" si="21"/>
        <v>46447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42027</v>
      </c>
      <c r="B97" s="12">
        <f t="shared" si="21"/>
        <v>46478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52027</v>
      </c>
      <c r="B98" s="12">
        <f t="shared" si="21"/>
        <v>46508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62027</v>
      </c>
      <c r="B99" s="12">
        <f t="shared" si="21"/>
        <v>46539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72027</v>
      </c>
      <c r="B100" s="12">
        <f t="shared" si="21"/>
        <v>46569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82027</v>
      </c>
      <c r="B101" s="12">
        <f t="shared" si="21"/>
        <v>46600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92027</v>
      </c>
      <c r="B102" s="12">
        <f t="shared" ref="B102:B124" si="31">EDATE(B101,1)</f>
        <v>46631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102027</v>
      </c>
      <c r="B103" s="12">
        <f t="shared" si="31"/>
        <v>46661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112027</v>
      </c>
      <c r="B104" s="12">
        <f t="shared" si="31"/>
        <v>46692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122027</v>
      </c>
      <c r="B105" s="12">
        <f t="shared" si="31"/>
        <v>46722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12028</v>
      </c>
      <c r="B106" s="12">
        <f t="shared" si="31"/>
        <v>46753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22028</v>
      </c>
      <c r="B107" s="12">
        <f t="shared" si="31"/>
        <v>46784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32028</v>
      </c>
      <c r="B108" s="12">
        <f t="shared" si="31"/>
        <v>46813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42028</v>
      </c>
      <c r="B109" s="12">
        <f t="shared" si="31"/>
        <v>46844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52028</v>
      </c>
      <c r="B110" s="12">
        <f t="shared" si="31"/>
        <v>46874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62028</v>
      </c>
      <c r="B111" s="12">
        <f t="shared" si="31"/>
        <v>46905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72028</v>
      </c>
      <c r="B112" s="12">
        <f t="shared" si="31"/>
        <v>46935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82028</v>
      </c>
      <c r="B113" s="12">
        <f t="shared" si="31"/>
        <v>46966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92028</v>
      </c>
      <c r="B114" s="12">
        <f t="shared" si="31"/>
        <v>46997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102028</v>
      </c>
      <c r="B115" s="12">
        <f t="shared" si="31"/>
        <v>47027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112028</v>
      </c>
      <c r="B116" s="12">
        <f t="shared" si="31"/>
        <v>47058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122028</v>
      </c>
      <c r="B117" s="12">
        <f t="shared" si="31"/>
        <v>47088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12029</v>
      </c>
      <c r="B118" s="12">
        <f t="shared" si="31"/>
        <v>47119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22029</v>
      </c>
      <c r="B119" s="12">
        <f t="shared" si="31"/>
        <v>47150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32029</v>
      </c>
      <c r="B120" s="12">
        <f t="shared" si="31"/>
        <v>47178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42029</v>
      </c>
      <c r="B121" s="12">
        <f t="shared" si="31"/>
        <v>47209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52029</v>
      </c>
      <c r="B122" s="12">
        <f t="shared" si="31"/>
        <v>47239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62029</v>
      </c>
      <c r="B123" s="12">
        <f t="shared" si="31"/>
        <v>47270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72029</v>
      </c>
      <c r="B124" s="12">
        <f t="shared" si="31"/>
        <v>47300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K16" sqref="K16"/>
    </sheetView>
  </sheetViews>
  <sheetFormatPr defaultColWidth="11" defaultRowHeight="15"/>
  <cols>
    <col min="1" max="1" width="7" hidden="1" customWidth="1"/>
    <col min="2" max="2" width="8.28571428571429" customWidth="1"/>
    <col min="4" max="4" width="13.1428571428571" customWidth="1"/>
    <col min="5" max="5" width="12.8571428571429" customWidth="1"/>
    <col min="6" max="6" width="13" customWidth="1"/>
    <col min="7" max="7" width="11.7142857142857" customWidth="1"/>
    <col min="8" max="8" width="12" customWidth="1"/>
    <col min="10" max="10" width="11.5714285714286" customWidth="1"/>
    <col min="11" max="11" width="11.7142857142857" customWidth="1"/>
    <col min="12" max="12" width="11.4285714285714" customWidth="1"/>
    <col min="13" max="13" width="11.5714285714286" customWidth="1"/>
    <col min="15" max="15" width="12.1428571428571" customWidth="1"/>
    <col min="16" max="16" width="12.5714285714286" customWidth="1"/>
    <col min="17" max="17" width="3.57142857142857" customWidth="1"/>
    <col min="18" max="18" width="21.4285714285714" customWidth="1"/>
    <col min="19" max="19" width="10.1428571428571" customWidth="1"/>
  </cols>
  <sheetData>
    <row r="1" spans="2:16">
      <c r="B1" s="1" t="s">
        <v>9</v>
      </c>
      <c r="C1" s="2" t="s">
        <v>50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2000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2000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2000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2000</v>
      </c>
      <c r="D6" s="13">
        <f t="shared" ref="D6:D37" si="4">C5*$K$1</f>
        <v>200</v>
      </c>
      <c r="E6" s="13">
        <f t="shared" ref="E6:E37" si="5">C5*$K$1+G5</f>
        <v>200</v>
      </c>
      <c r="F6" s="14">
        <f t="shared" ref="F6:F37" si="6">IF(J6&gt;E6,E6,J6)</f>
        <v>200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200</v>
      </c>
      <c r="K6" s="27">
        <v>43615</v>
      </c>
      <c r="L6" s="26">
        <v>200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2000</v>
      </c>
      <c r="D7" s="13">
        <f t="shared" si="4"/>
        <v>200</v>
      </c>
      <c r="E7" s="13">
        <f t="shared" si="5"/>
        <v>200</v>
      </c>
      <c r="F7" s="14">
        <f t="shared" si="6"/>
        <v>200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200</v>
      </c>
      <c r="K7" s="27">
        <v>43647</v>
      </c>
      <c r="L7" s="26">
        <v>200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2000</v>
      </c>
      <c r="D8" s="13">
        <f t="shared" si="4"/>
        <v>200</v>
      </c>
      <c r="E8" s="13">
        <f t="shared" si="5"/>
        <v>200</v>
      </c>
      <c r="F8" s="14">
        <f t="shared" si="6"/>
        <v>200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200</v>
      </c>
      <c r="K8" s="27">
        <v>43678</v>
      </c>
      <c r="L8" s="26">
        <v>200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0</v>
      </c>
      <c r="D9" s="13">
        <f t="shared" si="4"/>
        <v>200</v>
      </c>
      <c r="E9" s="13">
        <f t="shared" si="5"/>
        <v>200</v>
      </c>
      <c r="F9" s="14">
        <f t="shared" si="6"/>
        <v>200</v>
      </c>
      <c r="G9" s="14">
        <f t="shared" si="0"/>
        <v>0</v>
      </c>
      <c r="H9" s="14">
        <f t="shared" si="7"/>
        <v>2000</v>
      </c>
      <c r="I9" s="24">
        <f t="shared" si="8"/>
        <v>0</v>
      </c>
      <c r="J9" s="24">
        <f t="shared" si="9"/>
        <v>2200</v>
      </c>
      <c r="K9" s="27">
        <v>43711</v>
      </c>
      <c r="L9" s="26">
        <v>200</v>
      </c>
      <c r="M9" s="27">
        <v>43720</v>
      </c>
      <c r="N9" s="28">
        <v>2000</v>
      </c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1000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1000</v>
      </c>
      <c r="J10" s="24">
        <f t="shared" si="9"/>
        <v>0</v>
      </c>
      <c r="K10" s="27">
        <v>43744</v>
      </c>
      <c r="L10" s="26">
        <v>-1000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1000</v>
      </c>
      <c r="D11" s="13">
        <f t="shared" si="4"/>
        <v>100</v>
      </c>
      <c r="E11" s="13">
        <f t="shared" si="5"/>
        <v>100</v>
      </c>
      <c r="F11" s="14">
        <f t="shared" si="6"/>
        <v>100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100</v>
      </c>
      <c r="K11" s="27">
        <v>43770</v>
      </c>
      <c r="L11" s="26">
        <v>100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1000</v>
      </c>
      <c r="D12" s="13">
        <f t="shared" si="4"/>
        <v>100</v>
      </c>
      <c r="E12" s="13">
        <f t="shared" si="5"/>
        <v>100</v>
      </c>
      <c r="F12" s="14">
        <f t="shared" si="6"/>
        <v>100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100</v>
      </c>
      <c r="K12" s="27">
        <v>43800</v>
      </c>
      <c r="L12" s="26">
        <v>100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1000</v>
      </c>
      <c r="D13" s="13">
        <f t="shared" si="4"/>
        <v>100</v>
      </c>
      <c r="E13" s="13">
        <f t="shared" si="5"/>
        <v>100</v>
      </c>
      <c r="F13" s="14">
        <f t="shared" si="6"/>
        <v>100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100</v>
      </c>
      <c r="K13" s="27">
        <v>43836</v>
      </c>
      <c r="L13" s="26">
        <v>100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1000</v>
      </c>
      <c r="D14" s="13">
        <f t="shared" si="4"/>
        <v>100</v>
      </c>
      <c r="E14" s="13">
        <f t="shared" si="5"/>
        <v>100</v>
      </c>
      <c r="F14" s="14">
        <f t="shared" si="6"/>
        <v>100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100</v>
      </c>
      <c r="K14" s="27">
        <v>43866</v>
      </c>
      <c r="L14" s="26">
        <v>100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0</v>
      </c>
      <c r="D15" s="13">
        <f t="shared" si="4"/>
        <v>100</v>
      </c>
      <c r="E15" s="13">
        <f t="shared" si="5"/>
        <v>100</v>
      </c>
      <c r="F15" s="14">
        <f t="shared" si="6"/>
        <v>100</v>
      </c>
      <c r="G15" s="14">
        <f t="shared" si="0"/>
        <v>0</v>
      </c>
      <c r="H15" s="14">
        <f t="shared" si="7"/>
        <v>1000</v>
      </c>
      <c r="I15" s="24">
        <f t="shared" si="8"/>
        <v>0</v>
      </c>
      <c r="J15" s="24">
        <f t="shared" si="9"/>
        <v>1100</v>
      </c>
      <c r="K15" s="29">
        <v>43893</v>
      </c>
      <c r="L15" s="26">
        <v>1100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8">E69-F69</f>
        <v>0</v>
      </c>
      <c r="H69" s="14">
        <f t="shared" si="17"/>
        <v>0</v>
      </c>
      <c r="I69"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9">MONTH(B70)&amp;YEAR(B70)</f>
        <v>102024</v>
      </c>
      <c r="B70" s="12">
        <f t="shared" ref="B70:B101" si="20">EDATE(B69,1)</f>
        <v>45566</v>
      </c>
      <c r="C70" s="13">
        <f t="shared" ref="C70:C101" si="21">C69-H70+I70</f>
        <v>0</v>
      </c>
      <c r="D70" s="13">
        <f t="shared" ref="D70:D101" si="22">C69*$K$1</f>
        <v>0</v>
      </c>
      <c r="E70" s="13">
        <f t="shared" ref="E70:E101" si="23">C69*$K$1+G69</f>
        <v>0</v>
      </c>
      <c r="F70" s="14">
        <f t="shared" ref="F70:F101" si="24">IF(J70&gt;E70,E70,J70)</f>
        <v>0</v>
      </c>
      <c r="G70" s="14">
        <f t="shared" si="18"/>
        <v>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9"/>
        <v>112024</v>
      </c>
      <c r="B71" s="12">
        <f t="shared" si="20"/>
        <v>45597</v>
      </c>
      <c r="C71" s="13">
        <f t="shared" si="21"/>
        <v>0</v>
      </c>
      <c r="D71" s="13">
        <f t="shared" si="22"/>
        <v>0</v>
      </c>
      <c r="E71" s="13">
        <f t="shared" si="23"/>
        <v>0</v>
      </c>
      <c r="F71" s="14">
        <f t="shared" si="24"/>
        <v>0</v>
      </c>
      <c r="G71" s="14">
        <f t="shared" si="18"/>
        <v>0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9"/>
        <v>122024</v>
      </c>
      <c r="B72" s="12">
        <f t="shared" si="20"/>
        <v>45627</v>
      </c>
      <c r="C72" s="13">
        <f t="shared" si="21"/>
        <v>0</v>
      </c>
      <c r="D72" s="13">
        <f t="shared" si="22"/>
        <v>0</v>
      </c>
      <c r="E72" s="13">
        <f t="shared" si="23"/>
        <v>0</v>
      </c>
      <c r="F72" s="14">
        <f t="shared" si="24"/>
        <v>0</v>
      </c>
      <c r="G72" s="14">
        <f t="shared" si="18"/>
        <v>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9"/>
        <v>12025</v>
      </c>
      <c r="B73" s="12">
        <f t="shared" si="20"/>
        <v>45658</v>
      </c>
      <c r="C73" s="13">
        <f t="shared" si="21"/>
        <v>0</v>
      </c>
      <c r="D73" s="13">
        <f t="shared" si="22"/>
        <v>0</v>
      </c>
      <c r="E73" s="13">
        <f t="shared" si="23"/>
        <v>0</v>
      </c>
      <c r="F73" s="14">
        <f t="shared" si="24"/>
        <v>0</v>
      </c>
      <c r="G73" s="14">
        <f t="shared" si="18"/>
        <v>0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9"/>
        <v>22025</v>
      </c>
      <c r="B74" s="12">
        <f t="shared" si="20"/>
        <v>45689</v>
      </c>
      <c r="C74" s="13">
        <f t="shared" si="21"/>
        <v>0</v>
      </c>
      <c r="D74" s="13">
        <f t="shared" si="22"/>
        <v>0</v>
      </c>
      <c r="E74" s="13">
        <f t="shared" si="23"/>
        <v>0</v>
      </c>
      <c r="F74" s="14">
        <f t="shared" si="24"/>
        <v>0</v>
      </c>
      <c r="G74" s="14">
        <f t="shared" si="18"/>
        <v>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9"/>
        <v>32025</v>
      </c>
      <c r="B75" s="12">
        <f t="shared" si="20"/>
        <v>45717</v>
      </c>
      <c r="C75" s="13">
        <f t="shared" si="21"/>
        <v>0</v>
      </c>
      <c r="D75" s="13">
        <f t="shared" si="22"/>
        <v>0</v>
      </c>
      <c r="E75" s="13">
        <f t="shared" si="23"/>
        <v>0</v>
      </c>
      <c r="F75" s="14">
        <f t="shared" si="24"/>
        <v>0</v>
      </c>
      <c r="G75" s="14">
        <f t="shared" si="18"/>
        <v>0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9"/>
        <v>42025</v>
      </c>
      <c r="B76" s="12">
        <f t="shared" si="20"/>
        <v>45748</v>
      </c>
      <c r="C76" s="13">
        <f t="shared" si="21"/>
        <v>0</v>
      </c>
      <c r="D76" s="13">
        <f t="shared" si="22"/>
        <v>0</v>
      </c>
      <c r="E76" s="13">
        <f t="shared" si="23"/>
        <v>0</v>
      </c>
      <c r="F76" s="14">
        <f t="shared" si="24"/>
        <v>0</v>
      </c>
      <c r="G76" s="14">
        <f t="shared" si="18"/>
        <v>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9"/>
        <v>52025</v>
      </c>
      <c r="B77" s="12">
        <f t="shared" si="20"/>
        <v>45778</v>
      </c>
      <c r="C77" s="13">
        <f t="shared" si="21"/>
        <v>0</v>
      </c>
      <c r="D77" s="13">
        <f t="shared" si="22"/>
        <v>0</v>
      </c>
      <c r="E77" s="13">
        <f t="shared" si="23"/>
        <v>0</v>
      </c>
      <c r="F77" s="14">
        <f t="shared" si="24"/>
        <v>0</v>
      </c>
      <c r="G77" s="14">
        <f t="shared" si="18"/>
        <v>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9"/>
        <v>62025</v>
      </c>
      <c r="B78" s="12">
        <f t="shared" si="20"/>
        <v>45809</v>
      </c>
      <c r="C78" s="13">
        <f t="shared" si="21"/>
        <v>0</v>
      </c>
      <c r="D78" s="13">
        <f t="shared" si="22"/>
        <v>0</v>
      </c>
      <c r="E78" s="13">
        <f t="shared" si="23"/>
        <v>0</v>
      </c>
      <c r="F78" s="14">
        <f t="shared" si="24"/>
        <v>0</v>
      </c>
      <c r="G78" s="14">
        <f t="shared" si="18"/>
        <v>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9"/>
        <v>72025</v>
      </c>
      <c r="B79" s="12">
        <f t="shared" si="20"/>
        <v>45839</v>
      </c>
      <c r="C79" s="13">
        <f t="shared" si="21"/>
        <v>0</v>
      </c>
      <c r="D79" s="13">
        <f t="shared" si="22"/>
        <v>0</v>
      </c>
      <c r="E79" s="13">
        <f t="shared" si="23"/>
        <v>0</v>
      </c>
      <c r="F79" s="14">
        <f t="shared" si="24"/>
        <v>0</v>
      </c>
      <c r="G79" s="14">
        <f t="shared" si="18"/>
        <v>0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9"/>
        <v>82025</v>
      </c>
      <c r="B80" s="12">
        <f t="shared" si="20"/>
        <v>45870</v>
      </c>
      <c r="C80" s="13">
        <f t="shared" si="21"/>
        <v>0</v>
      </c>
      <c r="D80" s="13">
        <f t="shared" si="22"/>
        <v>0</v>
      </c>
      <c r="E80" s="13">
        <f t="shared" si="23"/>
        <v>0</v>
      </c>
      <c r="F80" s="14">
        <f t="shared" si="24"/>
        <v>0</v>
      </c>
      <c r="G80" s="14">
        <f t="shared" si="18"/>
        <v>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9"/>
        <v>92025</v>
      </c>
      <c r="B81" s="12">
        <f t="shared" si="20"/>
        <v>45901</v>
      </c>
      <c r="C81" s="13">
        <f t="shared" si="21"/>
        <v>0</v>
      </c>
      <c r="D81" s="13">
        <f t="shared" si="22"/>
        <v>0</v>
      </c>
      <c r="E81" s="13">
        <f t="shared" si="23"/>
        <v>0</v>
      </c>
      <c r="F81" s="14">
        <f t="shared" si="24"/>
        <v>0</v>
      </c>
      <c r="G81" s="14">
        <f t="shared" si="18"/>
        <v>0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9"/>
        <v>102025</v>
      </c>
      <c r="B82" s="12">
        <f t="shared" si="20"/>
        <v>45931</v>
      </c>
      <c r="C82" s="13">
        <f t="shared" si="21"/>
        <v>0</v>
      </c>
      <c r="D82" s="13">
        <f t="shared" si="22"/>
        <v>0</v>
      </c>
      <c r="E82" s="13">
        <f t="shared" si="23"/>
        <v>0</v>
      </c>
      <c r="F82" s="14">
        <f t="shared" si="24"/>
        <v>0</v>
      </c>
      <c r="G82" s="14">
        <f t="shared" si="18"/>
        <v>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9"/>
        <v>112025</v>
      </c>
      <c r="B83" s="12">
        <f t="shared" si="20"/>
        <v>45962</v>
      </c>
      <c r="C83" s="13">
        <f t="shared" si="21"/>
        <v>0</v>
      </c>
      <c r="D83" s="13">
        <f t="shared" si="22"/>
        <v>0</v>
      </c>
      <c r="E83" s="13">
        <f t="shared" si="23"/>
        <v>0</v>
      </c>
      <c r="F83" s="14">
        <f t="shared" si="24"/>
        <v>0</v>
      </c>
      <c r="G83" s="14">
        <f t="shared" si="18"/>
        <v>0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9"/>
        <v>122025</v>
      </c>
      <c r="B84" s="12">
        <f t="shared" si="20"/>
        <v>45992</v>
      </c>
      <c r="C84" s="13">
        <f t="shared" si="21"/>
        <v>0</v>
      </c>
      <c r="D84" s="13">
        <f t="shared" si="22"/>
        <v>0</v>
      </c>
      <c r="E84" s="13">
        <f t="shared" si="23"/>
        <v>0</v>
      </c>
      <c r="F84" s="14">
        <f t="shared" si="24"/>
        <v>0</v>
      </c>
      <c r="G84" s="14">
        <f t="shared" si="18"/>
        <v>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9"/>
        <v>12026</v>
      </c>
      <c r="B85" s="12">
        <f t="shared" si="20"/>
        <v>46023</v>
      </c>
      <c r="C85" s="13">
        <f t="shared" si="21"/>
        <v>0</v>
      </c>
      <c r="D85" s="13">
        <f t="shared" si="22"/>
        <v>0</v>
      </c>
      <c r="E85" s="13">
        <f t="shared" si="23"/>
        <v>0</v>
      </c>
      <c r="F85" s="14">
        <f t="shared" si="24"/>
        <v>0</v>
      </c>
      <c r="G85" s="14">
        <f t="shared" si="18"/>
        <v>0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9"/>
        <v>22026</v>
      </c>
      <c r="B86" s="12">
        <f t="shared" si="20"/>
        <v>46054</v>
      </c>
      <c r="C86" s="13">
        <f t="shared" si="21"/>
        <v>0</v>
      </c>
      <c r="D86" s="13">
        <f t="shared" si="22"/>
        <v>0</v>
      </c>
      <c r="E86" s="13">
        <f t="shared" si="23"/>
        <v>0</v>
      </c>
      <c r="F86" s="14">
        <f t="shared" si="24"/>
        <v>0</v>
      </c>
      <c r="G86" s="14">
        <f t="shared" si="18"/>
        <v>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9"/>
        <v>32026</v>
      </c>
      <c r="B87" s="12">
        <f t="shared" si="20"/>
        <v>46082</v>
      </c>
      <c r="C87" s="13">
        <f t="shared" si="21"/>
        <v>0</v>
      </c>
      <c r="D87" s="13">
        <f t="shared" si="22"/>
        <v>0</v>
      </c>
      <c r="E87" s="13">
        <f t="shared" si="23"/>
        <v>0</v>
      </c>
      <c r="F87" s="14">
        <f t="shared" si="24"/>
        <v>0</v>
      </c>
      <c r="G87" s="14">
        <f t="shared" si="18"/>
        <v>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9"/>
        <v>42026</v>
      </c>
      <c r="B88" s="12">
        <f t="shared" si="20"/>
        <v>46113</v>
      </c>
      <c r="C88" s="13">
        <f t="shared" si="21"/>
        <v>0</v>
      </c>
      <c r="D88" s="13">
        <f t="shared" si="22"/>
        <v>0</v>
      </c>
      <c r="E88" s="13">
        <f t="shared" si="23"/>
        <v>0</v>
      </c>
      <c r="F88" s="14">
        <f t="shared" si="24"/>
        <v>0</v>
      </c>
      <c r="G88" s="14">
        <f t="shared" si="18"/>
        <v>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9"/>
        <v>52026</v>
      </c>
      <c r="B89" s="12">
        <f t="shared" si="20"/>
        <v>46143</v>
      </c>
      <c r="C89" s="13">
        <f t="shared" si="21"/>
        <v>0</v>
      </c>
      <c r="D89" s="13">
        <f t="shared" si="22"/>
        <v>0</v>
      </c>
      <c r="E89" s="13">
        <f t="shared" si="23"/>
        <v>0</v>
      </c>
      <c r="F89" s="14">
        <f t="shared" si="24"/>
        <v>0</v>
      </c>
      <c r="G89" s="14">
        <f t="shared" si="18"/>
        <v>0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9"/>
        <v>62026</v>
      </c>
      <c r="B90" s="12">
        <f t="shared" si="20"/>
        <v>46174</v>
      </c>
      <c r="C90" s="13">
        <f t="shared" si="21"/>
        <v>0</v>
      </c>
      <c r="D90" s="13">
        <f t="shared" si="22"/>
        <v>0</v>
      </c>
      <c r="E90" s="13">
        <f t="shared" si="23"/>
        <v>0</v>
      </c>
      <c r="F90" s="14">
        <f t="shared" si="24"/>
        <v>0</v>
      </c>
      <c r="G90" s="14">
        <f t="shared" si="18"/>
        <v>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9"/>
        <v>72026</v>
      </c>
      <c r="B91" s="12">
        <f t="shared" si="20"/>
        <v>46204</v>
      </c>
      <c r="C91" s="13">
        <f t="shared" si="21"/>
        <v>0</v>
      </c>
      <c r="D91" s="13">
        <f t="shared" si="22"/>
        <v>0</v>
      </c>
      <c r="E91" s="13">
        <f t="shared" si="23"/>
        <v>0</v>
      </c>
      <c r="F91" s="14">
        <f t="shared" si="24"/>
        <v>0</v>
      </c>
      <c r="G91" s="14">
        <f t="shared" si="18"/>
        <v>0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9"/>
        <v>82026</v>
      </c>
      <c r="B92" s="12">
        <f t="shared" si="20"/>
        <v>46235</v>
      </c>
      <c r="C92" s="13">
        <f t="shared" si="21"/>
        <v>0</v>
      </c>
      <c r="D92" s="13">
        <f t="shared" si="22"/>
        <v>0</v>
      </c>
      <c r="E92" s="13">
        <f t="shared" si="23"/>
        <v>0</v>
      </c>
      <c r="F92" s="14">
        <f t="shared" si="24"/>
        <v>0</v>
      </c>
      <c r="G92" s="14">
        <f t="shared" si="18"/>
        <v>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9"/>
        <v>92026</v>
      </c>
      <c r="B93" s="12">
        <f t="shared" si="20"/>
        <v>46266</v>
      </c>
      <c r="C93" s="13">
        <f t="shared" si="21"/>
        <v>0</v>
      </c>
      <c r="D93" s="13">
        <f t="shared" si="22"/>
        <v>0</v>
      </c>
      <c r="E93" s="13">
        <f t="shared" si="23"/>
        <v>0</v>
      </c>
      <c r="F93" s="14">
        <f t="shared" si="24"/>
        <v>0</v>
      </c>
      <c r="G93" s="14">
        <f t="shared" si="18"/>
        <v>0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9"/>
        <v>102026</v>
      </c>
      <c r="B94" s="12">
        <f t="shared" si="20"/>
        <v>46296</v>
      </c>
      <c r="C94" s="13">
        <f t="shared" si="21"/>
        <v>0</v>
      </c>
      <c r="D94" s="13">
        <f t="shared" si="22"/>
        <v>0</v>
      </c>
      <c r="E94" s="13">
        <f t="shared" si="23"/>
        <v>0</v>
      </c>
      <c r="F94" s="14">
        <f t="shared" si="24"/>
        <v>0</v>
      </c>
      <c r="G94" s="14">
        <f t="shared" si="18"/>
        <v>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9"/>
        <v>112026</v>
      </c>
      <c r="B95" s="12">
        <f t="shared" si="20"/>
        <v>46327</v>
      </c>
      <c r="C95" s="13">
        <f t="shared" si="21"/>
        <v>0</v>
      </c>
      <c r="D95" s="13">
        <f t="shared" si="22"/>
        <v>0</v>
      </c>
      <c r="E95" s="13">
        <f t="shared" si="23"/>
        <v>0</v>
      </c>
      <c r="F95" s="14">
        <f t="shared" si="24"/>
        <v>0</v>
      </c>
      <c r="G95" s="14">
        <f t="shared" si="18"/>
        <v>0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9"/>
        <v>122026</v>
      </c>
      <c r="B96" s="12">
        <f t="shared" si="20"/>
        <v>46357</v>
      </c>
      <c r="C96" s="13">
        <f t="shared" si="21"/>
        <v>0</v>
      </c>
      <c r="D96" s="13">
        <f t="shared" si="22"/>
        <v>0</v>
      </c>
      <c r="E96" s="13">
        <f t="shared" si="23"/>
        <v>0</v>
      </c>
      <c r="F96" s="14">
        <f t="shared" si="24"/>
        <v>0</v>
      </c>
      <c r="G96" s="14">
        <f t="shared" si="18"/>
        <v>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9"/>
        <v>12027</v>
      </c>
      <c r="B97" s="12">
        <f t="shared" si="20"/>
        <v>46388</v>
      </c>
      <c r="C97" s="13">
        <f t="shared" si="21"/>
        <v>0</v>
      </c>
      <c r="D97" s="13">
        <f t="shared" si="22"/>
        <v>0</v>
      </c>
      <c r="E97" s="13">
        <f t="shared" si="23"/>
        <v>0</v>
      </c>
      <c r="F97" s="14">
        <f t="shared" si="24"/>
        <v>0</v>
      </c>
      <c r="G97" s="14">
        <f t="shared" si="18"/>
        <v>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9"/>
        <v>22027</v>
      </c>
      <c r="B98" s="12">
        <f t="shared" si="20"/>
        <v>46419</v>
      </c>
      <c r="C98" s="13">
        <f t="shared" si="21"/>
        <v>0</v>
      </c>
      <c r="D98" s="13">
        <f t="shared" si="22"/>
        <v>0</v>
      </c>
      <c r="E98" s="13">
        <f t="shared" si="23"/>
        <v>0</v>
      </c>
      <c r="F98" s="14">
        <f t="shared" si="24"/>
        <v>0</v>
      </c>
      <c r="G98" s="14">
        <f t="shared" si="18"/>
        <v>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9"/>
        <v>32027</v>
      </c>
      <c r="B99" s="12">
        <f t="shared" si="20"/>
        <v>46447</v>
      </c>
      <c r="C99" s="13">
        <f t="shared" si="21"/>
        <v>0</v>
      </c>
      <c r="D99" s="13">
        <f t="shared" si="22"/>
        <v>0</v>
      </c>
      <c r="E99" s="13">
        <f t="shared" si="23"/>
        <v>0</v>
      </c>
      <c r="F99" s="14">
        <f t="shared" si="24"/>
        <v>0</v>
      </c>
      <c r="G99" s="14">
        <f t="shared" si="18"/>
        <v>0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9"/>
        <v>42027</v>
      </c>
      <c r="B100" s="12">
        <f t="shared" si="20"/>
        <v>46478</v>
      </c>
      <c r="C100" s="13">
        <f t="shared" si="21"/>
        <v>0</v>
      </c>
      <c r="D100" s="13">
        <f t="shared" si="22"/>
        <v>0</v>
      </c>
      <c r="E100" s="13">
        <f t="shared" si="23"/>
        <v>0</v>
      </c>
      <c r="F100" s="14">
        <f t="shared" si="24"/>
        <v>0</v>
      </c>
      <c r="G100" s="14">
        <f t="shared" si="18"/>
        <v>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9"/>
        <v>52027</v>
      </c>
      <c r="B101" s="12">
        <f t="shared" si="20"/>
        <v>46508</v>
      </c>
      <c r="C101" s="13">
        <f t="shared" si="21"/>
        <v>0</v>
      </c>
      <c r="D101" s="13">
        <f t="shared" si="22"/>
        <v>0</v>
      </c>
      <c r="E101" s="13">
        <f t="shared" si="23"/>
        <v>0</v>
      </c>
      <c r="F101" s="14">
        <f t="shared" si="24"/>
        <v>0</v>
      </c>
      <c r="G101" s="14">
        <f t="shared" ref="G101:G124" si="28">E101-F101</f>
        <v>0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9">MONTH(B102)&amp;YEAR(B102)</f>
        <v>62027</v>
      </c>
      <c r="B102" s="12">
        <f t="shared" ref="B102:B124" si="30">EDATE(B101,1)</f>
        <v>46539</v>
      </c>
      <c r="C102" s="13">
        <f t="shared" ref="C102:C124" si="31">C101-H102+I102</f>
        <v>0</v>
      </c>
      <c r="D102" s="13">
        <f t="shared" ref="D102:D124" si="32">C101*$K$1</f>
        <v>0</v>
      </c>
      <c r="E102" s="13">
        <f t="shared" ref="E102:E124" si="33">C101*$K$1+G101</f>
        <v>0</v>
      </c>
      <c r="F102" s="14">
        <f t="shared" ref="F102:F124" si="34">IF(J102&gt;E102,E102,J102)</f>
        <v>0</v>
      </c>
      <c r="G102" s="14">
        <f t="shared" si="28"/>
        <v>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9"/>
        <v>72027</v>
      </c>
      <c r="B103" s="12">
        <f t="shared" si="30"/>
        <v>46569</v>
      </c>
      <c r="C103" s="13">
        <f t="shared" si="31"/>
        <v>0</v>
      </c>
      <c r="D103" s="13">
        <f t="shared" si="32"/>
        <v>0</v>
      </c>
      <c r="E103" s="13">
        <f t="shared" si="33"/>
        <v>0</v>
      </c>
      <c r="F103" s="14">
        <f t="shared" si="34"/>
        <v>0</v>
      </c>
      <c r="G103" s="14">
        <f t="shared" si="28"/>
        <v>0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9"/>
        <v>82027</v>
      </c>
      <c r="B104" s="12">
        <f t="shared" si="30"/>
        <v>46600</v>
      </c>
      <c r="C104" s="13">
        <f t="shared" si="31"/>
        <v>0</v>
      </c>
      <c r="D104" s="13">
        <f t="shared" si="32"/>
        <v>0</v>
      </c>
      <c r="E104" s="13">
        <f t="shared" si="33"/>
        <v>0</v>
      </c>
      <c r="F104" s="14">
        <f t="shared" si="34"/>
        <v>0</v>
      </c>
      <c r="G104" s="14">
        <f t="shared" si="28"/>
        <v>0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9"/>
        <v>92027</v>
      </c>
      <c r="B105" s="12">
        <f t="shared" si="30"/>
        <v>46631</v>
      </c>
      <c r="C105" s="13">
        <f t="shared" si="31"/>
        <v>0</v>
      </c>
      <c r="D105" s="13">
        <f t="shared" si="32"/>
        <v>0</v>
      </c>
      <c r="E105" s="13">
        <f t="shared" si="33"/>
        <v>0</v>
      </c>
      <c r="F105" s="14">
        <f t="shared" si="34"/>
        <v>0</v>
      </c>
      <c r="G105" s="14">
        <f t="shared" si="28"/>
        <v>0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9"/>
        <v>102027</v>
      </c>
      <c r="B106" s="12">
        <f t="shared" si="30"/>
        <v>46661</v>
      </c>
      <c r="C106" s="13">
        <f t="shared" si="31"/>
        <v>0</v>
      </c>
      <c r="D106" s="13">
        <f t="shared" si="32"/>
        <v>0</v>
      </c>
      <c r="E106" s="13">
        <f t="shared" si="33"/>
        <v>0</v>
      </c>
      <c r="F106" s="14">
        <f t="shared" si="34"/>
        <v>0</v>
      </c>
      <c r="G106" s="14">
        <f t="shared" si="28"/>
        <v>0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9"/>
        <v>112027</v>
      </c>
      <c r="B107" s="12">
        <f t="shared" si="30"/>
        <v>46692</v>
      </c>
      <c r="C107" s="13">
        <f t="shared" si="31"/>
        <v>0</v>
      </c>
      <c r="D107" s="13">
        <f t="shared" si="32"/>
        <v>0</v>
      </c>
      <c r="E107" s="13">
        <f t="shared" si="33"/>
        <v>0</v>
      </c>
      <c r="F107" s="14">
        <f t="shared" si="34"/>
        <v>0</v>
      </c>
      <c r="G107" s="14">
        <f t="shared" si="28"/>
        <v>0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9"/>
        <v>122027</v>
      </c>
      <c r="B108" s="12">
        <f t="shared" si="30"/>
        <v>46722</v>
      </c>
      <c r="C108" s="13">
        <f t="shared" si="31"/>
        <v>0</v>
      </c>
      <c r="D108" s="13">
        <f t="shared" si="32"/>
        <v>0</v>
      </c>
      <c r="E108" s="13">
        <f t="shared" si="33"/>
        <v>0</v>
      </c>
      <c r="F108" s="14">
        <f t="shared" si="34"/>
        <v>0</v>
      </c>
      <c r="G108" s="14">
        <f t="shared" si="28"/>
        <v>0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9"/>
        <v>12028</v>
      </c>
      <c r="B109" s="12">
        <f t="shared" si="30"/>
        <v>46753</v>
      </c>
      <c r="C109" s="13">
        <f t="shared" si="31"/>
        <v>0</v>
      </c>
      <c r="D109" s="13">
        <f t="shared" si="32"/>
        <v>0</v>
      </c>
      <c r="E109" s="13">
        <f t="shared" si="33"/>
        <v>0</v>
      </c>
      <c r="F109" s="14">
        <f t="shared" si="34"/>
        <v>0</v>
      </c>
      <c r="G109" s="14">
        <f t="shared" si="28"/>
        <v>0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9"/>
        <v>22028</v>
      </c>
      <c r="B110" s="12">
        <f t="shared" si="30"/>
        <v>46784</v>
      </c>
      <c r="C110" s="13">
        <f t="shared" si="31"/>
        <v>0</v>
      </c>
      <c r="D110" s="13">
        <f t="shared" si="32"/>
        <v>0</v>
      </c>
      <c r="E110" s="13">
        <f t="shared" si="33"/>
        <v>0</v>
      </c>
      <c r="F110" s="14">
        <f t="shared" si="34"/>
        <v>0</v>
      </c>
      <c r="G110" s="14">
        <f t="shared" si="28"/>
        <v>0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9"/>
        <v>32028</v>
      </c>
      <c r="B111" s="12">
        <f t="shared" si="30"/>
        <v>46813</v>
      </c>
      <c r="C111" s="13">
        <f t="shared" si="31"/>
        <v>0</v>
      </c>
      <c r="D111" s="13">
        <f t="shared" si="32"/>
        <v>0</v>
      </c>
      <c r="E111" s="13">
        <f t="shared" si="33"/>
        <v>0</v>
      </c>
      <c r="F111" s="14">
        <f t="shared" si="34"/>
        <v>0</v>
      </c>
      <c r="G111" s="14">
        <f t="shared" si="28"/>
        <v>0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9"/>
        <v>42028</v>
      </c>
      <c r="B112" s="12">
        <f t="shared" si="30"/>
        <v>46844</v>
      </c>
      <c r="C112" s="13">
        <f t="shared" si="31"/>
        <v>0</v>
      </c>
      <c r="D112" s="13">
        <f t="shared" si="32"/>
        <v>0</v>
      </c>
      <c r="E112" s="13">
        <f t="shared" si="33"/>
        <v>0</v>
      </c>
      <c r="F112" s="14">
        <f t="shared" si="34"/>
        <v>0</v>
      </c>
      <c r="G112" s="14">
        <f t="shared" si="28"/>
        <v>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9"/>
        <v>52028</v>
      </c>
      <c r="B113" s="12">
        <f t="shared" si="30"/>
        <v>46874</v>
      </c>
      <c r="C113" s="13">
        <f t="shared" si="31"/>
        <v>0</v>
      </c>
      <c r="D113" s="13">
        <f t="shared" si="32"/>
        <v>0</v>
      </c>
      <c r="E113" s="13">
        <f t="shared" si="33"/>
        <v>0</v>
      </c>
      <c r="F113" s="14">
        <f t="shared" si="34"/>
        <v>0</v>
      </c>
      <c r="G113" s="14">
        <f t="shared" si="28"/>
        <v>0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9"/>
        <v>62028</v>
      </c>
      <c r="B114" s="12">
        <f t="shared" si="30"/>
        <v>46905</v>
      </c>
      <c r="C114" s="13">
        <f t="shared" si="31"/>
        <v>0</v>
      </c>
      <c r="D114" s="13">
        <f t="shared" si="32"/>
        <v>0</v>
      </c>
      <c r="E114" s="13">
        <f t="shared" si="33"/>
        <v>0</v>
      </c>
      <c r="F114" s="14">
        <f t="shared" si="34"/>
        <v>0</v>
      </c>
      <c r="G114" s="14">
        <f t="shared" si="28"/>
        <v>0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9"/>
        <v>72028</v>
      </c>
      <c r="B115" s="12">
        <f t="shared" si="30"/>
        <v>46935</v>
      </c>
      <c r="C115" s="13">
        <f t="shared" si="31"/>
        <v>0</v>
      </c>
      <c r="D115" s="13">
        <f t="shared" si="32"/>
        <v>0</v>
      </c>
      <c r="E115" s="13">
        <f t="shared" si="33"/>
        <v>0</v>
      </c>
      <c r="F115" s="14">
        <f t="shared" si="34"/>
        <v>0</v>
      </c>
      <c r="G115" s="14">
        <f t="shared" si="28"/>
        <v>0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9"/>
        <v>82028</v>
      </c>
      <c r="B116" s="12">
        <f t="shared" si="30"/>
        <v>46966</v>
      </c>
      <c r="C116" s="13">
        <f t="shared" si="31"/>
        <v>0</v>
      </c>
      <c r="D116" s="13">
        <f t="shared" si="32"/>
        <v>0</v>
      </c>
      <c r="E116" s="13">
        <f t="shared" si="33"/>
        <v>0</v>
      </c>
      <c r="F116" s="14">
        <f t="shared" si="34"/>
        <v>0</v>
      </c>
      <c r="G116" s="14">
        <f t="shared" si="28"/>
        <v>0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9"/>
        <v>92028</v>
      </c>
      <c r="B117" s="12">
        <f t="shared" si="30"/>
        <v>46997</v>
      </c>
      <c r="C117" s="13">
        <f t="shared" si="31"/>
        <v>0</v>
      </c>
      <c r="D117" s="13">
        <f t="shared" si="32"/>
        <v>0</v>
      </c>
      <c r="E117" s="13">
        <f t="shared" si="33"/>
        <v>0</v>
      </c>
      <c r="F117" s="14">
        <f t="shared" si="34"/>
        <v>0</v>
      </c>
      <c r="G117" s="14">
        <f t="shared" si="28"/>
        <v>0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9"/>
        <v>102028</v>
      </c>
      <c r="B118" s="12">
        <f t="shared" si="30"/>
        <v>47027</v>
      </c>
      <c r="C118" s="13">
        <f t="shared" si="31"/>
        <v>0</v>
      </c>
      <c r="D118" s="13">
        <f t="shared" si="32"/>
        <v>0</v>
      </c>
      <c r="E118" s="13">
        <f t="shared" si="33"/>
        <v>0</v>
      </c>
      <c r="F118" s="14">
        <f t="shared" si="34"/>
        <v>0</v>
      </c>
      <c r="G118" s="14">
        <f t="shared" si="28"/>
        <v>0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9"/>
        <v>112028</v>
      </c>
      <c r="B119" s="12">
        <f t="shared" si="30"/>
        <v>47058</v>
      </c>
      <c r="C119" s="13">
        <f t="shared" si="31"/>
        <v>0</v>
      </c>
      <c r="D119" s="13">
        <f t="shared" si="32"/>
        <v>0</v>
      </c>
      <c r="E119" s="13">
        <f t="shared" si="33"/>
        <v>0</v>
      </c>
      <c r="F119" s="14">
        <f t="shared" si="34"/>
        <v>0</v>
      </c>
      <c r="G119" s="14">
        <f t="shared" si="28"/>
        <v>0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9"/>
        <v>122028</v>
      </c>
      <c r="B120" s="12">
        <f t="shared" si="30"/>
        <v>47088</v>
      </c>
      <c r="C120" s="13">
        <f t="shared" si="31"/>
        <v>0</v>
      </c>
      <c r="D120" s="13">
        <f t="shared" si="32"/>
        <v>0</v>
      </c>
      <c r="E120" s="13">
        <f t="shared" si="33"/>
        <v>0</v>
      </c>
      <c r="F120" s="14">
        <f t="shared" si="34"/>
        <v>0</v>
      </c>
      <c r="G120" s="14">
        <f t="shared" si="28"/>
        <v>0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9"/>
        <v>12029</v>
      </c>
      <c r="B121" s="12">
        <f t="shared" si="30"/>
        <v>47119</v>
      </c>
      <c r="C121" s="13">
        <f t="shared" si="31"/>
        <v>0</v>
      </c>
      <c r="D121" s="13">
        <f t="shared" si="32"/>
        <v>0</v>
      </c>
      <c r="E121" s="13">
        <f t="shared" si="33"/>
        <v>0</v>
      </c>
      <c r="F121" s="14">
        <f t="shared" si="34"/>
        <v>0</v>
      </c>
      <c r="G121" s="14">
        <f t="shared" si="28"/>
        <v>0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9"/>
        <v>22029</v>
      </c>
      <c r="B122" s="12">
        <f t="shared" si="30"/>
        <v>47150</v>
      </c>
      <c r="C122" s="13">
        <f t="shared" si="31"/>
        <v>0</v>
      </c>
      <c r="D122" s="13">
        <f t="shared" si="32"/>
        <v>0</v>
      </c>
      <c r="E122" s="13">
        <f t="shared" si="33"/>
        <v>0</v>
      </c>
      <c r="F122" s="14">
        <f t="shared" si="34"/>
        <v>0</v>
      </c>
      <c r="G122" s="14">
        <f t="shared" si="28"/>
        <v>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9"/>
        <v>32029</v>
      </c>
      <c r="B123" s="12">
        <f t="shared" si="30"/>
        <v>47178</v>
      </c>
      <c r="C123" s="13">
        <f t="shared" si="31"/>
        <v>0</v>
      </c>
      <c r="D123" s="13">
        <f t="shared" si="32"/>
        <v>0</v>
      </c>
      <c r="E123" s="13">
        <f t="shared" si="33"/>
        <v>0</v>
      </c>
      <c r="F123" s="14">
        <f t="shared" si="34"/>
        <v>0</v>
      </c>
      <c r="G123" s="14">
        <f t="shared" si="28"/>
        <v>0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9"/>
        <v>42029</v>
      </c>
      <c r="B124" s="12">
        <f t="shared" si="30"/>
        <v>47209</v>
      </c>
      <c r="C124" s="13">
        <f t="shared" si="31"/>
        <v>0</v>
      </c>
      <c r="D124" s="13">
        <f t="shared" si="32"/>
        <v>0</v>
      </c>
      <c r="E124" s="13">
        <f t="shared" si="33"/>
        <v>0</v>
      </c>
      <c r="F124" s="14">
        <f t="shared" si="34"/>
        <v>0</v>
      </c>
      <c r="G124" s="14">
        <f t="shared" si="28"/>
        <v>0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7" zoomScaleNormal="87" topLeftCell="B1" workbookViewId="0">
      <selection activeCell="O19" sqref="O19"/>
    </sheetView>
  </sheetViews>
  <sheetFormatPr defaultColWidth="11" defaultRowHeight="15"/>
  <cols>
    <col min="1" max="1" width="7" hidden="1" customWidth="1"/>
    <col min="2" max="2" width="8.42857142857143" customWidth="1"/>
    <col min="3" max="3" width="10.5714285714286" customWidth="1"/>
    <col min="4" max="4" width="11.1428571428571" customWidth="1"/>
    <col min="5" max="5" width="13.2857142857143" customWidth="1"/>
    <col min="6" max="6" width="11.2857142857143" customWidth="1"/>
    <col min="7" max="7" width="11.5714285714286" customWidth="1"/>
    <col min="8" max="8" width="12" customWidth="1"/>
    <col min="9" max="9" width="11" customWidth="1"/>
    <col min="11" max="11" width="11.5714285714286" customWidth="1"/>
    <col min="13" max="13" width="11.8571428571429" customWidth="1"/>
    <col min="14" max="14" width="10.8571428571429" customWidth="1"/>
    <col min="15" max="15" width="11" customWidth="1"/>
    <col min="16" max="16" width="8" customWidth="1"/>
    <col min="17" max="17" width="3.28571428571429" customWidth="1"/>
    <col min="18" max="18" width="18.4285714285714" customWidth="1"/>
    <col min="19" max="19" width="9.57142857142857" customWidth="1"/>
  </cols>
  <sheetData>
    <row r="1" spans="2:16">
      <c r="B1" s="1" t="s">
        <v>9</v>
      </c>
      <c r="C1" s="2" t="s">
        <v>51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43647</v>
      </c>
      <c r="N1" s="19" t="s">
        <v>13</v>
      </c>
      <c r="O1" s="20">
        <v>200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72019</v>
      </c>
      <c r="B5" s="12">
        <f>EDATE(M1,0)</f>
        <v>43647</v>
      </c>
      <c r="C5" s="13">
        <f>IF(H5&gt;0,O1-H5,IF(J5&lt;0,O1-J5,O1))</f>
        <v>200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200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500</v>
      </c>
    </row>
    <row r="6" ht="15.75" spans="1:19">
      <c r="A6" s="5" t="str">
        <f t="shared" ref="A6:A37" si="1">MONTH(B6)&amp;YEAR(B6)</f>
        <v>82019</v>
      </c>
      <c r="B6" s="12">
        <f t="shared" ref="B6:B37" si="2">EDATE(B5,1)</f>
        <v>43678</v>
      </c>
      <c r="C6" s="13">
        <f t="shared" ref="C6:C37" si="3">C5-H6+I6</f>
        <v>100</v>
      </c>
      <c r="D6" s="13">
        <f t="shared" ref="D6:D37" si="4">C5*$K$1</f>
        <v>20</v>
      </c>
      <c r="E6" s="13">
        <f t="shared" ref="E6:E37" si="5">C5*$K$1+G5</f>
        <v>20</v>
      </c>
      <c r="F6" s="14">
        <f t="shared" ref="F6:F37" si="6">IF(J6&gt;E6,E6,J6)</f>
        <v>20</v>
      </c>
      <c r="G6" s="14">
        <f t="shared" si="0"/>
        <v>0</v>
      </c>
      <c r="H6" s="14">
        <v>100</v>
      </c>
      <c r="I6" s="24">
        <f t="shared" ref="I6:I37" si="7">-SUMIF(L6:P6,"&lt;0",L6:P6)</f>
        <v>0</v>
      </c>
      <c r="J6" s="24">
        <f>IF($L6&gt;0,$L6,0)+IF($N6&gt;0,$N6,0)+IF($P6&gt;0,$P6,0)</f>
        <v>120</v>
      </c>
      <c r="K6" s="27">
        <v>43684</v>
      </c>
      <c r="L6" s="26">
        <v>120</v>
      </c>
      <c r="M6" s="27"/>
      <c r="N6" s="28"/>
      <c r="O6" s="27"/>
      <c r="P6" s="28"/>
      <c r="R6" s="34" t="s">
        <v>5</v>
      </c>
      <c r="S6" s="33">
        <f ca="1">VLOOKUP($A$2,$A$5:$P$127,4,FALSE)</f>
        <v>50</v>
      </c>
    </row>
    <row r="7" ht="15.75" spans="1:19">
      <c r="A7" s="5" t="str">
        <f t="shared" si="1"/>
        <v>92019</v>
      </c>
      <c r="B7" s="12">
        <f t="shared" si="2"/>
        <v>43709</v>
      </c>
      <c r="C7" s="13">
        <f t="shared" si="3"/>
        <v>199</v>
      </c>
      <c r="D7" s="13">
        <f t="shared" si="4"/>
        <v>10</v>
      </c>
      <c r="E7" s="13">
        <f t="shared" si="5"/>
        <v>10</v>
      </c>
      <c r="F7" s="14">
        <f t="shared" si="6"/>
        <v>10</v>
      </c>
      <c r="G7" s="14">
        <f t="shared" si="0"/>
        <v>0</v>
      </c>
      <c r="H7" s="14">
        <v>101</v>
      </c>
      <c r="I7" s="24">
        <f t="shared" si="7"/>
        <v>200</v>
      </c>
      <c r="J7" s="24">
        <f t="shared" ref="J7:J70" si="8">IF($L7&gt;0,$L7,0)+IF($N7&gt;0,$N7,0)+IF($P7&gt;0,$P7,0)</f>
        <v>110</v>
      </c>
      <c r="K7" s="27">
        <v>43717</v>
      </c>
      <c r="L7" s="26">
        <v>110</v>
      </c>
      <c r="M7" s="27">
        <v>43721</v>
      </c>
      <c r="N7" s="28">
        <v>-200</v>
      </c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102019</v>
      </c>
      <c r="B8" s="12">
        <f t="shared" si="2"/>
        <v>43739</v>
      </c>
      <c r="C8" s="13">
        <f t="shared" si="3"/>
        <v>99</v>
      </c>
      <c r="D8" s="13">
        <f t="shared" si="4"/>
        <v>19.9</v>
      </c>
      <c r="E8" s="13">
        <f t="shared" si="5"/>
        <v>19.9</v>
      </c>
      <c r="F8" s="14">
        <f t="shared" si="6"/>
        <v>19.9</v>
      </c>
      <c r="G8" s="14">
        <f t="shared" si="0"/>
        <v>0</v>
      </c>
      <c r="H8" s="14">
        <v>100</v>
      </c>
      <c r="I8" s="24">
        <f t="shared" si="7"/>
        <v>0</v>
      </c>
      <c r="J8" s="24">
        <f t="shared" si="8"/>
        <v>120</v>
      </c>
      <c r="K8" s="27">
        <v>43745</v>
      </c>
      <c r="L8" s="26">
        <v>120</v>
      </c>
      <c r="M8" s="27"/>
      <c r="N8" s="28"/>
      <c r="O8" s="27"/>
      <c r="P8" s="28"/>
      <c r="R8" s="32" t="s">
        <v>7</v>
      </c>
      <c r="S8" s="33">
        <f ca="1">VLOOKUP($A$2,$A$5:$P$127,6,FALSE)</f>
        <v>50</v>
      </c>
    </row>
    <row r="9" ht="15.75" spans="1:19">
      <c r="A9" s="5" t="str">
        <f t="shared" si="1"/>
        <v>112019</v>
      </c>
      <c r="B9" s="12">
        <f t="shared" si="2"/>
        <v>43770</v>
      </c>
      <c r="C9" s="13">
        <f t="shared" si="3"/>
        <v>-1</v>
      </c>
      <c r="D9" s="13">
        <f t="shared" si="4"/>
        <v>9.9</v>
      </c>
      <c r="E9" s="13">
        <f t="shared" si="5"/>
        <v>9.9</v>
      </c>
      <c r="F9" s="14">
        <f t="shared" si="6"/>
        <v>9.9</v>
      </c>
      <c r="G9" s="14">
        <f t="shared" si="0"/>
        <v>0</v>
      </c>
      <c r="H9" s="14">
        <v>100</v>
      </c>
      <c r="I9" s="24">
        <f t="shared" si="7"/>
        <v>0</v>
      </c>
      <c r="J9" s="24">
        <f t="shared" si="8"/>
        <v>110</v>
      </c>
      <c r="K9" s="27">
        <v>43773</v>
      </c>
      <c r="L9" s="26">
        <v>110</v>
      </c>
      <c r="M9" s="27"/>
      <c r="N9" s="28"/>
      <c r="O9" s="27"/>
      <c r="P9" s="28"/>
      <c r="S9" s="5"/>
    </row>
    <row r="10" ht="15.75" spans="1:19">
      <c r="A10" s="5" t="str">
        <f t="shared" si="1"/>
        <v>122019</v>
      </c>
      <c r="B10" s="12">
        <f t="shared" si="2"/>
        <v>43800</v>
      </c>
      <c r="C10" s="13">
        <f t="shared" si="3"/>
        <v>-1</v>
      </c>
      <c r="D10" s="13">
        <f t="shared" si="4"/>
        <v>-0.1</v>
      </c>
      <c r="E10" s="13">
        <f t="shared" si="5"/>
        <v>-0.1</v>
      </c>
      <c r="F10" s="14">
        <f t="shared" si="6"/>
        <v>-0.1</v>
      </c>
      <c r="G10" s="14">
        <f t="shared" si="0"/>
        <v>0</v>
      </c>
      <c r="H10" s="14">
        <v>0</v>
      </c>
      <c r="I10" s="24">
        <f t="shared" si="7"/>
        <v>0</v>
      </c>
      <c r="J10" s="24">
        <f t="shared" si="8"/>
        <v>0</v>
      </c>
      <c r="K10" s="27">
        <v>43803</v>
      </c>
      <c r="L10" s="26">
        <v>0</v>
      </c>
      <c r="M10" s="27"/>
      <c r="N10" s="28"/>
      <c r="O10" s="27"/>
      <c r="P10" s="28"/>
      <c r="S10" s="5"/>
    </row>
    <row r="11" ht="15.75" spans="1:19">
      <c r="A11" s="5" t="str">
        <f t="shared" si="1"/>
        <v>12020</v>
      </c>
      <c r="B11" s="12">
        <f t="shared" si="2"/>
        <v>43831</v>
      </c>
      <c r="C11" s="13">
        <f t="shared" si="3"/>
        <v>299</v>
      </c>
      <c r="D11" s="13">
        <f t="shared" si="4"/>
        <v>-0.1</v>
      </c>
      <c r="E11" s="13">
        <f t="shared" si="5"/>
        <v>-0.1</v>
      </c>
      <c r="F11" s="14">
        <f t="shared" si="6"/>
        <v>-0.1</v>
      </c>
      <c r="G11" s="14">
        <f t="shared" si="0"/>
        <v>0</v>
      </c>
      <c r="H11" s="14">
        <v>0</v>
      </c>
      <c r="I11" s="24">
        <f t="shared" si="7"/>
        <v>300</v>
      </c>
      <c r="J11" s="24">
        <f t="shared" si="8"/>
        <v>0</v>
      </c>
      <c r="K11" s="27">
        <v>43839</v>
      </c>
      <c r="L11" s="26">
        <v>-300</v>
      </c>
      <c r="M11" s="27"/>
      <c r="N11" s="28"/>
      <c r="O11" s="27"/>
      <c r="P11" s="28"/>
      <c r="S11" s="5"/>
    </row>
    <row r="12" ht="15.75" spans="1:19">
      <c r="A12" s="5" t="str">
        <f t="shared" si="1"/>
        <v>22020</v>
      </c>
      <c r="B12" s="12">
        <f t="shared" si="2"/>
        <v>43862</v>
      </c>
      <c r="C12" s="13">
        <f t="shared" si="3"/>
        <v>299</v>
      </c>
      <c r="D12" s="13">
        <f t="shared" si="4"/>
        <v>29.9</v>
      </c>
      <c r="E12" s="13">
        <f t="shared" si="5"/>
        <v>29.9</v>
      </c>
      <c r="F12" s="14">
        <f t="shared" si="6"/>
        <v>29.9</v>
      </c>
      <c r="G12" s="14">
        <f t="shared" si="0"/>
        <v>0</v>
      </c>
      <c r="H12" s="14">
        <v>0</v>
      </c>
      <c r="I12" s="24">
        <f t="shared" si="7"/>
        <v>0</v>
      </c>
      <c r="J12" s="24">
        <f t="shared" si="8"/>
        <v>30</v>
      </c>
      <c r="K12" s="27">
        <v>43871</v>
      </c>
      <c r="L12" s="26">
        <v>30</v>
      </c>
      <c r="M12" s="27"/>
      <c r="N12" s="28"/>
      <c r="O12" s="27"/>
      <c r="P12" s="28"/>
      <c r="S12" s="5"/>
    </row>
    <row r="13" ht="15.75" spans="1:19">
      <c r="A13" s="5" t="str">
        <f t="shared" si="1"/>
        <v>32020</v>
      </c>
      <c r="B13" s="12">
        <f t="shared" si="2"/>
        <v>43891</v>
      </c>
      <c r="C13" s="13">
        <f t="shared" si="3"/>
        <v>149</v>
      </c>
      <c r="D13" s="13">
        <f t="shared" si="4"/>
        <v>29.9</v>
      </c>
      <c r="E13" s="13">
        <f t="shared" si="5"/>
        <v>29.9</v>
      </c>
      <c r="F13" s="14">
        <f t="shared" si="6"/>
        <v>29.9</v>
      </c>
      <c r="G13" s="14">
        <f t="shared" si="0"/>
        <v>0</v>
      </c>
      <c r="H13" s="14">
        <v>150</v>
      </c>
      <c r="I13" s="24">
        <f t="shared" si="7"/>
        <v>0</v>
      </c>
      <c r="J13" s="24">
        <f t="shared" si="8"/>
        <v>180</v>
      </c>
      <c r="K13" s="27">
        <v>43895</v>
      </c>
      <c r="L13" s="26">
        <v>180</v>
      </c>
      <c r="M13" s="27"/>
      <c r="N13" s="28"/>
      <c r="O13" s="27"/>
      <c r="P13" s="28"/>
      <c r="S13" s="5"/>
    </row>
    <row r="14" ht="15.75" spans="1:19">
      <c r="A14" s="5" t="str">
        <f t="shared" si="1"/>
        <v>42020</v>
      </c>
      <c r="B14" s="12">
        <f t="shared" si="2"/>
        <v>43922</v>
      </c>
      <c r="C14" s="13">
        <f t="shared" si="3"/>
        <v>299</v>
      </c>
      <c r="D14" s="13">
        <f t="shared" si="4"/>
        <v>14.9</v>
      </c>
      <c r="E14" s="13">
        <f t="shared" si="5"/>
        <v>14.9</v>
      </c>
      <c r="F14" s="14">
        <f t="shared" si="6"/>
        <v>14.9</v>
      </c>
      <c r="G14" s="14">
        <f t="shared" si="0"/>
        <v>0</v>
      </c>
      <c r="H14" s="14">
        <v>150</v>
      </c>
      <c r="I14" s="24">
        <f t="shared" si="7"/>
        <v>300</v>
      </c>
      <c r="J14" s="24">
        <f t="shared" si="8"/>
        <v>165</v>
      </c>
      <c r="K14" s="27">
        <v>43928</v>
      </c>
      <c r="L14" s="26">
        <v>165</v>
      </c>
      <c r="M14" s="27">
        <v>43939</v>
      </c>
      <c r="N14" s="28">
        <v>-300</v>
      </c>
      <c r="O14" s="27"/>
      <c r="P14" s="28"/>
      <c r="S14" s="5"/>
    </row>
    <row r="15" ht="15.75" spans="1:19">
      <c r="A15" s="5" t="str">
        <f t="shared" si="1"/>
        <v>52020</v>
      </c>
      <c r="B15" s="12">
        <f t="shared" si="2"/>
        <v>43952</v>
      </c>
      <c r="C15" s="13">
        <f t="shared" si="3"/>
        <v>299</v>
      </c>
      <c r="D15" s="13">
        <f t="shared" si="4"/>
        <v>29.9</v>
      </c>
      <c r="E15" s="13">
        <f t="shared" si="5"/>
        <v>29.9</v>
      </c>
      <c r="F15" s="14">
        <f t="shared" si="6"/>
        <v>29.9</v>
      </c>
      <c r="G15" s="14">
        <f t="shared" si="0"/>
        <v>0</v>
      </c>
      <c r="H15" s="14">
        <v>0</v>
      </c>
      <c r="I15" s="24">
        <f t="shared" si="7"/>
        <v>0</v>
      </c>
      <c r="J15" s="24">
        <f t="shared" si="8"/>
        <v>30</v>
      </c>
      <c r="K15" s="29">
        <v>43963</v>
      </c>
      <c r="L15" s="26">
        <v>30</v>
      </c>
      <c r="M15" s="29"/>
      <c r="N15" s="30"/>
      <c r="O15" s="29"/>
      <c r="P15" s="30"/>
      <c r="S15" s="5"/>
    </row>
    <row r="16" ht="15.75" spans="1:19">
      <c r="A16" s="5" t="str">
        <f t="shared" si="1"/>
        <v>62020</v>
      </c>
      <c r="B16" s="12">
        <f t="shared" si="2"/>
        <v>43983</v>
      </c>
      <c r="C16" s="13">
        <f t="shared" si="3"/>
        <v>199</v>
      </c>
      <c r="D16" s="13">
        <f t="shared" si="4"/>
        <v>29.9</v>
      </c>
      <c r="E16" s="13">
        <f t="shared" si="5"/>
        <v>29.9</v>
      </c>
      <c r="F16" s="14">
        <f t="shared" si="6"/>
        <v>29.9</v>
      </c>
      <c r="G16" s="14">
        <f t="shared" si="0"/>
        <v>0</v>
      </c>
      <c r="H16" s="14">
        <v>100</v>
      </c>
      <c r="I16" s="24">
        <f t="shared" si="7"/>
        <v>0</v>
      </c>
      <c r="J16" s="24">
        <f t="shared" si="8"/>
        <v>130</v>
      </c>
      <c r="K16" s="25">
        <v>43990</v>
      </c>
      <c r="L16" s="26">
        <v>130</v>
      </c>
      <c r="M16" s="25"/>
      <c r="N16" s="26"/>
      <c r="O16" s="25"/>
      <c r="P16" s="26"/>
      <c r="S16" s="5"/>
    </row>
    <row r="17" ht="15.75" spans="1:19">
      <c r="A17" s="5" t="str">
        <f t="shared" si="1"/>
        <v>72020</v>
      </c>
      <c r="B17" s="12">
        <f t="shared" si="2"/>
        <v>44013</v>
      </c>
      <c r="C17" s="13">
        <f t="shared" si="3"/>
        <v>199</v>
      </c>
      <c r="D17" s="13">
        <f t="shared" si="4"/>
        <v>19.9</v>
      </c>
      <c r="E17" s="13">
        <f t="shared" si="5"/>
        <v>19.9</v>
      </c>
      <c r="F17" s="14">
        <f t="shared" si="6"/>
        <v>19.9</v>
      </c>
      <c r="G17" s="14">
        <f t="shared" si="0"/>
        <v>0</v>
      </c>
      <c r="H17" s="14">
        <v>0</v>
      </c>
      <c r="I17" s="24">
        <f t="shared" si="7"/>
        <v>0</v>
      </c>
      <c r="J17" s="24">
        <f t="shared" si="8"/>
        <v>20</v>
      </c>
      <c r="K17" s="25">
        <v>44023</v>
      </c>
      <c r="L17" s="26">
        <v>20</v>
      </c>
      <c r="M17" s="25"/>
      <c r="N17" s="26"/>
      <c r="O17" s="25"/>
      <c r="P17" s="26"/>
      <c r="S17" s="5"/>
    </row>
    <row r="18" ht="16.5" spans="1:19">
      <c r="A18" s="5" t="str">
        <f t="shared" si="1"/>
        <v>82020</v>
      </c>
      <c r="B18" s="12">
        <f t="shared" si="2"/>
        <v>44044</v>
      </c>
      <c r="C18" s="13">
        <f t="shared" si="3"/>
        <v>500</v>
      </c>
      <c r="D18" s="13">
        <f t="shared" si="4"/>
        <v>19.9</v>
      </c>
      <c r="E18" s="13">
        <f t="shared" si="5"/>
        <v>19.9</v>
      </c>
      <c r="F18" s="14">
        <f t="shared" si="6"/>
        <v>19.9</v>
      </c>
      <c r="G18" s="14">
        <f t="shared" si="0"/>
        <v>0</v>
      </c>
      <c r="H18" s="14">
        <v>200</v>
      </c>
      <c r="I18" s="24">
        <f t="shared" si="7"/>
        <v>501</v>
      </c>
      <c r="J18" s="24">
        <f t="shared" si="8"/>
        <v>220</v>
      </c>
      <c r="K18" s="25">
        <v>44048</v>
      </c>
      <c r="L18" s="26">
        <v>220</v>
      </c>
      <c r="M18" s="42">
        <v>44052</v>
      </c>
      <c r="N18" s="26">
        <v>-501</v>
      </c>
      <c r="O18" s="25"/>
      <c r="P18" s="26"/>
      <c r="S18" s="5"/>
    </row>
    <row r="19" ht="15.75" spans="1:19">
      <c r="A19" s="5" t="str">
        <f t="shared" si="1"/>
        <v>92020</v>
      </c>
      <c r="B19" s="12">
        <f t="shared" si="2"/>
        <v>44075</v>
      </c>
      <c r="C19" s="13">
        <f t="shared" si="3"/>
        <v>500</v>
      </c>
      <c r="D19" s="13">
        <f t="shared" si="4"/>
        <v>50</v>
      </c>
      <c r="E19" s="13">
        <f t="shared" si="5"/>
        <v>50</v>
      </c>
      <c r="F19" s="14">
        <f t="shared" si="6"/>
        <v>50</v>
      </c>
      <c r="G19" s="14">
        <f t="shared" si="0"/>
        <v>0</v>
      </c>
      <c r="H19" s="14">
        <v>0</v>
      </c>
      <c r="I19" s="24">
        <f t="shared" si="7"/>
        <v>0</v>
      </c>
      <c r="J19" s="24">
        <f t="shared" si="8"/>
        <v>50</v>
      </c>
      <c r="K19" s="25">
        <v>44084</v>
      </c>
      <c r="L19" s="26">
        <v>50</v>
      </c>
      <c r="M19" s="25"/>
      <c r="N19" s="26"/>
      <c r="O19" s="25"/>
      <c r="P19" s="26"/>
      <c r="S19" s="5"/>
    </row>
    <row r="20" ht="15.75" spans="1:19">
      <c r="A20" s="5" t="str">
        <f t="shared" si="1"/>
        <v>102020</v>
      </c>
      <c r="B20" s="12">
        <f t="shared" si="2"/>
        <v>44105</v>
      </c>
      <c r="C20" s="13">
        <f t="shared" si="3"/>
        <v>500</v>
      </c>
      <c r="D20" s="13">
        <f t="shared" si="4"/>
        <v>50</v>
      </c>
      <c r="E20" s="13">
        <f t="shared" si="5"/>
        <v>50</v>
      </c>
      <c r="F20" s="14">
        <f t="shared" si="6"/>
        <v>0</v>
      </c>
      <c r="G20" s="14">
        <f t="shared" si="0"/>
        <v>50</v>
      </c>
      <c r="H20" s="14">
        <v>0</v>
      </c>
      <c r="I20" s="24">
        <f t="shared" si="7"/>
        <v>0</v>
      </c>
      <c r="J20" s="24">
        <f t="shared" si="8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112020</v>
      </c>
      <c r="B21" s="12">
        <f t="shared" si="2"/>
        <v>44136</v>
      </c>
      <c r="C21" s="13">
        <f t="shared" si="3"/>
        <v>500</v>
      </c>
      <c r="D21" s="13">
        <f t="shared" si="4"/>
        <v>50</v>
      </c>
      <c r="E21" s="13">
        <f t="shared" si="5"/>
        <v>100</v>
      </c>
      <c r="F21" s="14">
        <f t="shared" si="6"/>
        <v>0</v>
      </c>
      <c r="G21" s="14">
        <f t="shared" si="0"/>
        <v>100</v>
      </c>
      <c r="H21" s="14">
        <v>0</v>
      </c>
      <c r="I21" s="24">
        <f t="shared" si="7"/>
        <v>0</v>
      </c>
      <c r="J21" s="24">
        <f t="shared" si="8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122020</v>
      </c>
      <c r="B22" s="12">
        <f t="shared" si="2"/>
        <v>44166</v>
      </c>
      <c r="C22" s="13">
        <f t="shared" si="3"/>
        <v>500</v>
      </c>
      <c r="D22" s="13">
        <f t="shared" si="4"/>
        <v>50</v>
      </c>
      <c r="E22" s="13">
        <f t="shared" si="5"/>
        <v>150</v>
      </c>
      <c r="F22" s="14">
        <f t="shared" si="6"/>
        <v>0</v>
      </c>
      <c r="G22" s="14">
        <f t="shared" si="0"/>
        <v>150</v>
      </c>
      <c r="H22" s="14">
        <v>0</v>
      </c>
      <c r="I22" s="24">
        <f t="shared" si="7"/>
        <v>0</v>
      </c>
      <c r="J22" s="24">
        <f t="shared" si="8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12021</v>
      </c>
      <c r="B23" s="12">
        <f t="shared" si="2"/>
        <v>44197</v>
      </c>
      <c r="C23" s="13">
        <f t="shared" si="3"/>
        <v>500</v>
      </c>
      <c r="D23" s="13">
        <f t="shared" si="4"/>
        <v>50</v>
      </c>
      <c r="E23" s="13">
        <f t="shared" si="5"/>
        <v>200</v>
      </c>
      <c r="F23" s="14">
        <f t="shared" si="6"/>
        <v>0</v>
      </c>
      <c r="G23" s="14">
        <f t="shared" si="0"/>
        <v>200</v>
      </c>
      <c r="H23" s="14">
        <v>0</v>
      </c>
      <c r="I23" s="24">
        <f t="shared" si="7"/>
        <v>0</v>
      </c>
      <c r="J23" s="24">
        <f t="shared" si="8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22021</v>
      </c>
      <c r="B24" s="12">
        <f t="shared" si="2"/>
        <v>44228</v>
      </c>
      <c r="C24" s="13">
        <f t="shared" si="3"/>
        <v>500</v>
      </c>
      <c r="D24" s="13">
        <f t="shared" si="4"/>
        <v>50</v>
      </c>
      <c r="E24" s="13">
        <f t="shared" si="5"/>
        <v>250</v>
      </c>
      <c r="F24" s="14">
        <f t="shared" si="6"/>
        <v>0</v>
      </c>
      <c r="G24" s="14">
        <f t="shared" si="0"/>
        <v>250</v>
      </c>
      <c r="H24" s="14">
        <v>0</v>
      </c>
      <c r="I24" s="24">
        <f t="shared" si="7"/>
        <v>0</v>
      </c>
      <c r="J24" s="24">
        <f t="shared" si="8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32021</v>
      </c>
      <c r="B25" s="12">
        <f t="shared" si="2"/>
        <v>44256</v>
      </c>
      <c r="C25" s="13">
        <f t="shared" si="3"/>
        <v>500</v>
      </c>
      <c r="D25" s="13">
        <f t="shared" si="4"/>
        <v>50</v>
      </c>
      <c r="E25" s="13">
        <f t="shared" si="5"/>
        <v>300</v>
      </c>
      <c r="F25" s="14">
        <f t="shared" si="6"/>
        <v>0</v>
      </c>
      <c r="G25" s="14">
        <f t="shared" si="0"/>
        <v>300</v>
      </c>
      <c r="H25" s="14">
        <v>0</v>
      </c>
      <c r="I25" s="24">
        <f t="shared" si="7"/>
        <v>0</v>
      </c>
      <c r="J25" s="24">
        <f t="shared" si="8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42021</v>
      </c>
      <c r="B26" s="12">
        <f t="shared" si="2"/>
        <v>44287</v>
      </c>
      <c r="C26" s="13">
        <f t="shared" si="3"/>
        <v>500</v>
      </c>
      <c r="D26" s="13">
        <f t="shared" si="4"/>
        <v>50</v>
      </c>
      <c r="E26" s="13">
        <f t="shared" si="5"/>
        <v>350</v>
      </c>
      <c r="F26" s="14">
        <f t="shared" si="6"/>
        <v>0</v>
      </c>
      <c r="G26" s="14">
        <f t="shared" si="0"/>
        <v>350</v>
      </c>
      <c r="H26" s="14">
        <v>0</v>
      </c>
      <c r="I26" s="24">
        <f t="shared" si="7"/>
        <v>0</v>
      </c>
      <c r="J26" s="24">
        <f t="shared" si="8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52021</v>
      </c>
      <c r="B27" s="12">
        <f t="shared" si="2"/>
        <v>44317</v>
      </c>
      <c r="C27" s="13">
        <f t="shared" si="3"/>
        <v>500</v>
      </c>
      <c r="D27" s="13">
        <f t="shared" si="4"/>
        <v>50</v>
      </c>
      <c r="E27" s="13">
        <f t="shared" si="5"/>
        <v>400</v>
      </c>
      <c r="F27" s="14">
        <f t="shared" si="6"/>
        <v>0</v>
      </c>
      <c r="G27" s="14">
        <f t="shared" si="0"/>
        <v>400</v>
      </c>
      <c r="H27" s="14">
        <v>0</v>
      </c>
      <c r="I27" s="24">
        <f t="shared" si="7"/>
        <v>0</v>
      </c>
      <c r="J27" s="24">
        <f t="shared" si="8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62021</v>
      </c>
      <c r="B28" s="12">
        <f t="shared" si="2"/>
        <v>44348</v>
      </c>
      <c r="C28" s="13">
        <f t="shared" si="3"/>
        <v>500</v>
      </c>
      <c r="D28" s="13">
        <f t="shared" si="4"/>
        <v>50</v>
      </c>
      <c r="E28" s="13">
        <f t="shared" si="5"/>
        <v>450</v>
      </c>
      <c r="F28" s="14">
        <f t="shared" si="6"/>
        <v>0</v>
      </c>
      <c r="G28" s="14">
        <f t="shared" si="0"/>
        <v>450</v>
      </c>
      <c r="H28" s="14">
        <v>0</v>
      </c>
      <c r="I28" s="24">
        <f t="shared" si="7"/>
        <v>0</v>
      </c>
      <c r="J28" s="24">
        <f t="shared" si="8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72021</v>
      </c>
      <c r="B29" s="12">
        <f t="shared" si="2"/>
        <v>44378</v>
      </c>
      <c r="C29" s="13">
        <f t="shared" si="3"/>
        <v>500</v>
      </c>
      <c r="D29" s="13">
        <f t="shared" si="4"/>
        <v>50</v>
      </c>
      <c r="E29" s="13">
        <f t="shared" si="5"/>
        <v>500</v>
      </c>
      <c r="F29" s="14">
        <f t="shared" si="6"/>
        <v>0</v>
      </c>
      <c r="G29" s="14">
        <f t="shared" si="0"/>
        <v>500</v>
      </c>
      <c r="H29" s="14">
        <v>0</v>
      </c>
      <c r="I29" s="24">
        <f t="shared" si="7"/>
        <v>0</v>
      </c>
      <c r="J29" s="24">
        <f t="shared" si="8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82021</v>
      </c>
      <c r="B30" s="12">
        <f t="shared" si="2"/>
        <v>44409</v>
      </c>
      <c r="C30" s="13">
        <f t="shared" si="3"/>
        <v>500</v>
      </c>
      <c r="D30" s="13">
        <f t="shared" si="4"/>
        <v>50</v>
      </c>
      <c r="E30" s="13">
        <f t="shared" si="5"/>
        <v>550</v>
      </c>
      <c r="F30" s="14">
        <f t="shared" si="6"/>
        <v>0</v>
      </c>
      <c r="G30" s="14">
        <f t="shared" si="0"/>
        <v>550</v>
      </c>
      <c r="H30" s="14">
        <v>0</v>
      </c>
      <c r="I30" s="24">
        <f t="shared" si="7"/>
        <v>0</v>
      </c>
      <c r="J30" s="24">
        <f t="shared" si="8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92021</v>
      </c>
      <c r="B31" s="12">
        <f t="shared" si="2"/>
        <v>44440</v>
      </c>
      <c r="C31" s="13">
        <f t="shared" si="3"/>
        <v>500</v>
      </c>
      <c r="D31" s="13">
        <f t="shared" si="4"/>
        <v>50</v>
      </c>
      <c r="E31" s="13">
        <f t="shared" si="5"/>
        <v>600</v>
      </c>
      <c r="F31" s="14">
        <f t="shared" si="6"/>
        <v>0</v>
      </c>
      <c r="G31" s="14">
        <f t="shared" si="0"/>
        <v>600</v>
      </c>
      <c r="H31" s="14">
        <v>0</v>
      </c>
      <c r="I31" s="24">
        <f t="shared" si="7"/>
        <v>0</v>
      </c>
      <c r="J31" s="24">
        <f t="shared" si="8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102021</v>
      </c>
      <c r="B32" s="12">
        <f t="shared" si="2"/>
        <v>44470</v>
      </c>
      <c r="C32" s="13">
        <f t="shared" si="3"/>
        <v>500</v>
      </c>
      <c r="D32" s="13">
        <f t="shared" si="4"/>
        <v>50</v>
      </c>
      <c r="E32" s="13">
        <f t="shared" si="5"/>
        <v>650</v>
      </c>
      <c r="F32" s="14">
        <f t="shared" si="6"/>
        <v>0</v>
      </c>
      <c r="G32" s="14">
        <f t="shared" si="0"/>
        <v>650</v>
      </c>
      <c r="H32" s="14">
        <v>0</v>
      </c>
      <c r="I32" s="24">
        <f t="shared" si="7"/>
        <v>0</v>
      </c>
      <c r="J32" s="24">
        <f t="shared" si="8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112021</v>
      </c>
      <c r="B33" s="12">
        <f t="shared" si="2"/>
        <v>44501</v>
      </c>
      <c r="C33" s="13">
        <f t="shared" si="3"/>
        <v>500</v>
      </c>
      <c r="D33" s="13">
        <f t="shared" si="4"/>
        <v>50</v>
      </c>
      <c r="E33" s="13">
        <f t="shared" si="5"/>
        <v>700</v>
      </c>
      <c r="F33" s="14">
        <f t="shared" si="6"/>
        <v>0</v>
      </c>
      <c r="G33" s="14">
        <f t="shared" si="0"/>
        <v>700</v>
      </c>
      <c r="H33" s="14">
        <v>0</v>
      </c>
      <c r="I33" s="24">
        <f t="shared" si="7"/>
        <v>0</v>
      </c>
      <c r="J33" s="24">
        <f t="shared" si="8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122021</v>
      </c>
      <c r="B34" s="12">
        <f t="shared" si="2"/>
        <v>44531</v>
      </c>
      <c r="C34" s="13">
        <f t="shared" si="3"/>
        <v>500</v>
      </c>
      <c r="D34" s="13">
        <f t="shared" si="4"/>
        <v>50</v>
      </c>
      <c r="E34" s="13">
        <f t="shared" si="5"/>
        <v>750</v>
      </c>
      <c r="F34" s="14">
        <f t="shared" si="6"/>
        <v>0</v>
      </c>
      <c r="G34" s="14">
        <f t="shared" si="0"/>
        <v>750</v>
      </c>
      <c r="H34" s="14">
        <v>0</v>
      </c>
      <c r="I34" s="24">
        <f t="shared" si="7"/>
        <v>0</v>
      </c>
      <c r="J34" s="24">
        <f t="shared" si="8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12022</v>
      </c>
      <c r="B35" s="12">
        <f t="shared" si="2"/>
        <v>44562</v>
      </c>
      <c r="C35" s="13">
        <f t="shared" si="3"/>
        <v>500</v>
      </c>
      <c r="D35" s="13">
        <f t="shared" si="4"/>
        <v>50</v>
      </c>
      <c r="E35" s="13">
        <f t="shared" si="5"/>
        <v>800</v>
      </c>
      <c r="F35" s="14">
        <f t="shared" si="6"/>
        <v>0</v>
      </c>
      <c r="G35" s="14">
        <f t="shared" si="0"/>
        <v>800</v>
      </c>
      <c r="H35" s="14">
        <v>0</v>
      </c>
      <c r="I35" s="24">
        <f t="shared" si="7"/>
        <v>0</v>
      </c>
      <c r="J35" s="24">
        <f t="shared" si="8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22022</v>
      </c>
      <c r="B36" s="12">
        <f t="shared" si="2"/>
        <v>44593</v>
      </c>
      <c r="C36" s="13">
        <f t="shared" si="3"/>
        <v>500</v>
      </c>
      <c r="D36" s="13">
        <f t="shared" si="4"/>
        <v>50</v>
      </c>
      <c r="E36" s="13">
        <f t="shared" si="5"/>
        <v>850</v>
      </c>
      <c r="F36" s="14">
        <f t="shared" si="6"/>
        <v>0</v>
      </c>
      <c r="G36" s="14">
        <f t="shared" si="0"/>
        <v>850</v>
      </c>
      <c r="H36" s="14">
        <v>0</v>
      </c>
      <c r="I36" s="24">
        <f t="shared" si="7"/>
        <v>0</v>
      </c>
      <c r="J36" s="24">
        <f t="shared" si="8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32022</v>
      </c>
      <c r="B37" s="12">
        <f t="shared" si="2"/>
        <v>44621</v>
      </c>
      <c r="C37" s="13">
        <f t="shared" si="3"/>
        <v>500</v>
      </c>
      <c r="D37" s="13">
        <f t="shared" si="4"/>
        <v>50</v>
      </c>
      <c r="E37" s="13">
        <f t="shared" si="5"/>
        <v>900</v>
      </c>
      <c r="F37" s="14">
        <f t="shared" si="6"/>
        <v>0</v>
      </c>
      <c r="G37" s="14">
        <f t="shared" ref="G37:G68" si="9">E37-F37</f>
        <v>900</v>
      </c>
      <c r="H37" s="14">
        <v>0</v>
      </c>
      <c r="I37" s="24">
        <f t="shared" si="7"/>
        <v>0</v>
      </c>
      <c r="J37" s="24">
        <f t="shared" si="8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0">MONTH(B38)&amp;YEAR(B38)</f>
        <v>42022</v>
      </c>
      <c r="B38" s="12">
        <f t="shared" ref="B38:B69" si="11">EDATE(B37,1)</f>
        <v>44652</v>
      </c>
      <c r="C38" s="13">
        <f t="shared" ref="C38:C69" si="12">C37-H38+I38</f>
        <v>500</v>
      </c>
      <c r="D38" s="13">
        <f t="shared" ref="D38:D69" si="13">C37*$K$1</f>
        <v>50</v>
      </c>
      <c r="E38" s="13">
        <f t="shared" ref="E38:E69" si="14">C37*$K$1+G37</f>
        <v>950</v>
      </c>
      <c r="F38" s="14">
        <f t="shared" ref="F38:F69" si="15">IF(J38&gt;E38,E38,J38)</f>
        <v>0</v>
      </c>
      <c r="G38" s="14">
        <f t="shared" si="9"/>
        <v>950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 s="24">
        <f t="shared" si="8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0"/>
        <v>52022</v>
      </c>
      <c r="B39" s="12">
        <f t="shared" si="11"/>
        <v>44682</v>
      </c>
      <c r="C39" s="13">
        <f t="shared" si="12"/>
        <v>500</v>
      </c>
      <c r="D39" s="13">
        <f t="shared" si="13"/>
        <v>50</v>
      </c>
      <c r="E39" s="13">
        <f t="shared" si="14"/>
        <v>1000</v>
      </c>
      <c r="F39" s="14">
        <f t="shared" si="15"/>
        <v>0</v>
      </c>
      <c r="G39" s="14">
        <f t="shared" si="9"/>
        <v>1000</v>
      </c>
      <c r="H39" s="14">
        <f t="shared" si="16"/>
        <v>0</v>
      </c>
      <c r="I39" s="24">
        <f t="shared" si="17"/>
        <v>0</v>
      </c>
      <c r="J39" s="24">
        <f t="shared" si="8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0"/>
        <v>62022</v>
      </c>
      <c r="B40" s="12">
        <f t="shared" si="11"/>
        <v>44713</v>
      </c>
      <c r="C40" s="13">
        <f t="shared" si="12"/>
        <v>500</v>
      </c>
      <c r="D40" s="13">
        <f t="shared" si="13"/>
        <v>50</v>
      </c>
      <c r="E40" s="13">
        <f t="shared" si="14"/>
        <v>1050</v>
      </c>
      <c r="F40" s="14">
        <f t="shared" si="15"/>
        <v>0</v>
      </c>
      <c r="G40" s="14">
        <f t="shared" si="9"/>
        <v>1050</v>
      </c>
      <c r="H40" s="14">
        <f t="shared" si="16"/>
        <v>0</v>
      </c>
      <c r="I40" s="24">
        <f t="shared" si="17"/>
        <v>0</v>
      </c>
      <c r="J40" s="24">
        <f t="shared" si="8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0"/>
        <v>72022</v>
      </c>
      <c r="B41" s="12">
        <f t="shared" si="11"/>
        <v>44743</v>
      </c>
      <c r="C41" s="13">
        <f t="shared" si="12"/>
        <v>500</v>
      </c>
      <c r="D41" s="13">
        <f t="shared" si="13"/>
        <v>50</v>
      </c>
      <c r="E41" s="13">
        <f t="shared" si="14"/>
        <v>1100</v>
      </c>
      <c r="F41" s="14">
        <f t="shared" si="15"/>
        <v>0</v>
      </c>
      <c r="G41" s="14">
        <f t="shared" si="9"/>
        <v>1100</v>
      </c>
      <c r="H41" s="14">
        <f t="shared" si="16"/>
        <v>0</v>
      </c>
      <c r="I41" s="24">
        <f t="shared" si="17"/>
        <v>0</v>
      </c>
      <c r="J41" s="24">
        <f t="shared" si="8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0"/>
        <v>82022</v>
      </c>
      <c r="B42" s="12">
        <f t="shared" si="11"/>
        <v>44774</v>
      </c>
      <c r="C42" s="13">
        <f t="shared" si="12"/>
        <v>500</v>
      </c>
      <c r="D42" s="13">
        <f t="shared" si="13"/>
        <v>50</v>
      </c>
      <c r="E42" s="13">
        <f t="shared" si="14"/>
        <v>1150</v>
      </c>
      <c r="F42" s="14">
        <f t="shared" si="15"/>
        <v>0</v>
      </c>
      <c r="G42" s="14">
        <f t="shared" si="9"/>
        <v>1150</v>
      </c>
      <c r="H42" s="14">
        <f t="shared" si="16"/>
        <v>0</v>
      </c>
      <c r="I42" s="24">
        <f t="shared" si="17"/>
        <v>0</v>
      </c>
      <c r="J42" s="24">
        <f t="shared" si="8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0"/>
        <v>92022</v>
      </c>
      <c r="B43" s="12">
        <f t="shared" si="11"/>
        <v>44805</v>
      </c>
      <c r="C43" s="13">
        <f t="shared" si="12"/>
        <v>500</v>
      </c>
      <c r="D43" s="13">
        <f t="shared" si="13"/>
        <v>50</v>
      </c>
      <c r="E43" s="13">
        <f t="shared" si="14"/>
        <v>1200</v>
      </c>
      <c r="F43" s="14">
        <f t="shared" si="15"/>
        <v>0</v>
      </c>
      <c r="G43" s="14">
        <f t="shared" si="9"/>
        <v>1200</v>
      </c>
      <c r="H43" s="14">
        <f t="shared" si="16"/>
        <v>0</v>
      </c>
      <c r="I43" s="24">
        <f t="shared" si="17"/>
        <v>0</v>
      </c>
      <c r="J43" s="24">
        <f t="shared" si="8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0"/>
        <v>102022</v>
      </c>
      <c r="B44" s="12">
        <f t="shared" si="11"/>
        <v>44835</v>
      </c>
      <c r="C44" s="13">
        <f t="shared" si="12"/>
        <v>500</v>
      </c>
      <c r="D44" s="13">
        <f t="shared" si="13"/>
        <v>50</v>
      </c>
      <c r="E44" s="13">
        <f t="shared" si="14"/>
        <v>1250</v>
      </c>
      <c r="F44" s="14">
        <f t="shared" si="15"/>
        <v>0</v>
      </c>
      <c r="G44" s="14">
        <f t="shared" si="9"/>
        <v>1250</v>
      </c>
      <c r="H44" s="14">
        <f t="shared" si="16"/>
        <v>0</v>
      </c>
      <c r="I44" s="24">
        <f t="shared" si="17"/>
        <v>0</v>
      </c>
      <c r="J44" s="24">
        <f t="shared" si="8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0"/>
        <v>112022</v>
      </c>
      <c r="B45" s="12">
        <f t="shared" si="11"/>
        <v>44866</v>
      </c>
      <c r="C45" s="13">
        <f t="shared" si="12"/>
        <v>500</v>
      </c>
      <c r="D45" s="13">
        <f t="shared" si="13"/>
        <v>50</v>
      </c>
      <c r="E45" s="13">
        <f t="shared" si="14"/>
        <v>1300</v>
      </c>
      <c r="F45" s="14">
        <f t="shared" si="15"/>
        <v>0</v>
      </c>
      <c r="G45" s="14">
        <f t="shared" si="9"/>
        <v>1300</v>
      </c>
      <c r="H45" s="14">
        <f t="shared" si="16"/>
        <v>0</v>
      </c>
      <c r="I45" s="24">
        <f t="shared" si="17"/>
        <v>0</v>
      </c>
      <c r="J45" s="24">
        <f t="shared" si="8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0"/>
        <v>122022</v>
      </c>
      <c r="B46" s="12">
        <f t="shared" si="11"/>
        <v>44896</v>
      </c>
      <c r="C46" s="13">
        <f t="shared" si="12"/>
        <v>500</v>
      </c>
      <c r="D46" s="13">
        <f t="shared" si="13"/>
        <v>50</v>
      </c>
      <c r="E46" s="13">
        <f t="shared" si="14"/>
        <v>1350</v>
      </c>
      <c r="F46" s="14">
        <f t="shared" si="15"/>
        <v>0</v>
      </c>
      <c r="G46" s="14">
        <f t="shared" si="9"/>
        <v>1350</v>
      </c>
      <c r="H46" s="14">
        <f t="shared" si="16"/>
        <v>0</v>
      </c>
      <c r="I46" s="24">
        <f t="shared" si="17"/>
        <v>0</v>
      </c>
      <c r="J46" s="24">
        <f t="shared" si="8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0"/>
        <v>12023</v>
      </c>
      <c r="B47" s="12">
        <f t="shared" si="11"/>
        <v>44927</v>
      </c>
      <c r="C47" s="13">
        <f t="shared" si="12"/>
        <v>500</v>
      </c>
      <c r="D47" s="13">
        <f t="shared" si="13"/>
        <v>50</v>
      </c>
      <c r="E47" s="13">
        <f t="shared" si="14"/>
        <v>1400</v>
      </c>
      <c r="F47" s="14">
        <f t="shared" si="15"/>
        <v>0</v>
      </c>
      <c r="G47" s="14">
        <f t="shared" si="9"/>
        <v>1400</v>
      </c>
      <c r="H47" s="14">
        <f t="shared" si="16"/>
        <v>0</v>
      </c>
      <c r="I47" s="24">
        <f t="shared" si="17"/>
        <v>0</v>
      </c>
      <c r="J47" s="24">
        <f t="shared" si="8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0"/>
        <v>22023</v>
      </c>
      <c r="B48" s="12">
        <f t="shared" si="11"/>
        <v>44958</v>
      </c>
      <c r="C48" s="13">
        <f t="shared" si="12"/>
        <v>500</v>
      </c>
      <c r="D48" s="13">
        <f t="shared" si="13"/>
        <v>50</v>
      </c>
      <c r="E48" s="13">
        <f t="shared" si="14"/>
        <v>1450</v>
      </c>
      <c r="F48" s="14">
        <f t="shared" si="15"/>
        <v>0</v>
      </c>
      <c r="G48" s="14">
        <f t="shared" si="9"/>
        <v>1450</v>
      </c>
      <c r="H48" s="14">
        <f t="shared" si="16"/>
        <v>0</v>
      </c>
      <c r="I48" s="24">
        <f t="shared" si="17"/>
        <v>0</v>
      </c>
      <c r="J48" s="24">
        <f t="shared" si="8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0"/>
        <v>32023</v>
      </c>
      <c r="B49" s="12">
        <f t="shared" si="11"/>
        <v>44986</v>
      </c>
      <c r="C49" s="13">
        <f t="shared" si="12"/>
        <v>500</v>
      </c>
      <c r="D49" s="13">
        <f t="shared" si="13"/>
        <v>50</v>
      </c>
      <c r="E49" s="13">
        <f t="shared" si="14"/>
        <v>1500</v>
      </c>
      <c r="F49" s="14">
        <f t="shared" si="15"/>
        <v>0</v>
      </c>
      <c r="G49" s="14">
        <f t="shared" si="9"/>
        <v>1500</v>
      </c>
      <c r="H49" s="14">
        <f t="shared" si="16"/>
        <v>0</v>
      </c>
      <c r="I49" s="24">
        <f t="shared" si="17"/>
        <v>0</v>
      </c>
      <c r="J49" s="24">
        <f t="shared" si="8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0"/>
        <v>42023</v>
      </c>
      <c r="B50" s="12">
        <f t="shared" si="11"/>
        <v>45017</v>
      </c>
      <c r="C50" s="13">
        <f t="shared" si="12"/>
        <v>500</v>
      </c>
      <c r="D50" s="13">
        <f t="shared" si="13"/>
        <v>50</v>
      </c>
      <c r="E50" s="13">
        <f t="shared" si="14"/>
        <v>1550</v>
      </c>
      <c r="F50" s="14">
        <f t="shared" si="15"/>
        <v>0</v>
      </c>
      <c r="G50" s="14">
        <f t="shared" si="9"/>
        <v>1550</v>
      </c>
      <c r="H50" s="14">
        <f t="shared" si="16"/>
        <v>0</v>
      </c>
      <c r="I50" s="24">
        <f t="shared" si="17"/>
        <v>0</v>
      </c>
      <c r="J50" s="24">
        <f t="shared" si="8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0"/>
        <v>52023</v>
      </c>
      <c r="B51" s="12">
        <f t="shared" si="11"/>
        <v>45047</v>
      </c>
      <c r="C51" s="13">
        <f t="shared" si="12"/>
        <v>500</v>
      </c>
      <c r="D51" s="13">
        <f t="shared" si="13"/>
        <v>50</v>
      </c>
      <c r="E51" s="13">
        <f t="shared" si="14"/>
        <v>1600</v>
      </c>
      <c r="F51" s="14">
        <f t="shared" si="15"/>
        <v>0</v>
      </c>
      <c r="G51" s="14">
        <f t="shared" si="9"/>
        <v>1600</v>
      </c>
      <c r="H51" s="14">
        <f t="shared" si="16"/>
        <v>0</v>
      </c>
      <c r="I51" s="24">
        <f t="shared" si="17"/>
        <v>0</v>
      </c>
      <c r="J51" s="24">
        <f t="shared" si="8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0"/>
        <v>62023</v>
      </c>
      <c r="B52" s="12">
        <f t="shared" si="11"/>
        <v>45078</v>
      </c>
      <c r="C52" s="13">
        <f t="shared" si="12"/>
        <v>500</v>
      </c>
      <c r="D52" s="13">
        <f t="shared" si="13"/>
        <v>50</v>
      </c>
      <c r="E52" s="13">
        <f t="shared" si="14"/>
        <v>1650</v>
      </c>
      <c r="F52" s="14">
        <f t="shared" si="15"/>
        <v>0</v>
      </c>
      <c r="G52" s="14">
        <f t="shared" si="9"/>
        <v>1650</v>
      </c>
      <c r="H52" s="14">
        <f t="shared" si="16"/>
        <v>0</v>
      </c>
      <c r="I52" s="24">
        <f t="shared" si="17"/>
        <v>0</v>
      </c>
      <c r="J52" s="24">
        <f t="shared" si="8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0"/>
        <v>72023</v>
      </c>
      <c r="B53" s="12">
        <f t="shared" si="11"/>
        <v>45108</v>
      </c>
      <c r="C53" s="13">
        <f t="shared" si="12"/>
        <v>500</v>
      </c>
      <c r="D53" s="13">
        <f t="shared" si="13"/>
        <v>50</v>
      </c>
      <c r="E53" s="13">
        <f t="shared" si="14"/>
        <v>1700</v>
      </c>
      <c r="F53" s="14">
        <f t="shared" si="15"/>
        <v>0</v>
      </c>
      <c r="G53" s="14">
        <f t="shared" si="9"/>
        <v>1700</v>
      </c>
      <c r="H53" s="14">
        <f t="shared" si="16"/>
        <v>0</v>
      </c>
      <c r="I53" s="24">
        <f t="shared" si="17"/>
        <v>0</v>
      </c>
      <c r="J53" s="24">
        <f t="shared" si="8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0"/>
        <v>82023</v>
      </c>
      <c r="B54" s="12">
        <f t="shared" si="11"/>
        <v>45139</v>
      </c>
      <c r="C54" s="13">
        <f t="shared" si="12"/>
        <v>500</v>
      </c>
      <c r="D54" s="13">
        <f t="shared" si="13"/>
        <v>50</v>
      </c>
      <c r="E54" s="13">
        <f t="shared" si="14"/>
        <v>1750</v>
      </c>
      <c r="F54" s="14">
        <f t="shared" si="15"/>
        <v>0</v>
      </c>
      <c r="G54" s="14">
        <f t="shared" si="9"/>
        <v>1750</v>
      </c>
      <c r="H54" s="14">
        <f t="shared" si="16"/>
        <v>0</v>
      </c>
      <c r="I54" s="24">
        <f t="shared" si="17"/>
        <v>0</v>
      </c>
      <c r="J54" s="24">
        <f t="shared" si="8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0"/>
        <v>92023</v>
      </c>
      <c r="B55" s="12">
        <f t="shared" si="11"/>
        <v>45170</v>
      </c>
      <c r="C55" s="13">
        <f t="shared" si="12"/>
        <v>500</v>
      </c>
      <c r="D55" s="13">
        <f t="shared" si="13"/>
        <v>50</v>
      </c>
      <c r="E55" s="13">
        <f t="shared" si="14"/>
        <v>1800</v>
      </c>
      <c r="F55" s="14">
        <f t="shared" si="15"/>
        <v>0</v>
      </c>
      <c r="G55" s="14">
        <f t="shared" si="9"/>
        <v>1800</v>
      </c>
      <c r="H55" s="14">
        <f t="shared" si="16"/>
        <v>0</v>
      </c>
      <c r="I55" s="24">
        <f t="shared" si="17"/>
        <v>0</v>
      </c>
      <c r="J55" s="24">
        <f t="shared" si="8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0"/>
        <v>102023</v>
      </c>
      <c r="B56" s="12">
        <f t="shared" si="11"/>
        <v>45200</v>
      </c>
      <c r="C56" s="13">
        <f t="shared" si="12"/>
        <v>500</v>
      </c>
      <c r="D56" s="13">
        <f t="shared" si="13"/>
        <v>50</v>
      </c>
      <c r="E56" s="13">
        <f t="shared" si="14"/>
        <v>1850</v>
      </c>
      <c r="F56" s="14">
        <f t="shared" si="15"/>
        <v>0</v>
      </c>
      <c r="G56" s="14">
        <f t="shared" si="9"/>
        <v>1850</v>
      </c>
      <c r="H56" s="14">
        <f t="shared" si="16"/>
        <v>0</v>
      </c>
      <c r="I56" s="24">
        <f t="shared" si="17"/>
        <v>0</v>
      </c>
      <c r="J56" s="24">
        <f t="shared" si="8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0"/>
        <v>112023</v>
      </c>
      <c r="B57" s="12">
        <f t="shared" si="11"/>
        <v>45231</v>
      </c>
      <c r="C57" s="13">
        <f t="shared" si="12"/>
        <v>500</v>
      </c>
      <c r="D57" s="13">
        <f t="shared" si="13"/>
        <v>50</v>
      </c>
      <c r="E57" s="13">
        <f t="shared" si="14"/>
        <v>1900</v>
      </c>
      <c r="F57" s="14">
        <f t="shared" si="15"/>
        <v>0</v>
      </c>
      <c r="G57" s="14">
        <f t="shared" si="9"/>
        <v>1900</v>
      </c>
      <c r="H57" s="14">
        <f t="shared" si="16"/>
        <v>0</v>
      </c>
      <c r="I57" s="24">
        <f t="shared" si="17"/>
        <v>0</v>
      </c>
      <c r="J57" s="24">
        <f t="shared" si="8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0"/>
        <v>122023</v>
      </c>
      <c r="B58" s="12">
        <f t="shared" si="11"/>
        <v>45261</v>
      </c>
      <c r="C58" s="13">
        <f t="shared" si="12"/>
        <v>500</v>
      </c>
      <c r="D58" s="13">
        <f t="shared" si="13"/>
        <v>50</v>
      </c>
      <c r="E58" s="13">
        <f t="shared" si="14"/>
        <v>1950</v>
      </c>
      <c r="F58" s="14">
        <f t="shared" si="15"/>
        <v>0</v>
      </c>
      <c r="G58" s="14">
        <f t="shared" si="9"/>
        <v>1950</v>
      </c>
      <c r="H58" s="14">
        <f t="shared" si="16"/>
        <v>0</v>
      </c>
      <c r="I58" s="24">
        <f t="shared" si="17"/>
        <v>0</v>
      </c>
      <c r="J58" s="24">
        <f t="shared" si="8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0"/>
        <v>12024</v>
      </c>
      <c r="B59" s="12">
        <f t="shared" si="11"/>
        <v>45292</v>
      </c>
      <c r="C59" s="13">
        <f t="shared" si="12"/>
        <v>500</v>
      </c>
      <c r="D59" s="13">
        <f t="shared" si="13"/>
        <v>50</v>
      </c>
      <c r="E59" s="13">
        <f t="shared" si="14"/>
        <v>2000</v>
      </c>
      <c r="F59" s="14">
        <f t="shared" si="15"/>
        <v>0</v>
      </c>
      <c r="G59" s="14">
        <f t="shared" si="9"/>
        <v>2000</v>
      </c>
      <c r="H59" s="14">
        <f t="shared" si="16"/>
        <v>0</v>
      </c>
      <c r="I59" s="24">
        <f t="shared" si="17"/>
        <v>0</v>
      </c>
      <c r="J59" s="24">
        <f t="shared" si="8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0"/>
        <v>22024</v>
      </c>
      <c r="B60" s="12">
        <f t="shared" si="11"/>
        <v>45323</v>
      </c>
      <c r="C60" s="13">
        <f t="shared" si="12"/>
        <v>500</v>
      </c>
      <c r="D60" s="13">
        <f t="shared" si="13"/>
        <v>50</v>
      </c>
      <c r="E60" s="13">
        <f t="shared" si="14"/>
        <v>2050</v>
      </c>
      <c r="F60" s="14">
        <f t="shared" si="15"/>
        <v>0</v>
      </c>
      <c r="G60" s="14">
        <f t="shared" si="9"/>
        <v>2050</v>
      </c>
      <c r="H60" s="14">
        <f t="shared" si="16"/>
        <v>0</v>
      </c>
      <c r="I60" s="24">
        <f t="shared" si="17"/>
        <v>0</v>
      </c>
      <c r="J60" s="24">
        <f t="shared" si="8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0"/>
        <v>32024</v>
      </c>
      <c r="B61" s="12">
        <f t="shared" si="11"/>
        <v>45352</v>
      </c>
      <c r="C61" s="13">
        <f t="shared" si="12"/>
        <v>500</v>
      </c>
      <c r="D61" s="13">
        <f t="shared" si="13"/>
        <v>50</v>
      </c>
      <c r="E61" s="13">
        <f t="shared" si="14"/>
        <v>2100</v>
      </c>
      <c r="F61" s="14">
        <f t="shared" si="15"/>
        <v>0</v>
      </c>
      <c r="G61" s="14">
        <f t="shared" si="9"/>
        <v>2100</v>
      </c>
      <c r="H61" s="14">
        <f t="shared" si="16"/>
        <v>0</v>
      </c>
      <c r="I61" s="24">
        <f t="shared" si="17"/>
        <v>0</v>
      </c>
      <c r="J61" s="24">
        <f t="shared" si="8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0"/>
        <v>42024</v>
      </c>
      <c r="B62" s="12">
        <f t="shared" si="11"/>
        <v>45383</v>
      </c>
      <c r="C62" s="13">
        <f t="shared" si="12"/>
        <v>500</v>
      </c>
      <c r="D62" s="13">
        <f t="shared" si="13"/>
        <v>50</v>
      </c>
      <c r="E62" s="13">
        <f t="shared" si="14"/>
        <v>2150</v>
      </c>
      <c r="F62" s="14">
        <f t="shared" si="15"/>
        <v>0</v>
      </c>
      <c r="G62" s="14">
        <f t="shared" si="9"/>
        <v>2150</v>
      </c>
      <c r="H62" s="14">
        <f t="shared" si="16"/>
        <v>0</v>
      </c>
      <c r="I62" s="24">
        <f t="shared" si="17"/>
        <v>0</v>
      </c>
      <c r="J62" s="24">
        <f t="shared" si="8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0"/>
        <v>52024</v>
      </c>
      <c r="B63" s="12">
        <f t="shared" si="11"/>
        <v>45413</v>
      </c>
      <c r="C63" s="13">
        <f t="shared" si="12"/>
        <v>500</v>
      </c>
      <c r="D63" s="13">
        <f t="shared" si="13"/>
        <v>50</v>
      </c>
      <c r="E63" s="13">
        <f t="shared" si="14"/>
        <v>2200</v>
      </c>
      <c r="F63" s="14">
        <f t="shared" si="15"/>
        <v>0</v>
      </c>
      <c r="G63" s="14">
        <f t="shared" si="9"/>
        <v>2200</v>
      </c>
      <c r="H63" s="14">
        <f t="shared" si="16"/>
        <v>0</v>
      </c>
      <c r="I63" s="24">
        <f t="shared" si="17"/>
        <v>0</v>
      </c>
      <c r="J63" s="24">
        <f t="shared" si="8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0"/>
        <v>62024</v>
      </c>
      <c r="B64" s="12">
        <f t="shared" si="11"/>
        <v>45444</v>
      </c>
      <c r="C64" s="13">
        <f t="shared" si="12"/>
        <v>500</v>
      </c>
      <c r="D64" s="13">
        <f t="shared" si="13"/>
        <v>50</v>
      </c>
      <c r="E64" s="13">
        <f t="shared" si="14"/>
        <v>2250</v>
      </c>
      <c r="F64" s="14">
        <f t="shared" si="15"/>
        <v>0</v>
      </c>
      <c r="G64" s="14">
        <f t="shared" si="9"/>
        <v>2250</v>
      </c>
      <c r="H64" s="14">
        <f t="shared" si="16"/>
        <v>0</v>
      </c>
      <c r="I64" s="24">
        <f t="shared" si="17"/>
        <v>0</v>
      </c>
      <c r="J64" s="24">
        <f t="shared" si="8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0"/>
        <v>72024</v>
      </c>
      <c r="B65" s="12">
        <f t="shared" si="11"/>
        <v>45474</v>
      </c>
      <c r="C65" s="13">
        <f t="shared" si="12"/>
        <v>500</v>
      </c>
      <c r="D65" s="13">
        <f t="shared" si="13"/>
        <v>50</v>
      </c>
      <c r="E65" s="13">
        <f t="shared" si="14"/>
        <v>2300</v>
      </c>
      <c r="F65" s="14">
        <f t="shared" si="15"/>
        <v>0</v>
      </c>
      <c r="G65" s="14">
        <f t="shared" si="9"/>
        <v>2300</v>
      </c>
      <c r="H65" s="14">
        <f t="shared" si="16"/>
        <v>0</v>
      </c>
      <c r="I65" s="24">
        <f t="shared" si="17"/>
        <v>0</v>
      </c>
      <c r="J65" s="24">
        <f t="shared" si="8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0"/>
        <v>82024</v>
      </c>
      <c r="B66" s="12">
        <f t="shared" si="11"/>
        <v>45505</v>
      </c>
      <c r="C66" s="13">
        <f t="shared" si="12"/>
        <v>500</v>
      </c>
      <c r="D66" s="13">
        <f t="shared" si="13"/>
        <v>50</v>
      </c>
      <c r="E66" s="13">
        <f t="shared" si="14"/>
        <v>2350</v>
      </c>
      <c r="F66" s="14">
        <f t="shared" si="15"/>
        <v>0</v>
      </c>
      <c r="G66" s="14">
        <f t="shared" si="9"/>
        <v>2350</v>
      </c>
      <c r="H66" s="14">
        <f t="shared" si="16"/>
        <v>0</v>
      </c>
      <c r="I66" s="24">
        <f t="shared" si="17"/>
        <v>0</v>
      </c>
      <c r="J66" s="24">
        <f t="shared" si="8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0"/>
        <v>92024</v>
      </c>
      <c r="B67" s="12">
        <f t="shared" si="11"/>
        <v>45536</v>
      </c>
      <c r="C67" s="13">
        <f t="shared" si="12"/>
        <v>500</v>
      </c>
      <c r="D67" s="13">
        <f t="shared" si="13"/>
        <v>50</v>
      </c>
      <c r="E67" s="13">
        <f t="shared" si="14"/>
        <v>2400</v>
      </c>
      <c r="F67" s="14">
        <f t="shared" si="15"/>
        <v>0</v>
      </c>
      <c r="G67" s="14">
        <f t="shared" si="9"/>
        <v>2400</v>
      </c>
      <c r="H67" s="14">
        <f t="shared" si="16"/>
        <v>0</v>
      </c>
      <c r="I67" s="24">
        <f t="shared" si="17"/>
        <v>0</v>
      </c>
      <c r="J67" s="24">
        <f t="shared" si="8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0"/>
        <v>102024</v>
      </c>
      <c r="B68" s="12">
        <f t="shared" si="11"/>
        <v>45566</v>
      </c>
      <c r="C68" s="13">
        <f t="shared" si="12"/>
        <v>500</v>
      </c>
      <c r="D68" s="13">
        <f t="shared" si="13"/>
        <v>50</v>
      </c>
      <c r="E68" s="13">
        <f t="shared" si="14"/>
        <v>2450</v>
      </c>
      <c r="F68" s="14">
        <f t="shared" si="15"/>
        <v>0</v>
      </c>
      <c r="G68" s="14">
        <f t="shared" si="9"/>
        <v>2450</v>
      </c>
      <c r="H68" s="14">
        <f t="shared" si="16"/>
        <v>0</v>
      </c>
      <c r="I68" s="24">
        <f t="shared" si="17"/>
        <v>0</v>
      </c>
      <c r="J68" s="24">
        <f t="shared" si="8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0"/>
        <v>112024</v>
      </c>
      <c r="B69" s="12">
        <f t="shared" si="11"/>
        <v>45597</v>
      </c>
      <c r="C69" s="13">
        <f t="shared" si="12"/>
        <v>500</v>
      </c>
      <c r="D69" s="13">
        <f t="shared" si="13"/>
        <v>50</v>
      </c>
      <c r="E69" s="13">
        <f t="shared" si="14"/>
        <v>2500</v>
      </c>
      <c r="F69" s="14">
        <f t="shared" si="15"/>
        <v>0</v>
      </c>
      <c r="G69" s="14">
        <f t="shared" ref="G69:G100" si="18">E69-F69</f>
        <v>2500</v>
      </c>
      <c r="H69" s="14">
        <f t="shared" si="16"/>
        <v>0</v>
      </c>
      <c r="I69" s="24">
        <f t="shared" si="17"/>
        <v>0</v>
      </c>
      <c r="J69" s="24">
        <f t="shared" si="8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9">MONTH(B70)&amp;YEAR(B70)</f>
        <v>122024</v>
      </c>
      <c r="B70" s="12">
        <f t="shared" ref="B70:B101" si="20">EDATE(B69,1)</f>
        <v>45627</v>
      </c>
      <c r="C70" s="13">
        <f t="shared" ref="C70:C101" si="21">C69-H70+I70</f>
        <v>500</v>
      </c>
      <c r="D70" s="13">
        <f t="shared" ref="D70:D101" si="22">C69*$K$1</f>
        <v>50</v>
      </c>
      <c r="E70" s="13">
        <f t="shared" ref="E70:E101" si="23">C69*$K$1+G69</f>
        <v>2550</v>
      </c>
      <c r="F70" s="14">
        <f t="shared" ref="F70:F101" si="24">IF(J70&gt;E70,E70,J70)</f>
        <v>0</v>
      </c>
      <c r="G70" s="14">
        <f t="shared" si="18"/>
        <v>2550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8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9"/>
        <v>12025</v>
      </c>
      <c r="B71" s="12">
        <f t="shared" si="20"/>
        <v>45658</v>
      </c>
      <c r="C71" s="13">
        <f t="shared" si="21"/>
        <v>500</v>
      </c>
      <c r="D71" s="13">
        <f t="shared" si="22"/>
        <v>50</v>
      </c>
      <c r="E71" s="13">
        <f t="shared" si="23"/>
        <v>2600</v>
      </c>
      <c r="F71" s="14">
        <f t="shared" si="24"/>
        <v>0</v>
      </c>
      <c r="G71" s="14">
        <f t="shared" si="18"/>
        <v>2600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9"/>
        <v>22025</v>
      </c>
      <c r="B72" s="12">
        <f t="shared" si="20"/>
        <v>45689</v>
      </c>
      <c r="C72" s="13">
        <f t="shared" si="21"/>
        <v>500</v>
      </c>
      <c r="D72" s="13">
        <f t="shared" si="22"/>
        <v>50</v>
      </c>
      <c r="E72" s="13">
        <f t="shared" si="23"/>
        <v>2650</v>
      </c>
      <c r="F72" s="14">
        <f t="shared" si="24"/>
        <v>0</v>
      </c>
      <c r="G72" s="14">
        <f t="shared" si="18"/>
        <v>2650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9"/>
        <v>32025</v>
      </c>
      <c r="B73" s="12">
        <f t="shared" si="20"/>
        <v>45717</v>
      </c>
      <c r="C73" s="13">
        <f t="shared" si="21"/>
        <v>500</v>
      </c>
      <c r="D73" s="13">
        <f t="shared" si="22"/>
        <v>50</v>
      </c>
      <c r="E73" s="13">
        <f t="shared" si="23"/>
        <v>2700</v>
      </c>
      <c r="F73" s="14">
        <f t="shared" si="24"/>
        <v>0</v>
      </c>
      <c r="G73" s="14">
        <f t="shared" si="18"/>
        <v>2700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9"/>
        <v>42025</v>
      </c>
      <c r="B74" s="12">
        <f t="shared" si="20"/>
        <v>45748</v>
      </c>
      <c r="C74" s="13">
        <f t="shared" si="21"/>
        <v>500</v>
      </c>
      <c r="D74" s="13">
        <f t="shared" si="22"/>
        <v>50</v>
      </c>
      <c r="E74" s="13">
        <f t="shared" si="23"/>
        <v>2750</v>
      </c>
      <c r="F74" s="14">
        <f t="shared" si="24"/>
        <v>0</v>
      </c>
      <c r="G74" s="14">
        <f t="shared" si="18"/>
        <v>2750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9"/>
        <v>52025</v>
      </c>
      <c r="B75" s="12">
        <f t="shared" si="20"/>
        <v>45778</v>
      </c>
      <c r="C75" s="13">
        <f t="shared" si="21"/>
        <v>500</v>
      </c>
      <c r="D75" s="13">
        <f t="shared" si="22"/>
        <v>50</v>
      </c>
      <c r="E75" s="13">
        <f t="shared" si="23"/>
        <v>2800</v>
      </c>
      <c r="F75" s="14">
        <f t="shared" si="24"/>
        <v>0</v>
      </c>
      <c r="G75" s="14">
        <f t="shared" si="18"/>
        <v>2800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9"/>
        <v>62025</v>
      </c>
      <c r="B76" s="12">
        <f t="shared" si="20"/>
        <v>45809</v>
      </c>
      <c r="C76" s="13">
        <f t="shared" si="21"/>
        <v>500</v>
      </c>
      <c r="D76" s="13">
        <f t="shared" si="22"/>
        <v>50</v>
      </c>
      <c r="E76" s="13">
        <f t="shared" si="23"/>
        <v>2850</v>
      </c>
      <c r="F76" s="14">
        <f t="shared" si="24"/>
        <v>0</v>
      </c>
      <c r="G76" s="14">
        <f t="shared" si="18"/>
        <v>2850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9"/>
        <v>72025</v>
      </c>
      <c r="B77" s="12">
        <f t="shared" si="20"/>
        <v>45839</v>
      </c>
      <c r="C77" s="13">
        <f t="shared" si="21"/>
        <v>500</v>
      </c>
      <c r="D77" s="13">
        <f t="shared" si="22"/>
        <v>50</v>
      </c>
      <c r="E77" s="13">
        <f t="shared" si="23"/>
        <v>2900</v>
      </c>
      <c r="F77" s="14">
        <f t="shared" si="24"/>
        <v>0</v>
      </c>
      <c r="G77" s="14">
        <f t="shared" si="18"/>
        <v>2900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9"/>
        <v>82025</v>
      </c>
      <c r="B78" s="12">
        <f t="shared" si="20"/>
        <v>45870</v>
      </c>
      <c r="C78" s="13">
        <f t="shared" si="21"/>
        <v>500</v>
      </c>
      <c r="D78" s="13">
        <f t="shared" si="22"/>
        <v>50</v>
      </c>
      <c r="E78" s="13">
        <f t="shared" si="23"/>
        <v>2950</v>
      </c>
      <c r="F78" s="14">
        <f t="shared" si="24"/>
        <v>0</v>
      </c>
      <c r="G78" s="14">
        <f t="shared" si="18"/>
        <v>2950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9"/>
        <v>92025</v>
      </c>
      <c r="B79" s="12">
        <f t="shared" si="20"/>
        <v>45901</v>
      </c>
      <c r="C79" s="13">
        <f t="shared" si="21"/>
        <v>500</v>
      </c>
      <c r="D79" s="13">
        <f t="shared" si="22"/>
        <v>50</v>
      </c>
      <c r="E79" s="13">
        <f t="shared" si="23"/>
        <v>3000</v>
      </c>
      <c r="F79" s="14">
        <f t="shared" si="24"/>
        <v>0</v>
      </c>
      <c r="G79" s="14">
        <f t="shared" si="18"/>
        <v>3000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9"/>
        <v>102025</v>
      </c>
      <c r="B80" s="12">
        <f t="shared" si="20"/>
        <v>45931</v>
      </c>
      <c r="C80" s="13">
        <f t="shared" si="21"/>
        <v>500</v>
      </c>
      <c r="D80" s="13">
        <f t="shared" si="22"/>
        <v>50</v>
      </c>
      <c r="E80" s="13">
        <f t="shared" si="23"/>
        <v>3050</v>
      </c>
      <c r="F80" s="14">
        <f t="shared" si="24"/>
        <v>0</v>
      </c>
      <c r="G80" s="14">
        <f t="shared" si="18"/>
        <v>3050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9"/>
        <v>112025</v>
      </c>
      <c r="B81" s="12">
        <f t="shared" si="20"/>
        <v>45962</v>
      </c>
      <c r="C81" s="13">
        <f t="shared" si="21"/>
        <v>500</v>
      </c>
      <c r="D81" s="13">
        <f t="shared" si="22"/>
        <v>50</v>
      </c>
      <c r="E81" s="13">
        <f t="shared" si="23"/>
        <v>3100</v>
      </c>
      <c r="F81" s="14">
        <f t="shared" si="24"/>
        <v>0</v>
      </c>
      <c r="G81" s="14">
        <f t="shared" si="18"/>
        <v>3100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9"/>
        <v>122025</v>
      </c>
      <c r="B82" s="12">
        <f t="shared" si="20"/>
        <v>45992</v>
      </c>
      <c r="C82" s="13">
        <f t="shared" si="21"/>
        <v>500</v>
      </c>
      <c r="D82" s="13">
        <f t="shared" si="22"/>
        <v>50</v>
      </c>
      <c r="E82" s="13">
        <f t="shared" si="23"/>
        <v>3150</v>
      </c>
      <c r="F82" s="14">
        <f t="shared" si="24"/>
        <v>0</v>
      </c>
      <c r="G82" s="14">
        <f t="shared" si="18"/>
        <v>3150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9"/>
        <v>12026</v>
      </c>
      <c r="B83" s="12">
        <f t="shared" si="20"/>
        <v>46023</v>
      </c>
      <c r="C83" s="13">
        <f t="shared" si="21"/>
        <v>500</v>
      </c>
      <c r="D83" s="13">
        <f t="shared" si="22"/>
        <v>50</v>
      </c>
      <c r="E83" s="13">
        <f t="shared" si="23"/>
        <v>3200</v>
      </c>
      <c r="F83" s="14">
        <f t="shared" si="24"/>
        <v>0</v>
      </c>
      <c r="G83" s="14">
        <f t="shared" si="18"/>
        <v>3200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9"/>
        <v>22026</v>
      </c>
      <c r="B84" s="12">
        <f t="shared" si="20"/>
        <v>46054</v>
      </c>
      <c r="C84" s="13">
        <f t="shared" si="21"/>
        <v>500</v>
      </c>
      <c r="D84" s="13">
        <f t="shared" si="22"/>
        <v>50</v>
      </c>
      <c r="E84" s="13">
        <f t="shared" si="23"/>
        <v>3250</v>
      </c>
      <c r="F84" s="14">
        <f t="shared" si="24"/>
        <v>0</v>
      </c>
      <c r="G84" s="14">
        <f t="shared" si="18"/>
        <v>3250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9"/>
        <v>32026</v>
      </c>
      <c r="B85" s="12">
        <f t="shared" si="20"/>
        <v>46082</v>
      </c>
      <c r="C85" s="13">
        <f t="shared" si="21"/>
        <v>500</v>
      </c>
      <c r="D85" s="13">
        <f t="shared" si="22"/>
        <v>50</v>
      </c>
      <c r="E85" s="13">
        <f t="shared" si="23"/>
        <v>3300</v>
      </c>
      <c r="F85" s="14">
        <f t="shared" si="24"/>
        <v>0</v>
      </c>
      <c r="G85" s="14">
        <f t="shared" si="18"/>
        <v>3300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9"/>
        <v>42026</v>
      </c>
      <c r="B86" s="12">
        <f t="shared" si="20"/>
        <v>46113</v>
      </c>
      <c r="C86" s="13">
        <f t="shared" si="21"/>
        <v>500</v>
      </c>
      <c r="D86" s="13">
        <f t="shared" si="22"/>
        <v>50</v>
      </c>
      <c r="E86" s="13">
        <f t="shared" si="23"/>
        <v>3350</v>
      </c>
      <c r="F86" s="14">
        <f t="shared" si="24"/>
        <v>0</v>
      </c>
      <c r="G86" s="14">
        <f t="shared" si="18"/>
        <v>3350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9"/>
        <v>52026</v>
      </c>
      <c r="B87" s="12">
        <f t="shared" si="20"/>
        <v>46143</v>
      </c>
      <c r="C87" s="13">
        <f t="shared" si="21"/>
        <v>500</v>
      </c>
      <c r="D87" s="13">
        <f t="shared" si="22"/>
        <v>50</v>
      </c>
      <c r="E87" s="13">
        <f t="shared" si="23"/>
        <v>3400</v>
      </c>
      <c r="F87" s="14">
        <f t="shared" si="24"/>
        <v>0</v>
      </c>
      <c r="G87" s="14">
        <f t="shared" si="18"/>
        <v>3400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9"/>
        <v>62026</v>
      </c>
      <c r="B88" s="12">
        <f t="shared" si="20"/>
        <v>46174</v>
      </c>
      <c r="C88" s="13">
        <f t="shared" si="21"/>
        <v>500</v>
      </c>
      <c r="D88" s="13">
        <f t="shared" si="22"/>
        <v>50</v>
      </c>
      <c r="E88" s="13">
        <f t="shared" si="23"/>
        <v>3450</v>
      </c>
      <c r="F88" s="14">
        <f t="shared" si="24"/>
        <v>0</v>
      </c>
      <c r="G88" s="14">
        <f t="shared" si="18"/>
        <v>3450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9"/>
        <v>72026</v>
      </c>
      <c r="B89" s="12">
        <f t="shared" si="20"/>
        <v>46204</v>
      </c>
      <c r="C89" s="13">
        <f t="shared" si="21"/>
        <v>500</v>
      </c>
      <c r="D89" s="13">
        <f t="shared" si="22"/>
        <v>50</v>
      </c>
      <c r="E89" s="13">
        <f t="shared" si="23"/>
        <v>3500</v>
      </c>
      <c r="F89" s="14">
        <f t="shared" si="24"/>
        <v>0</v>
      </c>
      <c r="G89" s="14">
        <f t="shared" si="18"/>
        <v>3500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9"/>
        <v>82026</v>
      </c>
      <c r="B90" s="12">
        <f t="shared" si="20"/>
        <v>46235</v>
      </c>
      <c r="C90" s="13">
        <f t="shared" si="21"/>
        <v>500</v>
      </c>
      <c r="D90" s="13">
        <f t="shared" si="22"/>
        <v>50</v>
      </c>
      <c r="E90" s="13">
        <f t="shared" si="23"/>
        <v>3550</v>
      </c>
      <c r="F90" s="14">
        <f t="shared" si="24"/>
        <v>0</v>
      </c>
      <c r="G90" s="14">
        <f t="shared" si="18"/>
        <v>3550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9"/>
        <v>92026</v>
      </c>
      <c r="B91" s="12">
        <f t="shared" si="20"/>
        <v>46266</v>
      </c>
      <c r="C91" s="13">
        <f t="shared" si="21"/>
        <v>500</v>
      </c>
      <c r="D91" s="13">
        <f t="shared" si="22"/>
        <v>50</v>
      </c>
      <c r="E91" s="13">
        <f t="shared" si="23"/>
        <v>3600</v>
      </c>
      <c r="F91" s="14">
        <f t="shared" si="24"/>
        <v>0</v>
      </c>
      <c r="G91" s="14">
        <f t="shared" si="18"/>
        <v>3600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9"/>
        <v>102026</v>
      </c>
      <c r="B92" s="12">
        <f t="shared" si="20"/>
        <v>46296</v>
      </c>
      <c r="C92" s="13">
        <f t="shared" si="21"/>
        <v>500</v>
      </c>
      <c r="D92" s="13">
        <f t="shared" si="22"/>
        <v>50</v>
      </c>
      <c r="E92" s="13">
        <f t="shared" si="23"/>
        <v>3650</v>
      </c>
      <c r="F92" s="14">
        <f t="shared" si="24"/>
        <v>0</v>
      </c>
      <c r="G92" s="14">
        <f t="shared" si="18"/>
        <v>3650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9"/>
        <v>112026</v>
      </c>
      <c r="B93" s="12">
        <f t="shared" si="20"/>
        <v>46327</v>
      </c>
      <c r="C93" s="13">
        <f t="shared" si="21"/>
        <v>500</v>
      </c>
      <c r="D93" s="13">
        <f t="shared" si="22"/>
        <v>50</v>
      </c>
      <c r="E93" s="13">
        <f t="shared" si="23"/>
        <v>3700</v>
      </c>
      <c r="F93" s="14">
        <f t="shared" si="24"/>
        <v>0</v>
      </c>
      <c r="G93" s="14">
        <f t="shared" si="18"/>
        <v>3700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9"/>
        <v>122026</v>
      </c>
      <c r="B94" s="12">
        <f t="shared" si="20"/>
        <v>46357</v>
      </c>
      <c r="C94" s="13">
        <f t="shared" si="21"/>
        <v>500</v>
      </c>
      <c r="D94" s="13">
        <f t="shared" si="22"/>
        <v>50</v>
      </c>
      <c r="E94" s="13">
        <f t="shared" si="23"/>
        <v>3750</v>
      </c>
      <c r="F94" s="14">
        <f t="shared" si="24"/>
        <v>0</v>
      </c>
      <c r="G94" s="14">
        <f t="shared" si="18"/>
        <v>3750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9"/>
        <v>12027</v>
      </c>
      <c r="B95" s="12">
        <f t="shared" si="20"/>
        <v>46388</v>
      </c>
      <c r="C95" s="13">
        <f t="shared" si="21"/>
        <v>500</v>
      </c>
      <c r="D95" s="13">
        <f t="shared" si="22"/>
        <v>50</v>
      </c>
      <c r="E95" s="13">
        <f t="shared" si="23"/>
        <v>3800</v>
      </c>
      <c r="F95" s="14">
        <f t="shared" si="24"/>
        <v>0</v>
      </c>
      <c r="G95" s="14">
        <f t="shared" si="18"/>
        <v>3800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9"/>
        <v>22027</v>
      </c>
      <c r="B96" s="12">
        <f t="shared" si="20"/>
        <v>46419</v>
      </c>
      <c r="C96" s="13">
        <f t="shared" si="21"/>
        <v>500</v>
      </c>
      <c r="D96" s="13">
        <f t="shared" si="22"/>
        <v>50</v>
      </c>
      <c r="E96" s="13">
        <f t="shared" si="23"/>
        <v>3850</v>
      </c>
      <c r="F96" s="14">
        <f t="shared" si="24"/>
        <v>0</v>
      </c>
      <c r="G96" s="14">
        <f t="shared" si="18"/>
        <v>3850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9"/>
        <v>32027</v>
      </c>
      <c r="B97" s="12">
        <f t="shared" si="20"/>
        <v>46447</v>
      </c>
      <c r="C97" s="13">
        <f t="shared" si="21"/>
        <v>500</v>
      </c>
      <c r="D97" s="13">
        <f t="shared" si="22"/>
        <v>50</v>
      </c>
      <c r="E97" s="13">
        <f t="shared" si="23"/>
        <v>3900</v>
      </c>
      <c r="F97" s="14">
        <f t="shared" si="24"/>
        <v>0</v>
      </c>
      <c r="G97" s="14">
        <f t="shared" si="18"/>
        <v>3900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9"/>
        <v>42027</v>
      </c>
      <c r="B98" s="12">
        <f t="shared" si="20"/>
        <v>46478</v>
      </c>
      <c r="C98" s="13">
        <f t="shared" si="21"/>
        <v>500</v>
      </c>
      <c r="D98" s="13">
        <f t="shared" si="22"/>
        <v>50</v>
      </c>
      <c r="E98" s="13">
        <f t="shared" si="23"/>
        <v>3950</v>
      </c>
      <c r="F98" s="14">
        <f t="shared" si="24"/>
        <v>0</v>
      </c>
      <c r="G98" s="14">
        <f t="shared" si="18"/>
        <v>3950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9"/>
        <v>52027</v>
      </c>
      <c r="B99" s="12">
        <f t="shared" si="20"/>
        <v>46508</v>
      </c>
      <c r="C99" s="13">
        <f t="shared" si="21"/>
        <v>500</v>
      </c>
      <c r="D99" s="13">
        <f t="shared" si="22"/>
        <v>50</v>
      </c>
      <c r="E99" s="13">
        <f t="shared" si="23"/>
        <v>4000</v>
      </c>
      <c r="F99" s="14">
        <f t="shared" si="24"/>
        <v>0</v>
      </c>
      <c r="G99" s="14">
        <f t="shared" si="18"/>
        <v>4000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9"/>
        <v>62027</v>
      </c>
      <c r="B100" s="12">
        <f t="shared" si="20"/>
        <v>46539</v>
      </c>
      <c r="C100" s="13">
        <f t="shared" si="21"/>
        <v>500</v>
      </c>
      <c r="D100" s="13">
        <f t="shared" si="22"/>
        <v>50</v>
      </c>
      <c r="E100" s="13">
        <f t="shared" si="23"/>
        <v>4050</v>
      </c>
      <c r="F100" s="14">
        <f t="shared" si="24"/>
        <v>0</v>
      </c>
      <c r="G100" s="14">
        <f t="shared" si="18"/>
        <v>4050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9"/>
        <v>72027</v>
      </c>
      <c r="B101" s="12">
        <f t="shared" si="20"/>
        <v>46569</v>
      </c>
      <c r="C101" s="13">
        <f t="shared" si="21"/>
        <v>500</v>
      </c>
      <c r="D101" s="13">
        <f t="shared" si="22"/>
        <v>50</v>
      </c>
      <c r="E101" s="13">
        <f t="shared" si="23"/>
        <v>4100</v>
      </c>
      <c r="F101" s="14">
        <f t="shared" si="24"/>
        <v>0</v>
      </c>
      <c r="G101" s="14">
        <f t="shared" ref="G101:G124" si="28">E101-F101</f>
        <v>4100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9">MONTH(B102)&amp;YEAR(B102)</f>
        <v>82027</v>
      </c>
      <c r="B102" s="12">
        <f t="shared" ref="B102:B124" si="30">EDATE(B101,1)</f>
        <v>46600</v>
      </c>
      <c r="C102" s="13">
        <f t="shared" ref="C102:C124" si="31">C101-H102+I102</f>
        <v>500</v>
      </c>
      <c r="D102" s="13">
        <f t="shared" ref="D102:D124" si="32">C101*$K$1</f>
        <v>50</v>
      </c>
      <c r="E102" s="13">
        <f t="shared" ref="E102:E124" si="33">C101*$K$1+G101</f>
        <v>4150</v>
      </c>
      <c r="F102" s="14">
        <f t="shared" ref="F102:F124" si="34">IF(J102&gt;E102,E102,J102)</f>
        <v>0</v>
      </c>
      <c r="G102" s="14">
        <f t="shared" si="28"/>
        <v>4150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9"/>
        <v>92027</v>
      </c>
      <c r="B103" s="12">
        <f t="shared" si="30"/>
        <v>46631</v>
      </c>
      <c r="C103" s="13">
        <f t="shared" si="31"/>
        <v>500</v>
      </c>
      <c r="D103" s="13">
        <f t="shared" si="32"/>
        <v>50</v>
      </c>
      <c r="E103" s="13">
        <f t="shared" si="33"/>
        <v>4200</v>
      </c>
      <c r="F103" s="14">
        <f t="shared" si="34"/>
        <v>0</v>
      </c>
      <c r="G103" s="14">
        <f t="shared" si="28"/>
        <v>4200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9"/>
        <v>102027</v>
      </c>
      <c r="B104" s="12">
        <f t="shared" si="30"/>
        <v>46661</v>
      </c>
      <c r="C104" s="13">
        <f t="shared" si="31"/>
        <v>500</v>
      </c>
      <c r="D104" s="13">
        <f t="shared" si="32"/>
        <v>50</v>
      </c>
      <c r="E104" s="13">
        <f t="shared" si="33"/>
        <v>4250</v>
      </c>
      <c r="F104" s="14">
        <f t="shared" si="34"/>
        <v>0</v>
      </c>
      <c r="G104" s="14">
        <f t="shared" si="28"/>
        <v>4250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9"/>
        <v>112027</v>
      </c>
      <c r="B105" s="12">
        <f t="shared" si="30"/>
        <v>46692</v>
      </c>
      <c r="C105" s="13">
        <f t="shared" si="31"/>
        <v>500</v>
      </c>
      <c r="D105" s="13">
        <f t="shared" si="32"/>
        <v>50</v>
      </c>
      <c r="E105" s="13">
        <f t="shared" si="33"/>
        <v>4300</v>
      </c>
      <c r="F105" s="14">
        <f t="shared" si="34"/>
        <v>0</v>
      </c>
      <c r="G105" s="14">
        <f t="shared" si="28"/>
        <v>4300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9"/>
        <v>122027</v>
      </c>
      <c r="B106" s="12">
        <f t="shared" si="30"/>
        <v>46722</v>
      </c>
      <c r="C106" s="13">
        <f t="shared" si="31"/>
        <v>500</v>
      </c>
      <c r="D106" s="13">
        <f t="shared" si="32"/>
        <v>50</v>
      </c>
      <c r="E106" s="13">
        <f t="shared" si="33"/>
        <v>4350</v>
      </c>
      <c r="F106" s="14">
        <f t="shared" si="34"/>
        <v>0</v>
      </c>
      <c r="G106" s="14">
        <f t="shared" si="28"/>
        <v>4350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9"/>
        <v>12028</v>
      </c>
      <c r="B107" s="12">
        <f t="shared" si="30"/>
        <v>46753</v>
      </c>
      <c r="C107" s="13">
        <f t="shared" si="31"/>
        <v>500</v>
      </c>
      <c r="D107" s="13">
        <f t="shared" si="32"/>
        <v>50</v>
      </c>
      <c r="E107" s="13">
        <f t="shared" si="33"/>
        <v>4400</v>
      </c>
      <c r="F107" s="14">
        <f t="shared" si="34"/>
        <v>0</v>
      </c>
      <c r="G107" s="14">
        <f t="shared" si="28"/>
        <v>4400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9"/>
        <v>22028</v>
      </c>
      <c r="B108" s="12">
        <f t="shared" si="30"/>
        <v>46784</v>
      </c>
      <c r="C108" s="13">
        <f t="shared" si="31"/>
        <v>500</v>
      </c>
      <c r="D108" s="13">
        <f t="shared" si="32"/>
        <v>50</v>
      </c>
      <c r="E108" s="13">
        <f t="shared" si="33"/>
        <v>4450</v>
      </c>
      <c r="F108" s="14">
        <f t="shared" si="34"/>
        <v>0</v>
      </c>
      <c r="G108" s="14">
        <f t="shared" si="28"/>
        <v>4450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9"/>
        <v>32028</v>
      </c>
      <c r="B109" s="12">
        <f t="shared" si="30"/>
        <v>46813</v>
      </c>
      <c r="C109" s="13">
        <f t="shared" si="31"/>
        <v>500</v>
      </c>
      <c r="D109" s="13">
        <f t="shared" si="32"/>
        <v>50</v>
      </c>
      <c r="E109" s="13">
        <f t="shared" si="33"/>
        <v>4500</v>
      </c>
      <c r="F109" s="14">
        <f t="shared" si="34"/>
        <v>0</v>
      </c>
      <c r="G109" s="14">
        <f t="shared" si="28"/>
        <v>4500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9"/>
        <v>42028</v>
      </c>
      <c r="B110" s="12">
        <f t="shared" si="30"/>
        <v>46844</v>
      </c>
      <c r="C110" s="13">
        <f t="shared" si="31"/>
        <v>500</v>
      </c>
      <c r="D110" s="13">
        <f t="shared" si="32"/>
        <v>50</v>
      </c>
      <c r="E110" s="13">
        <f t="shared" si="33"/>
        <v>4550</v>
      </c>
      <c r="F110" s="14">
        <f t="shared" si="34"/>
        <v>0</v>
      </c>
      <c r="G110" s="14">
        <f t="shared" si="28"/>
        <v>4550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9"/>
        <v>52028</v>
      </c>
      <c r="B111" s="12">
        <f t="shared" si="30"/>
        <v>46874</v>
      </c>
      <c r="C111" s="13">
        <f t="shared" si="31"/>
        <v>500</v>
      </c>
      <c r="D111" s="13">
        <f t="shared" si="32"/>
        <v>50</v>
      </c>
      <c r="E111" s="13">
        <f t="shared" si="33"/>
        <v>4600</v>
      </c>
      <c r="F111" s="14">
        <f t="shared" si="34"/>
        <v>0</v>
      </c>
      <c r="G111" s="14">
        <f t="shared" si="28"/>
        <v>4600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9"/>
        <v>62028</v>
      </c>
      <c r="B112" s="12">
        <f t="shared" si="30"/>
        <v>46905</v>
      </c>
      <c r="C112" s="13">
        <f t="shared" si="31"/>
        <v>500</v>
      </c>
      <c r="D112" s="13">
        <f t="shared" si="32"/>
        <v>50</v>
      </c>
      <c r="E112" s="13">
        <f t="shared" si="33"/>
        <v>4650</v>
      </c>
      <c r="F112" s="14">
        <f t="shared" si="34"/>
        <v>0</v>
      </c>
      <c r="G112" s="14">
        <f t="shared" si="28"/>
        <v>4650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9"/>
        <v>72028</v>
      </c>
      <c r="B113" s="12">
        <f t="shared" si="30"/>
        <v>46935</v>
      </c>
      <c r="C113" s="13">
        <f t="shared" si="31"/>
        <v>500</v>
      </c>
      <c r="D113" s="13">
        <f t="shared" si="32"/>
        <v>50</v>
      </c>
      <c r="E113" s="13">
        <f t="shared" si="33"/>
        <v>4700</v>
      </c>
      <c r="F113" s="14">
        <f t="shared" si="34"/>
        <v>0</v>
      </c>
      <c r="G113" s="14">
        <f t="shared" si="28"/>
        <v>4700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9"/>
        <v>82028</v>
      </c>
      <c r="B114" s="12">
        <f t="shared" si="30"/>
        <v>46966</v>
      </c>
      <c r="C114" s="13">
        <f t="shared" si="31"/>
        <v>500</v>
      </c>
      <c r="D114" s="13">
        <f t="shared" si="32"/>
        <v>50</v>
      </c>
      <c r="E114" s="13">
        <f t="shared" si="33"/>
        <v>4750</v>
      </c>
      <c r="F114" s="14">
        <f t="shared" si="34"/>
        <v>0</v>
      </c>
      <c r="G114" s="14">
        <f t="shared" si="28"/>
        <v>4750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9"/>
        <v>92028</v>
      </c>
      <c r="B115" s="12">
        <f t="shared" si="30"/>
        <v>46997</v>
      </c>
      <c r="C115" s="13">
        <f t="shared" si="31"/>
        <v>500</v>
      </c>
      <c r="D115" s="13">
        <f t="shared" si="32"/>
        <v>50</v>
      </c>
      <c r="E115" s="13">
        <f t="shared" si="33"/>
        <v>4800</v>
      </c>
      <c r="F115" s="14">
        <f t="shared" si="34"/>
        <v>0</v>
      </c>
      <c r="G115" s="14">
        <f t="shared" si="28"/>
        <v>4800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9"/>
        <v>102028</v>
      </c>
      <c r="B116" s="12">
        <f t="shared" si="30"/>
        <v>47027</v>
      </c>
      <c r="C116" s="13">
        <f t="shared" si="31"/>
        <v>500</v>
      </c>
      <c r="D116" s="13">
        <f t="shared" si="32"/>
        <v>50</v>
      </c>
      <c r="E116" s="13">
        <f t="shared" si="33"/>
        <v>4850</v>
      </c>
      <c r="F116" s="14">
        <f t="shared" si="34"/>
        <v>0</v>
      </c>
      <c r="G116" s="14">
        <f t="shared" si="28"/>
        <v>4850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9"/>
        <v>112028</v>
      </c>
      <c r="B117" s="12">
        <f t="shared" si="30"/>
        <v>47058</v>
      </c>
      <c r="C117" s="13">
        <f t="shared" si="31"/>
        <v>500</v>
      </c>
      <c r="D117" s="13">
        <f t="shared" si="32"/>
        <v>50</v>
      </c>
      <c r="E117" s="13">
        <f t="shared" si="33"/>
        <v>4900</v>
      </c>
      <c r="F117" s="14">
        <f t="shared" si="34"/>
        <v>0</v>
      </c>
      <c r="G117" s="14">
        <f t="shared" si="28"/>
        <v>4900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9"/>
        <v>122028</v>
      </c>
      <c r="B118" s="12">
        <f t="shared" si="30"/>
        <v>47088</v>
      </c>
      <c r="C118" s="13">
        <f t="shared" si="31"/>
        <v>500</v>
      </c>
      <c r="D118" s="13">
        <f t="shared" si="32"/>
        <v>50</v>
      </c>
      <c r="E118" s="13">
        <f t="shared" si="33"/>
        <v>4950</v>
      </c>
      <c r="F118" s="14">
        <f t="shared" si="34"/>
        <v>0</v>
      </c>
      <c r="G118" s="14">
        <f t="shared" si="28"/>
        <v>4950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9"/>
        <v>12029</v>
      </c>
      <c r="B119" s="12">
        <f t="shared" si="30"/>
        <v>47119</v>
      </c>
      <c r="C119" s="13">
        <f t="shared" si="31"/>
        <v>500</v>
      </c>
      <c r="D119" s="13">
        <f t="shared" si="32"/>
        <v>50</v>
      </c>
      <c r="E119" s="13">
        <f t="shared" si="33"/>
        <v>5000</v>
      </c>
      <c r="F119" s="14">
        <f t="shared" si="34"/>
        <v>0</v>
      </c>
      <c r="G119" s="14">
        <f t="shared" si="28"/>
        <v>5000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9"/>
        <v>22029</v>
      </c>
      <c r="B120" s="12">
        <f t="shared" si="30"/>
        <v>47150</v>
      </c>
      <c r="C120" s="13">
        <f t="shared" si="31"/>
        <v>500</v>
      </c>
      <c r="D120" s="13">
        <f t="shared" si="32"/>
        <v>50</v>
      </c>
      <c r="E120" s="13">
        <f t="shared" si="33"/>
        <v>5050</v>
      </c>
      <c r="F120" s="14">
        <f t="shared" si="34"/>
        <v>0</v>
      </c>
      <c r="G120" s="14">
        <f t="shared" si="28"/>
        <v>5050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9"/>
        <v>32029</v>
      </c>
      <c r="B121" s="12">
        <f t="shared" si="30"/>
        <v>47178</v>
      </c>
      <c r="C121" s="13">
        <f t="shared" si="31"/>
        <v>500</v>
      </c>
      <c r="D121" s="13">
        <f t="shared" si="32"/>
        <v>50</v>
      </c>
      <c r="E121" s="13">
        <f t="shared" si="33"/>
        <v>5100</v>
      </c>
      <c r="F121" s="14">
        <f t="shared" si="34"/>
        <v>0</v>
      </c>
      <c r="G121" s="14">
        <f t="shared" si="28"/>
        <v>5100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9"/>
        <v>42029</v>
      </c>
      <c r="B122" s="12">
        <f t="shared" si="30"/>
        <v>47209</v>
      </c>
      <c r="C122" s="13">
        <f t="shared" si="31"/>
        <v>500</v>
      </c>
      <c r="D122" s="13">
        <f t="shared" si="32"/>
        <v>50</v>
      </c>
      <c r="E122" s="13">
        <f t="shared" si="33"/>
        <v>5150</v>
      </c>
      <c r="F122" s="14">
        <f t="shared" si="34"/>
        <v>0</v>
      </c>
      <c r="G122" s="14">
        <f t="shared" si="28"/>
        <v>5150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9"/>
        <v>52029</v>
      </c>
      <c r="B123" s="12">
        <f t="shared" si="30"/>
        <v>47239</v>
      </c>
      <c r="C123" s="13">
        <f t="shared" si="31"/>
        <v>500</v>
      </c>
      <c r="D123" s="13">
        <f t="shared" si="32"/>
        <v>50</v>
      </c>
      <c r="E123" s="13">
        <f t="shared" si="33"/>
        <v>5200</v>
      </c>
      <c r="F123" s="14">
        <f t="shared" si="34"/>
        <v>0</v>
      </c>
      <c r="G123" s="14">
        <f t="shared" si="28"/>
        <v>5200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9"/>
        <v>62029</v>
      </c>
      <c r="B124" s="12">
        <f t="shared" si="30"/>
        <v>47270</v>
      </c>
      <c r="C124" s="13">
        <f t="shared" si="31"/>
        <v>500</v>
      </c>
      <c r="D124" s="13">
        <f t="shared" si="32"/>
        <v>50</v>
      </c>
      <c r="E124" s="13">
        <f t="shared" si="33"/>
        <v>5250</v>
      </c>
      <c r="F124" s="14">
        <f t="shared" si="34"/>
        <v>0</v>
      </c>
      <c r="G124" s="14">
        <f t="shared" si="28"/>
        <v>5250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M10" sqref="M10"/>
    </sheetView>
  </sheetViews>
  <sheetFormatPr defaultColWidth="11" defaultRowHeight="15"/>
  <cols>
    <col min="1" max="1" width="7" hidden="1" customWidth="1"/>
    <col min="2" max="2" width="9.28571428571429" customWidth="1"/>
    <col min="4" max="4" width="11.1428571428571" customWidth="1"/>
    <col min="5" max="5" width="13.8571428571429" customWidth="1"/>
    <col min="6" max="6" width="10.7142857142857" customWidth="1"/>
    <col min="7" max="7" width="13.1428571428571" customWidth="1"/>
    <col min="8" max="8" width="12" customWidth="1"/>
    <col min="11" max="12" width="11.5714285714286" customWidth="1"/>
    <col min="13" max="13" width="13.4285714285714" customWidth="1"/>
    <col min="14" max="14" width="12.2857142857143" customWidth="1"/>
    <col min="15" max="15" width="13.7142857142857" customWidth="1"/>
    <col min="16" max="16" width="14" customWidth="1"/>
    <col min="17" max="17" width="5.71428571428571" customWidth="1"/>
    <col min="18" max="18" width="22.2857142857143" customWidth="1"/>
    <col min="19" max="19" width="9.14285714285714" customWidth="1"/>
  </cols>
  <sheetData>
    <row r="1" spans="2:16">
      <c r="B1" s="1" t="s">
        <v>9</v>
      </c>
      <c r="C1" s="2" t="s">
        <v>52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44013</v>
      </c>
      <c r="N1" s="19" t="s">
        <v>13</v>
      </c>
      <c r="O1" s="20">
        <v>300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72020</v>
      </c>
      <c r="B5" s="12">
        <f>EDATE(M1,0)</f>
        <v>44013</v>
      </c>
      <c r="C5" s="13">
        <f>IF(H5&gt;0,O1-H5,IF(J5&lt;0,O1-J5,O1))</f>
        <v>300</v>
      </c>
      <c r="D5" s="13"/>
      <c r="E5" s="13">
        <f>IF(OR(J5&lt;&gt;0,I5&lt;&gt;O1),O1*K1,0)</f>
        <v>30</v>
      </c>
      <c r="F5" s="14">
        <f>IF((J5+I5)&lt;0,0,IF((J5+I5)&gt;E5,E5,J5))</f>
        <v>30</v>
      </c>
      <c r="G5" s="14">
        <f t="shared" ref="G5:G36" si="0">E5-F5</f>
        <v>0</v>
      </c>
      <c r="H5" s="14">
        <f>IF(J5+I5&gt;F5,J5-F5,0)</f>
        <v>-30</v>
      </c>
      <c r="I5" s="24">
        <f>-SUMIF($L5:$P5,"&lt;0",$L5:$P5)+O1</f>
        <v>600</v>
      </c>
      <c r="J5" s="24">
        <f>IF($L5&gt;0,$L5,0)+IF($N5&gt;0,$N5,0)+IF($P5&gt;0,$P5,0)</f>
        <v>0</v>
      </c>
      <c r="K5" s="25">
        <v>44025</v>
      </c>
      <c r="L5" s="26">
        <v>-300</v>
      </c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82020</v>
      </c>
      <c r="B6" s="12">
        <f t="shared" ref="B6:B37" si="2">EDATE(B5,1)</f>
        <v>44044</v>
      </c>
      <c r="C6" s="13">
        <f t="shared" ref="C6:C37" si="3">C5-H6+I6</f>
        <v>0</v>
      </c>
      <c r="D6" s="13">
        <f t="shared" ref="D6:D37" si="4">C5*$K$1</f>
        <v>30</v>
      </c>
      <c r="E6" s="13">
        <f t="shared" ref="E6:E37" si="5">C5*$K$1+G5</f>
        <v>30</v>
      </c>
      <c r="F6" s="14">
        <f t="shared" ref="F6:F37" si="6">IF(J6&gt;E6,E6,J6)</f>
        <v>30</v>
      </c>
      <c r="G6" s="14">
        <f t="shared" si="0"/>
        <v>0</v>
      </c>
      <c r="H6" s="14">
        <f t="shared" ref="H6:H37" si="7">IF(J6&gt;F6,J6-F6,0)</f>
        <v>300</v>
      </c>
      <c r="I6" s="24">
        <f t="shared" ref="I6:I37" si="8">-SUMIF(L6:P6,"&lt;0",L6:P6)</f>
        <v>0</v>
      </c>
      <c r="J6" s="24">
        <f>IF($L6&gt;0,$L6,0)+IF($N6&gt;0,$N6,0)+IF($P6&gt;0,$P6,0)</f>
        <v>330</v>
      </c>
      <c r="K6" s="27">
        <v>44057</v>
      </c>
      <c r="L6" s="26">
        <v>330</v>
      </c>
      <c r="M6" s="27" t="s">
        <v>53</v>
      </c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92020</v>
      </c>
      <c r="B7" s="12">
        <f t="shared" si="2"/>
        <v>44075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102020</v>
      </c>
      <c r="B8" s="12">
        <f t="shared" si="2"/>
        <v>44105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112020</v>
      </c>
      <c r="B9" s="12">
        <f t="shared" si="2"/>
        <v>44136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122020</v>
      </c>
      <c r="B10" s="12">
        <f t="shared" si="2"/>
        <v>44166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12021</v>
      </c>
      <c r="B11" s="12">
        <f t="shared" si="2"/>
        <v>44197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22021</v>
      </c>
      <c r="B12" s="12">
        <f t="shared" si="2"/>
        <v>44228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32021</v>
      </c>
      <c r="B13" s="12">
        <f t="shared" si="2"/>
        <v>44256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42021</v>
      </c>
      <c r="B14" s="12">
        <f t="shared" si="2"/>
        <v>44287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52021</v>
      </c>
      <c r="B15" s="12">
        <f t="shared" si="2"/>
        <v>44317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62021</v>
      </c>
      <c r="B16" s="12">
        <f t="shared" si="2"/>
        <v>44348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72021</v>
      </c>
      <c r="B17" s="12">
        <f t="shared" si="2"/>
        <v>44378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82021</v>
      </c>
      <c r="B18" s="12">
        <f t="shared" si="2"/>
        <v>44409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92021</v>
      </c>
      <c r="B19" s="12">
        <f t="shared" si="2"/>
        <v>44440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102021</v>
      </c>
      <c r="B20" s="12">
        <f t="shared" si="2"/>
        <v>44470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112021</v>
      </c>
      <c r="B21" s="12">
        <f t="shared" si="2"/>
        <v>44501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122021</v>
      </c>
      <c r="B22" s="12">
        <f t="shared" si="2"/>
        <v>44531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12022</v>
      </c>
      <c r="B23" s="12">
        <f t="shared" si="2"/>
        <v>44562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22022</v>
      </c>
      <c r="B24" s="12">
        <f t="shared" si="2"/>
        <v>44593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32022</v>
      </c>
      <c r="B25" s="12">
        <f t="shared" si="2"/>
        <v>44621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42022</v>
      </c>
      <c r="B26" s="12">
        <f t="shared" si="2"/>
        <v>44652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52022</v>
      </c>
      <c r="B27" s="12">
        <f t="shared" si="2"/>
        <v>44682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62022</v>
      </c>
      <c r="B28" s="12">
        <f t="shared" si="2"/>
        <v>44713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72022</v>
      </c>
      <c r="B29" s="12">
        <f t="shared" si="2"/>
        <v>44743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82022</v>
      </c>
      <c r="B30" s="12">
        <f t="shared" si="2"/>
        <v>44774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92022</v>
      </c>
      <c r="B31" s="12">
        <f t="shared" si="2"/>
        <v>44805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102022</v>
      </c>
      <c r="B32" s="12">
        <f t="shared" si="2"/>
        <v>44835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112022</v>
      </c>
      <c r="B33" s="12">
        <f t="shared" si="2"/>
        <v>44866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122022</v>
      </c>
      <c r="B34" s="12">
        <f t="shared" si="2"/>
        <v>44896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12023</v>
      </c>
      <c r="B35" s="12">
        <f t="shared" si="2"/>
        <v>44927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22023</v>
      </c>
      <c r="B36" s="12">
        <f t="shared" si="2"/>
        <v>44958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32023</v>
      </c>
      <c r="B37" s="12">
        <f t="shared" si="2"/>
        <v>44986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42023</v>
      </c>
      <c r="B38" s="12">
        <f t="shared" ref="B38:B69" si="12">EDATE(B37,1)</f>
        <v>45017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52023</v>
      </c>
      <c r="B39" s="12">
        <f t="shared" si="12"/>
        <v>45047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62023</v>
      </c>
      <c r="B40" s="12">
        <f t="shared" si="12"/>
        <v>45078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72023</v>
      </c>
      <c r="B41" s="12">
        <f t="shared" si="12"/>
        <v>45108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82023</v>
      </c>
      <c r="B42" s="12">
        <f t="shared" si="12"/>
        <v>45139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92023</v>
      </c>
      <c r="B43" s="12">
        <f t="shared" si="12"/>
        <v>45170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102023</v>
      </c>
      <c r="B44" s="12">
        <f t="shared" si="12"/>
        <v>45200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112023</v>
      </c>
      <c r="B45" s="12">
        <f t="shared" si="12"/>
        <v>45231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122023</v>
      </c>
      <c r="B46" s="12">
        <f t="shared" si="12"/>
        <v>45261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12024</v>
      </c>
      <c r="B47" s="12">
        <f t="shared" si="12"/>
        <v>45292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22024</v>
      </c>
      <c r="B48" s="12">
        <f t="shared" si="12"/>
        <v>45323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32024</v>
      </c>
      <c r="B49" s="12">
        <f t="shared" si="12"/>
        <v>45352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42024</v>
      </c>
      <c r="B50" s="12">
        <f t="shared" si="12"/>
        <v>45383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52024</v>
      </c>
      <c r="B51" s="12">
        <f t="shared" si="12"/>
        <v>45413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62024</v>
      </c>
      <c r="B52" s="12">
        <f t="shared" si="12"/>
        <v>45444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72024</v>
      </c>
      <c r="B53" s="12">
        <f t="shared" si="12"/>
        <v>45474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82024</v>
      </c>
      <c r="B54" s="12">
        <f t="shared" si="12"/>
        <v>45505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92024</v>
      </c>
      <c r="B55" s="12">
        <f t="shared" si="12"/>
        <v>45536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102024</v>
      </c>
      <c r="B56" s="12">
        <f t="shared" si="12"/>
        <v>45566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112024</v>
      </c>
      <c r="B57" s="12">
        <f t="shared" si="12"/>
        <v>45597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122024</v>
      </c>
      <c r="B58" s="12">
        <f t="shared" si="12"/>
        <v>45627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12025</v>
      </c>
      <c r="B59" s="12">
        <f t="shared" si="12"/>
        <v>45658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22025</v>
      </c>
      <c r="B60" s="12">
        <f t="shared" si="12"/>
        <v>45689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32025</v>
      </c>
      <c r="B61" s="12">
        <f t="shared" si="12"/>
        <v>45717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42025</v>
      </c>
      <c r="B62" s="12">
        <f t="shared" si="12"/>
        <v>45748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52025</v>
      </c>
      <c r="B63" s="12">
        <f t="shared" si="12"/>
        <v>45778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62025</v>
      </c>
      <c r="B64" s="12">
        <f t="shared" si="12"/>
        <v>45809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72025</v>
      </c>
      <c r="B65" s="12">
        <f t="shared" si="12"/>
        <v>45839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82025</v>
      </c>
      <c r="B66" s="12">
        <f t="shared" si="12"/>
        <v>45870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92025</v>
      </c>
      <c r="B67" s="12">
        <f t="shared" si="12"/>
        <v>45901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102025</v>
      </c>
      <c r="B68" s="12">
        <f t="shared" si="12"/>
        <v>45931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112025</v>
      </c>
      <c r="B69" s="12">
        <f t="shared" si="12"/>
        <v>45962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122025</v>
      </c>
      <c r="B70" s="12">
        <f t="shared" ref="B70:B101" si="21">EDATE(B69,1)</f>
        <v>45992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12026</v>
      </c>
      <c r="B71" s="12">
        <f t="shared" si="21"/>
        <v>46023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22026</v>
      </c>
      <c r="B72" s="12">
        <f t="shared" si="21"/>
        <v>46054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32026</v>
      </c>
      <c r="B73" s="12">
        <f t="shared" si="21"/>
        <v>46082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42026</v>
      </c>
      <c r="B74" s="12">
        <f t="shared" si="21"/>
        <v>46113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52026</v>
      </c>
      <c r="B75" s="12">
        <f t="shared" si="21"/>
        <v>46143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62026</v>
      </c>
      <c r="B76" s="12">
        <f t="shared" si="21"/>
        <v>46174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72026</v>
      </c>
      <c r="B77" s="12">
        <f t="shared" si="21"/>
        <v>46204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82026</v>
      </c>
      <c r="B78" s="12">
        <f t="shared" si="21"/>
        <v>46235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92026</v>
      </c>
      <c r="B79" s="12">
        <f t="shared" si="21"/>
        <v>46266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102026</v>
      </c>
      <c r="B80" s="12">
        <f t="shared" si="21"/>
        <v>46296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112026</v>
      </c>
      <c r="B81" s="12">
        <f t="shared" si="21"/>
        <v>46327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122026</v>
      </c>
      <c r="B82" s="12">
        <f t="shared" si="21"/>
        <v>46357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12027</v>
      </c>
      <c r="B83" s="12">
        <f t="shared" si="21"/>
        <v>46388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22027</v>
      </c>
      <c r="B84" s="12">
        <f t="shared" si="21"/>
        <v>46419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32027</v>
      </c>
      <c r="B85" s="12">
        <f t="shared" si="21"/>
        <v>46447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42027</v>
      </c>
      <c r="B86" s="12">
        <f t="shared" si="21"/>
        <v>46478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52027</v>
      </c>
      <c r="B87" s="12">
        <f t="shared" si="21"/>
        <v>46508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62027</v>
      </c>
      <c r="B88" s="12">
        <f t="shared" si="21"/>
        <v>46539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72027</v>
      </c>
      <c r="B89" s="12">
        <f t="shared" si="21"/>
        <v>46569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82027</v>
      </c>
      <c r="B90" s="12">
        <f t="shared" si="21"/>
        <v>46600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92027</v>
      </c>
      <c r="B91" s="12">
        <f t="shared" si="21"/>
        <v>46631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102027</v>
      </c>
      <c r="B92" s="12">
        <f t="shared" si="21"/>
        <v>46661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112027</v>
      </c>
      <c r="B93" s="12">
        <f t="shared" si="21"/>
        <v>46692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122027</v>
      </c>
      <c r="B94" s="12">
        <f t="shared" si="21"/>
        <v>46722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12028</v>
      </c>
      <c r="B95" s="12">
        <f t="shared" si="21"/>
        <v>46753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22028</v>
      </c>
      <c r="B96" s="12">
        <f t="shared" si="21"/>
        <v>46784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32028</v>
      </c>
      <c r="B97" s="12">
        <f t="shared" si="21"/>
        <v>46813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42028</v>
      </c>
      <c r="B98" s="12">
        <f t="shared" si="21"/>
        <v>46844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52028</v>
      </c>
      <c r="B99" s="12">
        <f t="shared" si="21"/>
        <v>46874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62028</v>
      </c>
      <c r="B100" s="12">
        <f t="shared" si="21"/>
        <v>46905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72028</v>
      </c>
      <c r="B101" s="12">
        <f t="shared" si="21"/>
        <v>46935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82028</v>
      </c>
      <c r="B102" s="12">
        <f t="shared" ref="B102:B124" si="31">EDATE(B101,1)</f>
        <v>46966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92028</v>
      </c>
      <c r="B103" s="12">
        <f t="shared" si="31"/>
        <v>46997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102028</v>
      </c>
      <c r="B104" s="12">
        <f t="shared" si="31"/>
        <v>47027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112028</v>
      </c>
      <c r="B105" s="12">
        <f t="shared" si="31"/>
        <v>47058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122028</v>
      </c>
      <c r="B106" s="12">
        <f t="shared" si="31"/>
        <v>47088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12029</v>
      </c>
      <c r="B107" s="12">
        <f t="shared" si="31"/>
        <v>47119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22029</v>
      </c>
      <c r="B108" s="12">
        <f t="shared" si="31"/>
        <v>47150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32029</v>
      </c>
      <c r="B109" s="12">
        <f t="shared" si="31"/>
        <v>47178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42029</v>
      </c>
      <c r="B110" s="12">
        <f t="shared" si="31"/>
        <v>47209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52029</v>
      </c>
      <c r="B111" s="12">
        <f t="shared" si="31"/>
        <v>47239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62029</v>
      </c>
      <c r="B112" s="12">
        <f t="shared" si="31"/>
        <v>47270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72029</v>
      </c>
      <c r="B113" s="12">
        <f t="shared" si="31"/>
        <v>47300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82029</v>
      </c>
      <c r="B114" s="12">
        <f t="shared" si="31"/>
        <v>47331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92029</v>
      </c>
      <c r="B115" s="12">
        <f t="shared" si="31"/>
        <v>47362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102029</v>
      </c>
      <c r="B116" s="12">
        <f t="shared" si="31"/>
        <v>47392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112029</v>
      </c>
      <c r="B117" s="12">
        <f t="shared" si="31"/>
        <v>47423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122029</v>
      </c>
      <c r="B118" s="12">
        <f t="shared" si="31"/>
        <v>47453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12030</v>
      </c>
      <c r="B119" s="12">
        <f t="shared" si="31"/>
        <v>47484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22030</v>
      </c>
      <c r="B120" s="12">
        <f t="shared" si="31"/>
        <v>47515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32030</v>
      </c>
      <c r="B121" s="12">
        <f t="shared" si="31"/>
        <v>47543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42030</v>
      </c>
      <c r="B122" s="12">
        <f t="shared" si="31"/>
        <v>47574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52030</v>
      </c>
      <c r="B123" s="12">
        <f t="shared" si="31"/>
        <v>47604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62030</v>
      </c>
      <c r="B124" s="12">
        <f t="shared" si="31"/>
        <v>47635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B3" sqref="B3:B4"/>
    </sheetView>
  </sheetViews>
  <sheetFormatPr defaultColWidth="11" defaultRowHeight="15"/>
  <cols>
    <col min="1" max="1" width="7" hidden="1" customWidth="1"/>
    <col min="2" max="2" width="8.28571428571429" customWidth="1"/>
    <col min="3" max="3" width="10.8571428571429" customWidth="1"/>
    <col min="4" max="4" width="10.4285714285714" customWidth="1"/>
    <col min="5" max="5" width="11.2857142857143" customWidth="1"/>
    <col min="6" max="6" width="10.5714285714286" customWidth="1"/>
    <col min="7" max="7" width="12.5714285714286" customWidth="1"/>
    <col min="8" max="8" width="12" customWidth="1"/>
    <col min="11" max="11" width="11.5714285714286" customWidth="1"/>
    <col min="12" max="12" width="10.8571428571429" customWidth="1"/>
    <col min="14" max="14" width="9.85714285714286" customWidth="1"/>
    <col min="15" max="15" width="11" customWidth="1"/>
    <col min="16" max="16" width="8.14285714285714" customWidth="1"/>
    <col min="17" max="17" width="3.14285714285714" customWidth="1"/>
    <col min="18" max="18" width="18.2857142857143" customWidth="1"/>
    <col min="19" max="19" width="8.57142857142857" customWidth="1"/>
  </cols>
  <sheetData>
    <row r="1" spans="2:16">
      <c r="B1" s="1" t="s">
        <v>9</v>
      </c>
      <c r="C1" s="2" t="s">
        <v>54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43862</v>
      </c>
      <c r="N1" s="19" t="s">
        <v>13</v>
      </c>
      <c r="O1" s="20">
        <v>500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22020</v>
      </c>
      <c r="B5" s="12">
        <f>EDATE(M1,0)</f>
        <v>43862</v>
      </c>
      <c r="C5" s="13">
        <f>IF(H5&gt;0,O1-H5,IF(J5&lt;0,O1-J5,O1))</f>
        <v>500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500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32020</v>
      </c>
      <c r="B6" s="12">
        <f t="shared" ref="B6:B37" si="2">EDATE(B5,1)</f>
        <v>43891</v>
      </c>
      <c r="C6" s="13">
        <f t="shared" ref="C6:C37" si="3">C5-H6+I6</f>
        <v>500</v>
      </c>
      <c r="D6" s="13">
        <f t="shared" ref="D6:D37" si="4">C5*$K$1</f>
        <v>50</v>
      </c>
      <c r="E6" s="13">
        <f t="shared" ref="E6:E37" si="5">C5*$K$1+G5</f>
        <v>50</v>
      </c>
      <c r="F6" s="14">
        <f t="shared" ref="F6:F37" si="6">IF(J6&gt;E6,E6,J6)</f>
        <v>50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50</v>
      </c>
      <c r="K6" s="27">
        <v>43901</v>
      </c>
      <c r="L6" s="26">
        <v>50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42020</v>
      </c>
      <c r="B7" s="12">
        <f t="shared" si="2"/>
        <v>43922</v>
      </c>
      <c r="C7" s="13">
        <f t="shared" si="3"/>
        <v>500</v>
      </c>
      <c r="D7" s="13">
        <f t="shared" si="4"/>
        <v>50</v>
      </c>
      <c r="E7" s="13">
        <f t="shared" si="5"/>
        <v>50</v>
      </c>
      <c r="F7" s="14">
        <f t="shared" si="6"/>
        <v>50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50</v>
      </c>
      <c r="K7" s="27">
        <v>43935</v>
      </c>
      <c r="L7" s="26">
        <v>50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52020</v>
      </c>
      <c r="B8" s="12">
        <f t="shared" si="2"/>
        <v>43952</v>
      </c>
      <c r="C8" s="13">
        <f t="shared" si="3"/>
        <v>500</v>
      </c>
      <c r="D8" s="13">
        <f t="shared" si="4"/>
        <v>50</v>
      </c>
      <c r="E8" s="13">
        <f t="shared" si="5"/>
        <v>50</v>
      </c>
      <c r="F8" s="14">
        <f t="shared" si="6"/>
        <v>50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50</v>
      </c>
      <c r="K8" s="27">
        <v>43964</v>
      </c>
      <c r="L8" s="26">
        <v>50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62020</v>
      </c>
      <c r="B9" s="12">
        <f t="shared" si="2"/>
        <v>43983</v>
      </c>
      <c r="C9" s="13">
        <f t="shared" si="3"/>
        <v>500</v>
      </c>
      <c r="D9" s="13">
        <f t="shared" si="4"/>
        <v>50</v>
      </c>
      <c r="E9" s="13">
        <f t="shared" si="5"/>
        <v>50</v>
      </c>
      <c r="F9" s="14">
        <f t="shared" si="6"/>
        <v>50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50</v>
      </c>
      <c r="K9" s="27">
        <v>43996</v>
      </c>
      <c r="L9" s="26">
        <v>50</v>
      </c>
      <c r="M9" s="27"/>
      <c r="N9" s="28"/>
      <c r="O9" s="27"/>
      <c r="P9" s="28"/>
      <c r="S9" s="5"/>
    </row>
    <row r="10" ht="15.75" spans="1:19">
      <c r="A10" s="5" t="str">
        <f t="shared" si="1"/>
        <v>72020</v>
      </c>
      <c r="B10" s="12">
        <f t="shared" si="2"/>
        <v>44013</v>
      </c>
      <c r="C10" s="13">
        <f t="shared" si="3"/>
        <v>0</v>
      </c>
      <c r="D10" s="13">
        <f t="shared" si="4"/>
        <v>50</v>
      </c>
      <c r="E10" s="13">
        <f t="shared" si="5"/>
        <v>50</v>
      </c>
      <c r="F10" s="14">
        <f t="shared" si="6"/>
        <v>50</v>
      </c>
      <c r="G10" s="14">
        <f t="shared" si="0"/>
        <v>0</v>
      </c>
      <c r="H10" s="14">
        <f t="shared" si="7"/>
        <v>500</v>
      </c>
      <c r="I10" s="24">
        <f t="shared" si="8"/>
        <v>0</v>
      </c>
      <c r="J10" s="24">
        <f t="shared" si="9"/>
        <v>550</v>
      </c>
      <c r="K10" s="27">
        <v>44022</v>
      </c>
      <c r="L10" s="26">
        <v>550</v>
      </c>
      <c r="M10" s="27"/>
      <c r="N10" s="28"/>
      <c r="O10" s="27"/>
      <c r="P10" s="28"/>
      <c r="S10" s="5"/>
    </row>
    <row r="11" ht="15.75" spans="1:19">
      <c r="A11" s="5" t="str">
        <f t="shared" si="1"/>
        <v>82020</v>
      </c>
      <c r="B11" s="12">
        <f t="shared" si="2"/>
        <v>44044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92020</v>
      </c>
      <c r="B12" s="12">
        <f t="shared" si="2"/>
        <v>44075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102020</v>
      </c>
      <c r="B13" s="12">
        <f t="shared" si="2"/>
        <v>44105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112020</v>
      </c>
      <c r="B14" s="12">
        <f t="shared" si="2"/>
        <v>44136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122020</v>
      </c>
      <c r="B15" s="12">
        <f t="shared" si="2"/>
        <v>44166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12021</v>
      </c>
      <c r="B16" s="12">
        <f t="shared" si="2"/>
        <v>44197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22021</v>
      </c>
      <c r="B17" s="12">
        <f t="shared" si="2"/>
        <v>44228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32021</v>
      </c>
      <c r="B18" s="12">
        <f t="shared" si="2"/>
        <v>44256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42021</v>
      </c>
      <c r="B19" s="12">
        <f t="shared" si="2"/>
        <v>44287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52021</v>
      </c>
      <c r="B20" s="12">
        <f t="shared" si="2"/>
        <v>44317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62021</v>
      </c>
      <c r="B21" s="12">
        <f t="shared" si="2"/>
        <v>44348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72021</v>
      </c>
      <c r="B22" s="12">
        <f t="shared" si="2"/>
        <v>44378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82021</v>
      </c>
      <c r="B23" s="12">
        <f t="shared" si="2"/>
        <v>44409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92021</v>
      </c>
      <c r="B24" s="12">
        <f t="shared" si="2"/>
        <v>44440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102021</v>
      </c>
      <c r="B25" s="12">
        <f t="shared" si="2"/>
        <v>44470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112021</v>
      </c>
      <c r="B26" s="12">
        <f t="shared" si="2"/>
        <v>44501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122021</v>
      </c>
      <c r="B27" s="12">
        <f t="shared" si="2"/>
        <v>44531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12022</v>
      </c>
      <c r="B28" s="12">
        <f t="shared" si="2"/>
        <v>44562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22022</v>
      </c>
      <c r="B29" s="12">
        <f t="shared" si="2"/>
        <v>44593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32022</v>
      </c>
      <c r="B30" s="12">
        <f t="shared" si="2"/>
        <v>44621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42022</v>
      </c>
      <c r="B31" s="12">
        <f t="shared" si="2"/>
        <v>44652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52022</v>
      </c>
      <c r="B32" s="12">
        <f t="shared" si="2"/>
        <v>44682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62022</v>
      </c>
      <c r="B33" s="12">
        <f t="shared" si="2"/>
        <v>44713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72022</v>
      </c>
      <c r="B34" s="12">
        <f t="shared" si="2"/>
        <v>44743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82022</v>
      </c>
      <c r="B35" s="12">
        <f t="shared" si="2"/>
        <v>44774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92022</v>
      </c>
      <c r="B36" s="12">
        <f t="shared" si="2"/>
        <v>44805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102022</v>
      </c>
      <c r="B37" s="12">
        <f t="shared" si="2"/>
        <v>44835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112022</v>
      </c>
      <c r="B38" s="12">
        <f t="shared" ref="B38:B69" si="12">EDATE(B37,1)</f>
        <v>44866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122022</v>
      </c>
      <c r="B39" s="12">
        <f t="shared" si="12"/>
        <v>44896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12023</v>
      </c>
      <c r="B40" s="12">
        <f t="shared" si="12"/>
        <v>44927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22023</v>
      </c>
      <c r="B41" s="12">
        <f t="shared" si="12"/>
        <v>44958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32023</v>
      </c>
      <c r="B42" s="12">
        <f t="shared" si="12"/>
        <v>44986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42023</v>
      </c>
      <c r="B43" s="12">
        <f t="shared" si="12"/>
        <v>45017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52023</v>
      </c>
      <c r="B44" s="12">
        <f t="shared" si="12"/>
        <v>45047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62023</v>
      </c>
      <c r="B45" s="12">
        <f t="shared" si="12"/>
        <v>45078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72023</v>
      </c>
      <c r="B46" s="12">
        <f t="shared" si="12"/>
        <v>45108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82023</v>
      </c>
      <c r="B47" s="12">
        <f t="shared" si="12"/>
        <v>45139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92023</v>
      </c>
      <c r="B48" s="12">
        <f t="shared" si="12"/>
        <v>45170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102023</v>
      </c>
      <c r="B49" s="12">
        <f t="shared" si="12"/>
        <v>45200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112023</v>
      </c>
      <c r="B50" s="12">
        <f t="shared" si="12"/>
        <v>45231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122023</v>
      </c>
      <c r="B51" s="12">
        <f t="shared" si="12"/>
        <v>45261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12024</v>
      </c>
      <c r="B52" s="12">
        <f t="shared" si="12"/>
        <v>45292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22024</v>
      </c>
      <c r="B53" s="12">
        <f t="shared" si="12"/>
        <v>45323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32024</v>
      </c>
      <c r="B54" s="12">
        <f t="shared" si="12"/>
        <v>45352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42024</v>
      </c>
      <c r="B55" s="12">
        <f t="shared" si="12"/>
        <v>45383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52024</v>
      </c>
      <c r="B56" s="12">
        <f t="shared" si="12"/>
        <v>45413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62024</v>
      </c>
      <c r="B57" s="12">
        <f t="shared" si="12"/>
        <v>45444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72024</v>
      </c>
      <c r="B58" s="12">
        <f t="shared" si="12"/>
        <v>45474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82024</v>
      </c>
      <c r="B59" s="12">
        <f t="shared" si="12"/>
        <v>45505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92024</v>
      </c>
      <c r="B60" s="12">
        <f t="shared" si="12"/>
        <v>45536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102024</v>
      </c>
      <c r="B61" s="12">
        <f t="shared" si="12"/>
        <v>45566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112024</v>
      </c>
      <c r="B62" s="12">
        <f t="shared" si="12"/>
        <v>45597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122024</v>
      </c>
      <c r="B63" s="12">
        <f t="shared" si="12"/>
        <v>45627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12025</v>
      </c>
      <c r="B64" s="12">
        <f t="shared" si="12"/>
        <v>45658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22025</v>
      </c>
      <c r="B65" s="12">
        <f t="shared" si="12"/>
        <v>45689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32025</v>
      </c>
      <c r="B66" s="12">
        <f t="shared" si="12"/>
        <v>45717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42025</v>
      </c>
      <c r="B67" s="12">
        <f t="shared" si="12"/>
        <v>45748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52025</v>
      </c>
      <c r="B68" s="12">
        <f t="shared" si="12"/>
        <v>45778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62025</v>
      </c>
      <c r="B69" s="12">
        <f t="shared" si="12"/>
        <v>45809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72025</v>
      </c>
      <c r="B70" s="12">
        <f t="shared" ref="B70:B101" si="21">EDATE(B69,1)</f>
        <v>45839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82025</v>
      </c>
      <c r="B71" s="12">
        <f t="shared" si="21"/>
        <v>45870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92025</v>
      </c>
      <c r="B72" s="12">
        <f t="shared" si="21"/>
        <v>45901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102025</v>
      </c>
      <c r="B73" s="12">
        <f t="shared" si="21"/>
        <v>45931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112025</v>
      </c>
      <c r="B74" s="12">
        <f t="shared" si="21"/>
        <v>45962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122025</v>
      </c>
      <c r="B75" s="12">
        <f t="shared" si="21"/>
        <v>45992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12026</v>
      </c>
      <c r="B76" s="12">
        <f t="shared" si="21"/>
        <v>46023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22026</v>
      </c>
      <c r="B77" s="12">
        <f t="shared" si="21"/>
        <v>46054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32026</v>
      </c>
      <c r="B78" s="12">
        <f t="shared" si="21"/>
        <v>46082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42026</v>
      </c>
      <c r="B79" s="12">
        <f t="shared" si="21"/>
        <v>46113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52026</v>
      </c>
      <c r="B80" s="12">
        <f t="shared" si="21"/>
        <v>46143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62026</v>
      </c>
      <c r="B81" s="12">
        <f t="shared" si="21"/>
        <v>46174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72026</v>
      </c>
      <c r="B82" s="12">
        <f t="shared" si="21"/>
        <v>46204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82026</v>
      </c>
      <c r="B83" s="12">
        <f t="shared" si="21"/>
        <v>46235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92026</v>
      </c>
      <c r="B84" s="12">
        <f t="shared" si="21"/>
        <v>46266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102026</v>
      </c>
      <c r="B85" s="12">
        <f t="shared" si="21"/>
        <v>46296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112026</v>
      </c>
      <c r="B86" s="12">
        <f t="shared" si="21"/>
        <v>46327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122026</v>
      </c>
      <c r="B87" s="12">
        <f t="shared" si="21"/>
        <v>46357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12027</v>
      </c>
      <c r="B88" s="12">
        <f t="shared" si="21"/>
        <v>46388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22027</v>
      </c>
      <c r="B89" s="12">
        <f t="shared" si="21"/>
        <v>46419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32027</v>
      </c>
      <c r="B90" s="12">
        <f t="shared" si="21"/>
        <v>46447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42027</v>
      </c>
      <c r="B91" s="12">
        <f t="shared" si="21"/>
        <v>46478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52027</v>
      </c>
      <c r="B92" s="12">
        <f t="shared" si="21"/>
        <v>46508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62027</v>
      </c>
      <c r="B93" s="12">
        <f t="shared" si="21"/>
        <v>46539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72027</v>
      </c>
      <c r="B94" s="12">
        <f t="shared" si="21"/>
        <v>46569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82027</v>
      </c>
      <c r="B95" s="12">
        <f t="shared" si="21"/>
        <v>46600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92027</v>
      </c>
      <c r="B96" s="12">
        <f t="shared" si="21"/>
        <v>46631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102027</v>
      </c>
      <c r="B97" s="12">
        <f t="shared" si="21"/>
        <v>46661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112027</v>
      </c>
      <c r="B98" s="12">
        <f t="shared" si="21"/>
        <v>46692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122027</v>
      </c>
      <c r="B99" s="12">
        <f t="shared" si="21"/>
        <v>46722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12028</v>
      </c>
      <c r="B100" s="12">
        <f t="shared" si="21"/>
        <v>46753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22028</v>
      </c>
      <c r="B101" s="12">
        <f t="shared" si="21"/>
        <v>46784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32028</v>
      </c>
      <c r="B102" s="12">
        <f t="shared" ref="B102:B124" si="31">EDATE(B101,1)</f>
        <v>46813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42028</v>
      </c>
      <c r="B103" s="12">
        <f t="shared" si="31"/>
        <v>46844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52028</v>
      </c>
      <c r="B104" s="12">
        <f t="shared" si="31"/>
        <v>46874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62028</v>
      </c>
      <c r="B105" s="12">
        <f t="shared" si="31"/>
        <v>46905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72028</v>
      </c>
      <c r="B106" s="12">
        <f t="shared" si="31"/>
        <v>46935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82028</v>
      </c>
      <c r="B107" s="12">
        <f t="shared" si="31"/>
        <v>46966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92028</v>
      </c>
      <c r="B108" s="12">
        <f t="shared" si="31"/>
        <v>46997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102028</v>
      </c>
      <c r="B109" s="12">
        <f t="shared" si="31"/>
        <v>47027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112028</v>
      </c>
      <c r="B110" s="12">
        <f t="shared" si="31"/>
        <v>47058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122028</v>
      </c>
      <c r="B111" s="12">
        <f t="shared" si="31"/>
        <v>47088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12029</v>
      </c>
      <c r="B112" s="12">
        <f t="shared" si="31"/>
        <v>47119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22029</v>
      </c>
      <c r="B113" s="12">
        <f t="shared" si="31"/>
        <v>47150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32029</v>
      </c>
      <c r="B114" s="12">
        <f t="shared" si="31"/>
        <v>47178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42029</v>
      </c>
      <c r="B115" s="12">
        <f t="shared" si="31"/>
        <v>47209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52029</v>
      </c>
      <c r="B116" s="12">
        <f t="shared" si="31"/>
        <v>47239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62029</v>
      </c>
      <c r="B117" s="12">
        <f t="shared" si="31"/>
        <v>47270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72029</v>
      </c>
      <c r="B118" s="12">
        <f t="shared" si="31"/>
        <v>47300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82029</v>
      </c>
      <c r="B119" s="12">
        <f t="shared" si="31"/>
        <v>47331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92029</v>
      </c>
      <c r="B120" s="12">
        <f t="shared" si="31"/>
        <v>47362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102029</v>
      </c>
      <c r="B121" s="12">
        <f t="shared" si="31"/>
        <v>47392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112029</v>
      </c>
      <c r="B122" s="12">
        <f t="shared" si="31"/>
        <v>47423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122029</v>
      </c>
      <c r="B123" s="12">
        <f t="shared" si="31"/>
        <v>47453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12030</v>
      </c>
      <c r="B124" s="12">
        <f t="shared" si="31"/>
        <v>47484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M19" sqref="M19"/>
    </sheetView>
  </sheetViews>
  <sheetFormatPr defaultColWidth="11" defaultRowHeight="15"/>
  <cols>
    <col min="1" max="1" width="7" hidden="1" customWidth="1"/>
    <col min="2" max="2" width="8.71428571428571" customWidth="1"/>
    <col min="4" max="8" width="12" customWidth="1"/>
    <col min="9" max="9" width="13.5714285714286" customWidth="1"/>
    <col min="10" max="10" width="11.8571428571429" customWidth="1"/>
    <col min="11" max="11" width="12.4285714285714" customWidth="1"/>
    <col min="12" max="12" width="12.1428571428571" customWidth="1"/>
    <col min="14" max="14" width="12.8571428571429" customWidth="1"/>
    <col min="15" max="15" width="11.2857142857143" customWidth="1"/>
    <col min="16" max="16" width="13.4285714285714" customWidth="1"/>
    <col min="17" max="17" width="5.71428571428571" customWidth="1"/>
    <col min="18" max="18" width="22" customWidth="1"/>
    <col min="19" max="19" width="10.7142857142857" customWidth="1"/>
  </cols>
  <sheetData>
    <row r="1" spans="2:16">
      <c r="B1" s="1" t="s">
        <v>9</v>
      </c>
      <c r="C1" s="2" t="s">
        <v>55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43647</v>
      </c>
      <c r="N1" s="19">
        <v>0</v>
      </c>
      <c r="O1" s="20">
        <v>250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72019</v>
      </c>
      <c r="B5" s="12">
        <f>EDATE(M1,0)</f>
        <v>43647</v>
      </c>
      <c r="C5" s="13">
        <f>IF(H5&gt;0,O1-H5,IF(J5&lt;0,O1-J5,O1))</f>
        <v>250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250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1000</v>
      </c>
    </row>
    <row r="6" ht="15.75" spans="1:19">
      <c r="A6" s="5" t="str">
        <f t="shared" ref="A6:A37" si="1">MONTH(B6)&amp;YEAR(B6)</f>
        <v>82019</v>
      </c>
      <c r="B6" s="12">
        <f t="shared" ref="B6:B37" si="2">EDATE(B5,1)</f>
        <v>43678</v>
      </c>
      <c r="C6" s="13">
        <f t="shared" ref="C6:C37" si="3">C5-H6+I6</f>
        <v>0</v>
      </c>
      <c r="D6" s="13">
        <f t="shared" ref="D6:D37" si="4">C5*$K$1</f>
        <v>25</v>
      </c>
      <c r="E6" s="13">
        <f t="shared" ref="E6:E37" si="5">C5*$K$1+G5</f>
        <v>25</v>
      </c>
      <c r="F6" s="14">
        <f t="shared" ref="F6:F37" si="6">IF(J6&gt;E6,E6,J6)</f>
        <v>25</v>
      </c>
      <c r="G6" s="14">
        <f t="shared" si="0"/>
        <v>0</v>
      </c>
      <c r="H6" s="14">
        <f t="shared" ref="H6:H37" si="7">IF(J6&gt;F6,J6-F6,0)</f>
        <v>250</v>
      </c>
      <c r="I6" s="24">
        <f t="shared" ref="I6:I37" si="8">-SUMIF(L6:P6,"&lt;0",L6:P6)</f>
        <v>0</v>
      </c>
      <c r="J6" s="24">
        <f>IF($L6&gt;0,$L6,0)+IF($N6&gt;0,$N6,0)+IF($P6&gt;0,$P6,0)</f>
        <v>275</v>
      </c>
      <c r="K6" s="27">
        <v>43687</v>
      </c>
      <c r="L6" s="26">
        <v>275</v>
      </c>
      <c r="M6" s="27"/>
      <c r="N6" s="28"/>
      <c r="O6" s="27"/>
      <c r="P6" s="28"/>
      <c r="R6" s="34" t="s">
        <v>5</v>
      </c>
      <c r="S6" s="33">
        <f ca="1">VLOOKUP($A$2,$A$5:$P$127,4,FALSE)</f>
        <v>100</v>
      </c>
    </row>
    <row r="7" ht="15.75" spans="1:19">
      <c r="A7" s="5" t="str">
        <f t="shared" si="1"/>
        <v>92019</v>
      </c>
      <c r="B7" s="12">
        <f t="shared" si="2"/>
        <v>43709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102019</v>
      </c>
      <c r="B8" s="12">
        <f t="shared" si="2"/>
        <v>43739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100</v>
      </c>
    </row>
    <row r="9" ht="15.75" spans="1:19">
      <c r="A9" s="5" t="str">
        <f t="shared" si="1"/>
        <v>112019</v>
      </c>
      <c r="B9" s="12">
        <f t="shared" si="2"/>
        <v>43770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122019</v>
      </c>
      <c r="B10" s="12">
        <f t="shared" si="2"/>
        <v>43800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12020</v>
      </c>
      <c r="B11" s="12">
        <f t="shared" si="2"/>
        <v>43831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22020</v>
      </c>
      <c r="B12" s="12">
        <f t="shared" si="2"/>
        <v>43862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32020</v>
      </c>
      <c r="B13" s="12">
        <f t="shared" si="2"/>
        <v>43891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42020</v>
      </c>
      <c r="B14" s="12">
        <f t="shared" si="2"/>
        <v>43922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52020</v>
      </c>
      <c r="B15" s="12">
        <f t="shared" si="2"/>
        <v>43952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62020</v>
      </c>
      <c r="B16" s="12">
        <f t="shared" si="2"/>
        <v>43983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72020</v>
      </c>
      <c r="B17" s="12">
        <f t="shared" si="2"/>
        <v>44013</v>
      </c>
      <c r="C17" s="13">
        <f t="shared" si="3"/>
        <v>1000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1000</v>
      </c>
      <c r="J17" s="24">
        <f t="shared" si="9"/>
        <v>0</v>
      </c>
      <c r="K17" s="25">
        <v>44028</v>
      </c>
      <c r="L17" s="26">
        <v>-1000</v>
      </c>
      <c r="M17" s="25"/>
      <c r="N17" s="26"/>
      <c r="O17" s="25"/>
      <c r="P17" s="26"/>
      <c r="S17" s="5"/>
    </row>
    <row r="18" ht="15.75" spans="1:19">
      <c r="A18" s="5" t="str">
        <f t="shared" si="1"/>
        <v>82020</v>
      </c>
      <c r="B18" s="12">
        <f t="shared" si="2"/>
        <v>44044</v>
      </c>
      <c r="C18" s="13">
        <f t="shared" si="3"/>
        <v>1000</v>
      </c>
      <c r="D18" s="13">
        <f t="shared" si="4"/>
        <v>100</v>
      </c>
      <c r="E18" s="13">
        <f t="shared" si="5"/>
        <v>100</v>
      </c>
      <c r="F18" s="14">
        <f t="shared" si="6"/>
        <v>100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100</v>
      </c>
      <c r="K18" s="25">
        <v>44059</v>
      </c>
      <c r="L18" s="26">
        <v>100</v>
      </c>
      <c r="M18" s="25"/>
      <c r="N18" s="26"/>
      <c r="O18" s="25"/>
      <c r="P18" s="26"/>
      <c r="S18" s="5"/>
    </row>
    <row r="19" ht="15.75" spans="1:19">
      <c r="A19" s="5" t="str">
        <f t="shared" si="1"/>
        <v>92020</v>
      </c>
      <c r="B19" s="12">
        <f t="shared" si="2"/>
        <v>44075</v>
      </c>
      <c r="C19" s="13">
        <f t="shared" si="3"/>
        <v>1000</v>
      </c>
      <c r="D19" s="13">
        <f t="shared" si="4"/>
        <v>100</v>
      </c>
      <c r="E19" s="13">
        <f t="shared" si="5"/>
        <v>100</v>
      </c>
      <c r="F19" s="14">
        <f t="shared" si="6"/>
        <v>100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100</v>
      </c>
      <c r="K19" s="25">
        <v>44084</v>
      </c>
      <c r="L19" s="26">
        <v>100</v>
      </c>
      <c r="M19" s="25"/>
      <c r="N19" s="26"/>
      <c r="O19" s="25"/>
      <c r="P19" s="26"/>
      <c r="S19" s="5"/>
    </row>
    <row r="20" ht="15.75" spans="1:19">
      <c r="A20" s="5" t="str">
        <f t="shared" si="1"/>
        <v>102020</v>
      </c>
      <c r="B20" s="12">
        <f t="shared" si="2"/>
        <v>44105</v>
      </c>
      <c r="C20" s="13">
        <f t="shared" si="3"/>
        <v>1000</v>
      </c>
      <c r="D20" s="13">
        <f t="shared" si="4"/>
        <v>100</v>
      </c>
      <c r="E20" s="13">
        <f t="shared" si="5"/>
        <v>100</v>
      </c>
      <c r="F20" s="14">
        <f t="shared" si="6"/>
        <v>0</v>
      </c>
      <c r="G20" s="14">
        <f t="shared" si="0"/>
        <v>100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112020</v>
      </c>
      <c r="B21" s="12">
        <f t="shared" si="2"/>
        <v>44136</v>
      </c>
      <c r="C21" s="13">
        <f t="shared" si="3"/>
        <v>1000</v>
      </c>
      <c r="D21" s="13">
        <f t="shared" si="4"/>
        <v>100</v>
      </c>
      <c r="E21" s="13">
        <f t="shared" si="5"/>
        <v>200</v>
      </c>
      <c r="F21" s="14">
        <f t="shared" si="6"/>
        <v>0</v>
      </c>
      <c r="G21" s="14">
        <f t="shared" si="0"/>
        <v>200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122020</v>
      </c>
      <c r="B22" s="12">
        <f t="shared" si="2"/>
        <v>44166</v>
      </c>
      <c r="C22" s="13">
        <f t="shared" si="3"/>
        <v>1000</v>
      </c>
      <c r="D22" s="13">
        <f t="shared" si="4"/>
        <v>100</v>
      </c>
      <c r="E22" s="13">
        <f t="shared" si="5"/>
        <v>300</v>
      </c>
      <c r="F22" s="14">
        <f t="shared" si="6"/>
        <v>0</v>
      </c>
      <c r="G22" s="14">
        <f t="shared" si="0"/>
        <v>300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12021</v>
      </c>
      <c r="B23" s="12">
        <f t="shared" si="2"/>
        <v>44197</v>
      </c>
      <c r="C23" s="13">
        <f t="shared" si="3"/>
        <v>1000</v>
      </c>
      <c r="D23" s="13">
        <f t="shared" si="4"/>
        <v>100</v>
      </c>
      <c r="E23" s="13">
        <f t="shared" si="5"/>
        <v>400</v>
      </c>
      <c r="F23" s="14">
        <f t="shared" si="6"/>
        <v>0</v>
      </c>
      <c r="G23" s="14">
        <f t="shared" si="0"/>
        <v>400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22021</v>
      </c>
      <c r="B24" s="12">
        <f t="shared" si="2"/>
        <v>44228</v>
      </c>
      <c r="C24" s="13">
        <f t="shared" si="3"/>
        <v>1000</v>
      </c>
      <c r="D24" s="13">
        <f t="shared" si="4"/>
        <v>100</v>
      </c>
      <c r="E24" s="13">
        <f t="shared" si="5"/>
        <v>500</v>
      </c>
      <c r="F24" s="14">
        <f t="shared" si="6"/>
        <v>0</v>
      </c>
      <c r="G24" s="14">
        <f t="shared" si="0"/>
        <v>500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32021</v>
      </c>
      <c r="B25" s="12">
        <f t="shared" si="2"/>
        <v>44256</v>
      </c>
      <c r="C25" s="13">
        <f t="shared" si="3"/>
        <v>1000</v>
      </c>
      <c r="D25" s="13">
        <f t="shared" si="4"/>
        <v>100</v>
      </c>
      <c r="E25" s="13">
        <f t="shared" si="5"/>
        <v>600</v>
      </c>
      <c r="F25" s="14">
        <f t="shared" si="6"/>
        <v>0</v>
      </c>
      <c r="G25" s="14">
        <f t="shared" si="0"/>
        <v>600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42021</v>
      </c>
      <c r="B26" s="12">
        <f t="shared" si="2"/>
        <v>44287</v>
      </c>
      <c r="C26" s="13">
        <f t="shared" si="3"/>
        <v>1000</v>
      </c>
      <c r="D26" s="13">
        <f t="shared" si="4"/>
        <v>100</v>
      </c>
      <c r="E26" s="13">
        <f t="shared" si="5"/>
        <v>700</v>
      </c>
      <c r="F26" s="14">
        <f t="shared" si="6"/>
        <v>0</v>
      </c>
      <c r="G26" s="14">
        <f t="shared" si="0"/>
        <v>700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52021</v>
      </c>
      <c r="B27" s="12">
        <f t="shared" si="2"/>
        <v>44317</v>
      </c>
      <c r="C27" s="13">
        <f t="shared" si="3"/>
        <v>1000</v>
      </c>
      <c r="D27" s="13">
        <f t="shared" si="4"/>
        <v>100</v>
      </c>
      <c r="E27" s="13">
        <f t="shared" si="5"/>
        <v>800</v>
      </c>
      <c r="F27" s="14">
        <f t="shared" si="6"/>
        <v>0</v>
      </c>
      <c r="G27" s="14">
        <f t="shared" si="0"/>
        <v>800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62021</v>
      </c>
      <c r="B28" s="12">
        <f t="shared" si="2"/>
        <v>44348</v>
      </c>
      <c r="C28" s="13">
        <f t="shared" si="3"/>
        <v>1000</v>
      </c>
      <c r="D28" s="13">
        <f t="shared" si="4"/>
        <v>100</v>
      </c>
      <c r="E28" s="13">
        <f t="shared" si="5"/>
        <v>900</v>
      </c>
      <c r="F28" s="14">
        <f t="shared" si="6"/>
        <v>0</v>
      </c>
      <c r="G28" s="14">
        <f t="shared" si="0"/>
        <v>900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72021</v>
      </c>
      <c r="B29" s="12">
        <f t="shared" si="2"/>
        <v>44378</v>
      </c>
      <c r="C29" s="13">
        <f t="shared" si="3"/>
        <v>1000</v>
      </c>
      <c r="D29" s="13">
        <f t="shared" si="4"/>
        <v>100</v>
      </c>
      <c r="E29" s="13">
        <f t="shared" si="5"/>
        <v>1000</v>
      </c>
      <c r="F29" s="14">
        <f t="shared" si="6"/>
        <v>0</v>
      </c>
      <c r="G29" s="14">
        <f t="shared" si="0"/>
        <v>1000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82021</v>
      </c>
      <c r="B30" s="12">
        <f t="shared" si="2"/>
        <v>44409</v>
      </c>
      <c r="C30" s="13">
        <f t="shared" si="3"/>
        <v>1000</v>
      </c>
      <c r="D30" s="13">
        <f t="shared" si="4"/>
        <v>100</v>
      </c>
      <c r="E30" s="13">
        <f t="shared" si="5"/>
        <v>1100</v>
      </c>
      <c r="F30" s="14">
        <f t="shared" si="6"/>
        <v>0</v>
      </c>
      <c r="G30" s="14">
        <f t="shared" si="0"/>
        <v>1100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92021</v>
      </c>
      <c r="B31" s="12">
        <f t="shared" si="2"/>
        <v>44440</v>
      </c>
      <c r="C31" s="13">
        <f t="shared" si="3"/>
        <v>1000</v>
      </c>
      <c r="D31" s="13">
        <f t="shared" si="4"/>
        <v>100</v>
      </c>
      <c r="E31" s="13">
        <f t="shared" si="5"/>
        <v>1200</v>
      </c>
      <c r="F31" s="14">
        <f t="shared" si="6"/>
        <v>0</v>
      </c>
      <c r="G31" s="14">
        <f t="shared" si="0"/>
        <v>1200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102021</v>
      </c>
      <c r="B32" s="12">
        <f t="shared" si="2"/>
        <v>44470</v>
      </c>
      <c r="C32" s="13">
        <f t="shared" si="3"/>
        <v>1000</v>
      </c>
      <c r="D32" s="13">
        <f t="shared" si="4"/>
        <v>100</v>
      </c>
      <c r="E32" s="13">
        <f t="shared" si="5"/>
        <v>1300</v>
      </c>
      <c r="F32" s="14">
        <f t="shared" si="6"/>
        <v>0</v>
      </c>
      <c r="G32" s="14">
        <f t="shared" si="0"/>
        <v>1300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112021</v>
      </c>
      <c r="B33" s="12">
        <f t="shared" si="2"/>
        <v>44501</v>
      </c>
      <c r="C33" s="13">
        <f t="shared" si="3"/>
        <v>1000</v>
      </c>
      <c r="D33" s="13">
        <f t="shared" si="4"/>
        <v>100</v>
      </c>
      <c r="E33" s="13">
        <f t="shared" si="5"/>
        <v>1400</v>
      </c>
      <c r="F33" s="14">
        <f t="shared" si="6"/>
        <v>0</v>
      </c>
      <c r="G33" s="14">
        <f t="shared" si="0"/>
        <v>1400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122021</v>
      </c>
      <c r="B34" s="12">
        <f t="shared" si="2"/>
        <v>44531</v>
      </c>
      <c r="C34" s="13">
        <f t="shared" si="3"/>
        <v>1000</v>
      </c>
      <c r="D34" s="13">
        <f t="shared" si="4"/>
        <v>100</v>
      </c>
      <c r="E34" s="13">
        <f t="shared" si="5"/>
        <v>1500</v>
      </c>
      <c r="F34" s="14">
        <f t="shared" si="6"/>
        <v>0</v>
      </c>
      <c r="G34" s="14">
        <f t="shared" si="0"/>
        <v>1500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12022</v>
      </c>
      <c r="B35" s="12">
        <f t="shared" si="2"/>
        <v>44562</v>
      </c>
      <c r="C35" s="13">
        <f t="shared" si="3"/>
        <v>1000</v>
      </c>
      <c r="D35" s="13">
        <f t="shared" si="4"/>
        <v>100</v>
      </c>
      <c r="E35" s="13">
        <f t="shared" si="5"/>
        <v>1600</v>
      </c>
      <c r="F35" s="14">
        <f t="shared" si="6"/>
        <v>0</v>
      </c>
      <c r="G35" s="14">
        <f t="shared" si="0"/>
        <v>1600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22022</v>
      </c>
      <c r="B36" s="12">
        <f t="shared" si="2"/>
        <v>44593</v>
      </c>
      <c r="C36" s="13">
        <f t="shared" si="3"/>
        <v>1000</v>
      </c>
      <c r="D36" s="13">
        <f t="shared" si="4"/>
        <v>100</v>
      </c>
      <c r="E36" s="13">
        <f t="shared" si="5"/>
        <v>1700</v>
      </c>
      <c r="F36" s="14">
        <f t="shared" si="6"/>
        <v>0</v>
      </c>
      <c r="G36" s="14">
        <f t="shared" si="0"/>
        <v>1700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32022</v>
      </c>
      <c r="B37" s="12">
        <f t="shared" si="2"/>
        <v>44621</v>
      </c>
      <c r="C37" s="13">
        <f t="shared" si="3"/>
        <v>1000</v>
      </c>
      <c r="D37" s="13">
        <f t="shared" si="4"/>
        <v>100</v>
      </c>
      <c r="E37" s="13">
        <f t="shared" si="5"/>
        <v>1800</v>
      </c>
      <c r="F37" s="14">
        <f t="shared" si="6"/>
        <v>0</v>
      </c>
      <c r="G37" s="14">
        <f t="shared" ref="G37:G68" si="10">E37-F37</f>
        <v>1800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42022</v>
      </c>
      <c r="B38" s="12">
        <f t="shared" ref="B38:B69" si="12">EDATE(B37,1)</f>
        <v>44652</v>
      </c>
      <c r="C38" s="13">
        <f t="shared" ref="C38:C69" si="13">C37-H38+I38</f>
        <v>1000</v>
      </c>
      <c r="D38" s="13">
        <f t="shared" ref="D38:D69" si="14">C37*$K$1</f>
        <v>100</v>
      </c>
      <c r="E38" s="13">
        <f t="shared" ref="E38:E69" si="15">C37*$K$1+G37</f>
        <v>1900</v>
      </c>
      <c r="F38" s="14">
        <f t="shared" ref="F38:F69" si="16">IF(J38&gt;E38,E38,J38)</f>
        <v>0</v>
      </c>
      <c r="G38" s="14">
        <f t="shared" si="10"/>
        <v>1900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52022</v>
      </c>
      <c r="B39" s="12">
        <f t="shared" si="12"/>
        <v>44682</v>
      </c>
      <c r="C39" s="13">
        <f t="shared" si="13"/>
        <v>1000</v>
      </c>
      <c r="D39" s="13">
        <f t="shared" si="14"/>
        <v>100</v>
      </c>
      <c r="E39" s="13">
        <f t="shared" si="15"/>
        <v>2000</v>
      </c>
      <c r="F39" s="14">
        <f t="shared" si="16"/>
        <v>0</v>
      </c>
      <c r="G39" s="14">
        <f t="shared" si="10"/>
        <v>2000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62022</v>
      </c>
      <c r="B40" s="12">
        <f t="shared" si="12"/>
        <v>44713</v>
      </c>
      <c r="C40" s="13">
        <f t="shared" si="13"/>
        <v>1000</v>
      </c>
      <c r="D40" s="13">
        <f t="shared" si="14"/>
        <v>100</v>
      </c>
      <c r="E40" s="13">
        <f t="shared" si="15"/>
        <v>2100</v>
      </c>
      <c r="F40" s="14">
        <f t="shared" si="16"/>
        <v>0</v>
      </c>
      <c r="G40" s="14">
        <f t="shared" si="10"/>
        <v>2100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72022</v>
      </c>
      <c r="B41" s="12">
        <f t="shared" si="12"/>
        <v>44743</v>
      </c>
      <c r="C41" s="13">
        <f t="shared" si="13"/>
        <v>1000</v>
      </c>
      <c r="D41" s="13">
        <f t="shared" si="14"/>
        <v>100</v>
      </c>
      <c r="E41" s="13">
        <f t="shared" si="15"/>
        <v>2200</v>
      </c>
      <c r="F41" s="14">
        <f t="shared" si="16"/>
        <v>0</v>
      </c>
      <c r="G41" s="14">
        <f t="shared" si="10"/>
        <v>2200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82022</v>
      </c>
      <c r="B42" s="12">
        <f t="shared" si="12"/>
        <v>44774</v>
      </c>
      <c r="C42" s="13">
        <f t="shared" si="13"/>
        <v>1000</v>
      </c>
      <c r="D42" s="13">
        <f t="shared" si="14"/>
        <v>100</v>
      </c>
      <c r="E42" s="13">
        <f t="shared" si="15"/>
        <v>2300</v>
      </c>
      <c r="F42" s="14">
        <f t="shared" si="16"/>
        <v>0</v>
      </c>
      <c r="G42" s="14">
        <f t="shared" si="10"/>
        <v>2300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92022</v>
      </c>
      <c r="B43" s="12">
        <f t="shared" si="12"/>
        <v>44805</v>
      </c>
      <c r="C43" s="13">
        <f t="shared" si="13"/>
        <v>1000</v>
      </c>
      <c r="D43" s="13">
        <f t="shared" si="14"/>
        <v>100</v>
      </c>
      <c r="E43" s="13">
        <f t="shared" si="15"/>
        <v>2400</v>
      </c>
      <c r="F43" s="14">
        <f t="shared" si="16"/>
        <v>0</v>
      </c>
      <c r="G43" s="14">
        <f t="shared" si="10"/>
        <v>2400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102022</v>
      </c>
      <c r="B44" s="12">
        <f t="shared" si="12"/>
        <v>44835</v>
      </c>
      <c r="C44" s="13">
        <f t="shared" si="13"/>
        <v>1000</v>
      </c>
      <c r="D44" s="13">
        <f t="shared" si="14"/>
        <v>100</v>
      </c>
      <c r="E44" s="13">
        <f t="shared" si="15"/>
        <v>2500</v>
      </c>
      <c r="F44" s="14">
        <f t="shared" si="16"/>
        <v>0</v>
      </c>
      <c r="G44" s="14">
        <f t="shared" si="10"/>
        <v>2500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112022</v>
      </c>
      <c r="B45" s="12">
        <f t="shared" si="12"/>
        <v>44866</v>
      </c>
      <c r="C45" s="13">
        <f t="shared" si="13"/>
        <v>1000</v>
      </c>
      <c r="D45" s="13">
        <f t="shared" si="14"/>
        <v>100</v>
      </c>
      <c r="E45" s="13">
        <f t="shared" si="15"/>
        <v>2600</v>
      </c>
      <c r="F45" s="14">
        <f t="shared" si="16"/>
        <v>0</v>
      </c>
      <c r="G45" s="14">
        <f t="shared" si="10"/>
        <v>2600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122022</v>
      </c>
      <c r="B46" s="12">
        <f t="shared" si="12"/>
        <v>44896</v>
      </c>
      <c r="C46" s="13">
        <f t="shared" si="13"/>
        <v>1000</v>
      </c>
      <c r="D46" s="13">
        <f t="shared" si="14"/>
        <v>100</v>
      </c>
      <c r="E46" s="13">
        <f t="shared" si="15"/>
        <v>2700</v>
      </c>
      <c r="F46" s="14">
        <f t="shared" si="16"/>
        <v>0</v>
      </c>
      <c r="G46" s="14">
        <f t="shared" si="10"/>
        <v>2700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12023</v>
      </c>
      <c r="B47" s="12">
        <f t="shared" si="12"/>
        <v>44927</v>
      </c>
      <c r="C47" s="13">
        <f t="shared" si="13"/>
        <v>1000</v>
      </c>
      <c r="D47" s="13">
        <f t="shared" si="14"/>
        <v>100</v>
      </c>
      <c r="E47" s="13">
        <f t="shared" si="15"/>
        <v>2800</v>
      </c>
      <c r="F47" s="14">
        <f t="shared" si="16"/>
        <v>0</v>
      </c>
      <c r="G47" s="14">
        <f t="shared" si="10"/>
        <v>2800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22023</v>
      </c>
      <c r="B48" s="12">
        <f t="shared" si="12"/>
        <v>44958</v>
      </c>
      <c r="C48" s="13">
        <f t="shared" si="13"/>
        <v>1000</v>
      </c>
      <c r="D48" s="13">
        <f t="shared" si="14"/>
        <v>100</v>
      </c>
      <c r="E48" s="13">
        <f t="shared" si="15"/>
        <v>2900</v>
      </c>
      <c r="F48" s="14">
        <f t="shared" si="16"/>
        <v>0</v>
      </c>
      <c r="G48" s="14">
        <f t="shared" si="10"/>
        <v>2900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32023</v>
      </c>
      <c r="B49" s="12">
        <f t="shared" si="12"/>
        <v>44986</v>
      </c>
      <c r="C49" s="13">
        <f t="shared" si="13"/>
        <v>1000</v>
      </c>
      <c r="D49" s="13">
        <f t="shared" si="14"/>
        <v>100</v>
      </c>
      <c r="E49" s="13">
        <f t="shared" si="15"/>
        <v>3000</v>
      </c>
      <c r="F49" s="14">
        <f t="shared" si="16"/>
        <v>0</v>
      </c>
      <c r="G49" s="14">
        <f t="shared" si="10"/>
        <v>3000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42023</v>
      </c>
      <c r="B50" s="12">
        <f t="shared" si="12"/>
        <v>45017</v>
      </c>
      <c r="C50" s="13">
        <f t="shared" si="13"/>
        <v>1000</v>
      </c>
      <c r="D50" s="13">
        <f t="shared" si="14"/>
        <v>100</v>
      </c>
      <c r="E50" s="13">
        <f t="shared" si="15"/>
        <v>3100</v>
      </c>
      <c r="F50" s="14">
        <f t="shared" si="16"/>
        <v>0</v>
      </c>
      <c r="G50" s="14">
        <f t="shared" si="10"/>
        <v>3100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52023</v>
      </c>
      <c r="B51" s="12">
        <f t="shared" si="12"/>
        <v>45047</v>
      </c>
      <c r="C51" s="13">
        <f t="shared" si="13"/>
        <v>1000</v>
      </c>
      <c r="D51" s="13">
        <f t="shared" si="14"/>
        <v>100</v>
      </c>
      <c r="E51" s="13">
        <f t="shared" si="15"/>
        <v>3200</v>
      </c>
      <c r="F51" s="14">
        <f t="shared" si="16"/>
        <v>0</v>
      </c>
      <c r="G51" s="14">
        <f t="shared" si="10"/>
        <v>3200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62023</v>
      </c>
      <c r="B52" s="12">
        <f t="shared" si="12"/>
        <v>45078</v>
      </c>
      <c r="C52" s="13">
        <f t="shared" si="13"/>
        <v>1000</v>
      </c>
      <c r="D52" s="13">
        <f t="shared" si="14"/>
        <v>100</v>
      </c>
      <c r="E52" s="13">
        <f t="shared" si="15"/>
        <v>3300</v>
      </c>
      <c r="F52" s="14">
        <f t="shared" si="16"/>
        <v>0</v>
      </c>
      <c r="G52" s="14">
        <f t="shared" si="10"/>
        <v>3300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72023</v>
      </c>
      <c r="B53" s="12">
        <f t="shared" si="12"/>
        <v>45108</v>
      </c>
      <c r="C53" s="13">
        <f t="shared" si="13"/>
        <v>1000</v>
      </c>
      <c r="D53" s="13">
        <f t="shared" si="14"/>
        <v>100</v>
      </c>
      <c r="E53" s="13">
        <f t="shared" si="15"/>
        <v>3400</v>
      </c>
      <c r="F53" s="14">
        <f t="shared" si="16"/>
        <v>0</v>
      </c>
      <c r="G53" s="14">
        <f t="shared" si="10"/>
        <v>3400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82023</v>
      </c>
      <c r="B54" s="12">
        <f t="shared" si="12"/>
        <v>45139</v>
      </c>
      <c r="C54" s="13">
        <f t="shared" si="13"/>
        <v>1000</v>
      </c>
      <c r="D54" s="13">
        <f t="shared" si="14"/>
        <v>100</v>
      </c>
      <c r="E54" s="13">
        <f t="shared" si="15"/>
        <v>3500</v>
      </c>
      <c r="F54" s="14">
        <f t="shared" si="16"/>
        <v>0</v>
      </c>
      <c r="G54" s="14">
        <f t="shared" si="10"/>
        <v>3500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92023</v>
      </c>
      <c r="B55" s="12">
        <f t="shared" si="12"/>
        <v>45170</v>
      </c>
      <c r="C55" s="13">
        <f t="shared" si="13"/>
        <v>1000</v>
      </c>
      <c r="D55" s="13">
        <f t="shared" si="14"/>
        <v>100</v>
      </c>
      <c r="E55" s="13">
        <f t="shared" si="15"/>
        <v>3600</v>
      </c>
      <c r="F55" s="14">
        <f t="shared" si="16"/>
        <v>0</v>
      </c>
      <c r="G55" s="14">
        <f t="shared" si="10"/>
        <v>3600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102023</v>
      </c>
      <c r="B56" s="12">
        <f t="shared" si="12"/>
        <v>45200</v>
      </c>
      <c r="C56" s="13">
        <f t="shared" si="13"/>
        <v>1000</v>
      </c>
      <c r="D56" s="13">
        <f t="shared" si="14"/>
        <v>100</v>
      </c>
      <c r="E56" s="13">
        <f t="shared" si="15"/>
        <v>3700</v>
      </c>
      <c r="F56" s="14">
        <f t="shared" si="16"/>
        <v>0</v>
      </c>
      <c r="G56" s="14">
        <f t="shared" si="10"/>
        <v>3700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112023</v>
      </c>
      <c r="B57" s="12">
        <f t="shared" si="12"/>
        <v>45231</v>
      </c>
      <c r="C57" s="13">
        <f t="shared" si="13"/>
        <v>1000</v>
      </c>
      <c r="D57" s="13">
        <f t="shared" si="14"/>
        <v>100</v>
      </c>
      <c r="E57" s="13">
        <f t="shared" si="15"/>
        <v>3800</v>
      </c>
      <c r="F57" s="14">
        <f t="shared" si="16"/>
        <v>0</v>
      </c>
      <c r="G57" s="14">
        <f t="shared" si="10"/>
        <v>3800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122023</v>
      </c>
      <c r="B58" s="12">
        <f t="shared" si="12"/>
        <v>45261</v>
      </c>
      <c r="C58" s="13">
        <f t="shared" si="13"/>
        <v>1000</v>
      </c>
      <c r="D58" s="13">
        <f t="shared" si="14"/>
        <v>100</v>
      </c>
      <c r="E58" s="13">
        <f t="shared" si="15"/>
        <v>3900</v>
      </c>
      <c r="F58" s="14">
        <f t="shared" si="16"/>
        <v>0</v>
      </c>
      <c r="G58" s="14">
        <f t="shared" si="10"/>
        <v>3900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12024</v>
      </c>
      <c r="B59" s="12">
        <f t="shared" si="12"/>
        <v>45292</v>
      </c>
      <c r="C59" s="13">
        <f t="shared" si="13"/>
        <v>1000</v>
      </c>
      <c r="D59" s="13">
        <f t="shared" si="14"/>
        <v>100</v>
      </c>
      <c r="E59" s="13">
        <f t="shared" si="15"/>
        <v>4000</v>
      </c>
      <c r="F59" s="14">
        <f t="shared" si="16"/>
        <v>0</v>
      </c>
      <c r="G59" s="14">
        <f t="shared" si="10"/>
        <v>4000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22024</v>
      </c>
      <c r="B60" s="12">
        <f t="shared" si="12"/>
        <v>45323</v>
      </c>
      <c r="C60" s="13">
        <f t="shared" si="13"/>
        <v>1000</v>
      </c>
      <c r="D60" s="13">
        <f t="shared" si="14"/>
        <v>100</v>
      </c>
      <c r="E60" s="13">
        <f t="shared" si="15"/>
        <v>4100</v>
      </c>
      <c r="F60" s="14">
        <f t="shared" si="16"/>
        <v>0</v>
      </c>
      <c r="G60" s="14">
        <f t="shared" si="10"/>
        <v>4100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32024</v>
      </c>
      <c r="B61" s="12">
        <f t="shared" si="12"/>
        <v>45352</v>
      </c>
      <c r="C61" s="13">
        <f t="shared" si="13"/>
        <v>1000</v>
      </c>
      <c r="D61" s="13">
        <f t="shared" si="14"/>
        <v>100</v>
      </c>
      <c r="E61" s="13">
        <f t="shared" si="15"/>
        <v>4200</v>
      </c>
      <c r="F61" s="14">
        <f t="shared" si="16"/>
        <v>0</v>
      </c>
      <c r="G61" s="14">
        <f t="shared" si="10"/>
        <v>4200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42024</v>
      </c>
      <c r="B62" s="12">
        <f t="shared" si="12"/>
        <v>45383</v>
      </c>
      <c r="C62" s="13">
        <f t="shared" si="13"/>
        <v>1000</v>
      </c>
      <c r="D62" s="13">
        <f t="shared" si="14"/>
        <v>100</v>
      </c>
      <c r="E62" s="13">
        <f t="shared" si="15"/>
        <v>4300</v>
      </c>
      <c r="F62" s="14">
        <f t="shared" si="16"/>
        <v>0</v>
      </c>
      <c r="G62" s="14">
        <f t="shared" si="10"/>
        <v>4300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52024</v>
      </c>
      <c r="B63" s="12">
        <f t="shared" si="12"/>
        <v>45413</v>
      </c>
      <c r="C63" s="13">
        <f t="shared" si="13"/>
        <v>1000</v>
      </c>
      <c r="D63" s="13">
        <f t="shared" si="14"/>
        <v>100</v>
      </c>
      <c r="E63" s="13">
        <f t="shared" si="15"/>
        <v>4400</v>
      </c>
      <c r="F63" s="14">
        <f t="shared" si="16"/>
        <v>0</v>
      </c>
      <c r="G63" s="14">
        <f t="shared" si="10"/>
        <v>4400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62024</v>
      </c>
      <c r="B64" s="12">
        <f t="shared" si="12"/>
        <v>45444</v>
      </c>
      <c r="C64" s="13">
        <f t="shared" si="13"/>
        <v>1000</v>
      </c>
      <c r="D64" s="13">
        <f t="shared" si="14"/>
        <v>100</v>
      </c>
      <c r="E64" s="13">
        <f t="shared" si="15"/>
        <v>4500</v>
      </c>
      <c r="F64" s="14">
        <f t="shared" si="16"/>
        <v>0</v>
      </c>
      <c r="G64" s="14">
        <f t="shared" si="10"/>
        <v>4500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72024</v>
      </c>
      <c r="B65" s="12">
        <f t="shared" si="12"/>
        <v>45474</v>
      </c>
      <c r="C65" s="13">
        <f t="shared" si="13"/>
        <v>1000</v>
      </c>
      <c r="D65" s="13">
        <f t="shared" si="14"/>
        <v>100</v>
      </c>
      <c r="E65" s="13">
        <f t="shared" si="15"/>
        <v>4600</v>
      </c>
      <c r="F65" s="14">
        <f t="shared" si="16"/>
        <v>0</v>
      </c>
      <c r="G65" s="14">
        <f t="shared" si="10"/>
        <v>4600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82024</v>
      </c>
      <c r="B66" s="12">
        <f t="shared" si="12"/>
        <v>45505</v>
      </c>
      <c r="C66" s="13">
        <f t="shared" si="13"/>
        <v>1000</v>
      </c>
      <c r="D66" s="13">
        <f t="shared" si="14"/>
        <v>100</v>
      </c>
      <c r="E66" s="13">
        <f t="shared" si="15"/>
        <v>4700</v>
      </c>
      <c r="F66" s="14">
        <f t="shared" si="16"/>
        <v>0</v>
      </c>
      <c r="G66" s="14">
        <f t="shared" si="10"/>
        <v>4700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92024</v>
      </c>
      <c r="B67" s="12">
        <f t="shared" si="12"/>
        <v>45536</v>
      </c>
      <c r="C67" s="13">
        <f t="shared" si="13"/>
        <v>1000</v>
      </c>
      <c r="D67" s="13">
        <f t="shared" si="14"/>
        <v>100</v>
      </c>
      <c r="E67" s="13">
        <f t="shared" si="15"/>
        <v>4800</v>
      </c>
      <c r="F67" s="14">
        <f t="shared" si="16"/>
        <v>0</v>
      </c>
      <c r="G67" s="14">
        <f t="shared" si="10"/>
        <v>4800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102024</v>
      </c>
      <c r="B68" s="12">
        <f t="shared" si="12"/>
        <v>45566</v>
      </c>
      <c r="C68" s="13">
        <f t="shared" si="13"/>
        <v>1000</v>
      </c>
      <c r="D68" s="13">
        <f t="shared" si="14"/>
        <v>100</v>
      </c>
      <c r="E68" s="13">
        <f t="shared" si="15"/>
        <v>4900</v>
      </c>
      <c r="F68" s="14">
        <f t="shared" si="16"/>
        <v>0</v>
      </c>
      <c r="G68" s="14">
        <f t="shared" si="10"/>
        <v>4900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112024</v>
      </c>
      <c r="B69" s="12">
        <f t="shared" si="12"/>
        <v>45597</v>
      </c>
      <c r="C69" s="13">
        <f t="shared" si="13"/>
        <v>1000</v>
      </c>
      <c r="D69" s="13">
        <f t="shared" si="14"/>
        <v>100</v>
      </c>
      <c r="E69" s="13">
        <f t="shared" si="15"/>
        <v>5000</v>
      </c>
      <c r="F69" s="14">
        <f t="shared" si="16"/>
        <v>0</v>
      </c>
      <c r="G69" s="14">
        <f t="shared" ref="G69:G100" si="19">E69-F69</f>
        <v>5000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122024</v>
      </c>
      <c r="B70" s="12">
        <f t="shared" ref="B70:B101" si="21">EDATE(B69,1)</f>
        <v>45627</v>
      </c>
      <c r="C70" s="13">
        <f t="shared" ref="C70:C101" si="22">C69-H70+I70</f>
        <v>1000</v>
      </c>
      <c r="D70" s="13">
        <f t="shared" ref="D70:D101" si="23">C69*$K$1</f>
        <v>100</v>
      </c>
      <c r="E70" s="13">
        <f t="shared" ref="E70:E101" si="24">C69*$K$1+G69</f>
        <v>5100</v>
      </c>
      <c r="F70" s="14">
        <f t="shared" ref="F70:F101" si="25">IF(J70&gt;E70,E70,J70)</f>
        <v>0</v>
      </c>
      <c r="G70" s="14">
        <f t="shared" si="19"/>
        <v>5100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12025</v>
      </c>
      <c r="B71" s="12">
        <f t="shared" si="21"/>
        <v>45658</v>
      </c>
      <c r="C71" s="13">
        <f t="shared" si="22"/>
        <v>1000</v>
      </c>
      <c r="D71" s="13">
        <f t="shared" si="23"/>
        <v>100</v>
      </c>
      <c r="E71" s="13">
        <f t="shared" si="24"/>
        <v>5200</v>
      </c>
      <c r="F71" s="14">
        <f t="shared" si="25"/>
        <v>0</v>
      </c>
      <c r="G71" s="14">
        <f t="shared" si="19"/>
        <v>5200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22025</v>
      </c>
      <c r="B72" s="12">
        <f t="shared" si="21"/>
        <v>45689</v>
      </c>
      <c r="C72" s="13">
        <f t="shared" si="22"/>
        <v>1000</v>
      </c>
      <c r="D72" s="13">
        <f t="shared" si="23"/>
        <v>100</v>
      </c>
      <c r="E72" s="13">
        <f t="shared" si="24"/>
        <v>5300</v>
      </c>
      <c r="F72" s="14">
        <f t="shared" si="25"/>
        <v>0</v>
      </c>
      <c r="G72" s="14">
        <f t="shared" si="19"/>
        <v>5300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32025</v>
      </c>
      <c r="B73" s="12">
        <f t="shared" si="21"/>
        <v>45717</v>
      </c>
      <c r="C73" s="13">
        <f t="shared" si="22"/>
        <v>1000</v>
      </c>
      <c r="D73" s="13">
        <f t="shared" si="23"/>
        <v>100</v>
      </c>
      <c r="E73" s="13">
        <f t="shared" si="24"/>
        <v>5400</v>
      </c>
      <c r="F73" s="14">
        <f t="shared" si="25"/>
        <v>0</v>
      </c>
      <c r="G73" s="14">
        <f t="shared" si="19"/>
        <v>5400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42025</v>
      </c>
      <c r="B74" s="12">
        <f t="shared" si="21"/>
        <v>45748</v>
      </c>
      <c r="C74" s="13">
        <f t="shared" si="22"/>
        <v>1000</v>
      </c>
      <c r="D74" s="13">
        <f t="shared" si="23"/>
        <v>100</v>
      </c>
      <c r="E74" s="13">
        <f t="shared" si="24"/>
        <v>5500</v>
      </c>
      <c r="F74" s="14">
        <f t="shared" si="25"/>
        <v>0</v>
      </c>
      <c r="G74" s="14">
        <f t="shared" si="19"/>
        <v>5500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52025</v>
      </c>
      <c r="B75" s="12">
        <f t="shared" si="21"/>
        <v>45778</v>
      </c>
      <c r="C75" s="13">
        <f t="shared" si="22"/>
        <v>1000</v>
      </c>
      <c r="D75" s="13">
        <f t="shared" si="23"/>
        <v>100</v>
      </c>
      <c r="E75" s="13">
        <f t="shared" si="24"/>
        <v>5600</v>
      </c>
      <c r="F75" s="14">
        <f t="shared" si="25"/>
        <v>0</v>
      </c>
      <c r="G75" s="14">
        <f t="shared" si="19"/>
        <v>5600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62025</v>
      </c>
      <c r="B76" s="12">
        <f t="shared" si="21"/>
        <v>45809</v>
      </c>
      <c r="C76" s="13">
        <f t="shared" si="22"/>
        <v>1000</v>
      </c>
      <c r="D76" s="13">
        <f t="shared" si="23"/>
        <v>100</v>
      </c>
      <c r="E76" s="13">
        <f t="shared" si="24"/>
        <v>5700</v>
      </c>
      <c r="F76" s="14">
        <f t="shared" si="25"/>
        <v>0</v>
      </c>
      <c r="G76" s="14">
        <f t="shared" si="19"/>
        <v>5700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72025</v>
      </c>
      <c r="B77" s="12">
        <f t="shared" si="21"/>
        <v>45839</v>
      </c>
      <c r="C77" s="13">
        <f t="shared" si="22"/>
        <v>1000</v>
      </c>
      <c r="D77" s="13">
        <f t="shared" si="23"/>
        <v>100</v>
      </c>
      <c r="E77" s="13">
        <f t="shared" si="24"/>
        <v>5800</v>
      </c>
      <c r="F77" s="14">
        <f t="shared" si="25"/>
        <v>0</v>
      </c>
      <c r="G77" s="14">
        <f t="shared" si="19"/>
        <v>5800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82025</v>
      </c>
      <c r="B78" s="12">
        <f t="shared" si="21"/>
        <v>45870</v>
      </c>
      <c r="C78" s="13">
        <f t="shared" si="22"/>
        <v>1000</v>
      </c>
      <c r="D78" s="13">
        <f t="shared" si="23"/>
        <v>100</v>
      </c>
      <c r="E78" s="13">
        <f t="shared" si="24"/>
        <v>5900</v>
      </c>
      <c r="F78" s="14">
        <f t="shared" si="25"/>
        <v>0</v>
      </c>
      <c r="G78" s="14">
        <f t="shared" si="19"/>
        <v>5900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92025</v>
      </c>
      <c r="B79" s="12">
        <f t="shared" si="21"/>
        <v>45901</v>
      </c>
      <c r="C79" s="13">
        <f t="shared" si="22"/>
        <v>1000</v>
      </c>
      <c r="D79" s="13">
        <f t="shared" si="23"/>
        <v>100</v>
      </c>
      <c r="E79" s="13">
        <f t="shared" si="24"/>
        <v>6000</v>
      </c>
      <c r="F79" s="14">
        <f t="shared" si="25"/>
        <v>0</v>
      </c>
      <c r="G79" s="14">
        <f t="shared" si="19"/>
        <v>6000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102025</v>
      </c>
      <c r="B80" s="12">
        <f t="shared" si="21"/>
        <v>45931</v>
      </c>
      <c r="C80" s="13">
        <f t="shared" si="22"/>
        <v>1000</v>
      </c>
      <c r="D80" s="13">
        <f t="shared" si="23"/>
        <v>100</v>
      </c>
      <c r="E80" s="13">
        <f t="shared" si="24"/>
        <v>6100</v>
      </c>
      <c r="F80" s="14">
        <f t="shared" si="25"/>
        <v>0</v>
      </c>
      <c r="G80" s="14">
        <f t="shared" si="19"/>
        <v>6100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112025</v>
      </c>
      <c r="B81" s="12">
        <f t="shared" si="21"/>
        <v>45962</v>
      </c>
      <c r="C81" s="13">
        <f t="shared" si="22"/>
        <v>1000</v>
      </c>
      <c r="D81" s="13">
        <f t="shared" si="23"/>
        <v>100</v>
      </c>
      <c r="E81" s="13">
        <f t="shared" si="24"/>
        <v>6200</v>
      </c>
      <c r="F81" s="14">
        <f t="shared" si="25"/>
        <v>0</v>
      </c>
      <c r="G81" s="14">
        <f t="shared" si="19"/>
        <v>6200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122025</v>
      </c>
      <c r="B82" s="12">
        <f t="shared" si="21"/>
        <v>45992</v>
      </c>
      <c r="C82" s="13">
        <f t="shared" si="22"/>
        <v>1000</v>
      </c>
      <c r="D82" s="13">
        <f t="shared" si="23"/>
        <v>100</v>
      </c>
      <c r="E82" s="13">
        <f t="shared" si="24"/>
        <v>6300</v>
      </c>
      <c r="F82" s="14">
        <f t="shared" si="25"/>
        <v>0</v>
      </c>
      <c r="G82" s="14">
        <f t="shared" si="19"/>
        <v>6300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12026</v>
      </c>
      <c r="B83" s="12">
        <f t="shared" si="21"/>
        <v>46023</v>
      </c>
      <c r="C83" s="13">
        <f t="shared" si="22"/>
        <v>1000</v>
      </c>
      <c r="D83" s="13">
        <f t="shared" si="23"/>
        <v>100</v>
      </c>
      <c r="E83" s="13">
        <f t="shared" si="24"/>
        <v>6400</v>
      </c>
      <c r="F83" s="14">
        <f t="shared" si="25"/>
        <v>0</v>
      </c>
      <c r="G83" s="14">
        <f t="shared" si="19"/>
        <v>6400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22026</v>
      </c>
      <c r="B84" s="12">
        <f t="shared" si="21"/>
        <v>46054</v>
      </c>
      <c r="C84" s="13">
        <f t="shared" si="22"/>
        <v>1000</v>
      </c>
      <c r="D84" s="13">
        <f t="shared" si="23"/>
        <v>100</v>
      </c>
      <c r="E84" s="13">
        <f t="shared" si="24"/>
        <v>6500</v>
      </c>
      <c r="F84" s="14">
        <f t="shared" si="25"/>
        <v>0</v>
      </c>
      <c r="G84" s="14">
        <f t="shared" si="19"/>
        <v>6500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32026</v>
      </c>
      <c r="B85" s="12">
        <f t="shared" si="21"/>
        <v>46082</v>
      </c>
      <c r="C85" s="13">
        <f t="shared" si="22"/>
        <v>1000</v>
      </c>
      <c r="D85" s="13">
        <f t="shared" si="23"/>
        <v>100</v>
      </c>
      <c r="E85" s="13">
        <f t="shared" si="24"/>
        <v>6600</v>
      </c>
      <c r="F85" s="14">
        <f t="shared" si="25"/>
        <v>0</v>
      </c>
      <c r="G85" s="14">
        <f t="shared" si="19"/>
        <v>6600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42026</v>
      </c>
      <c r="B86" s="12">
        <f t="shared" si="21"/>
        <v>46113</v>
      </c>
      <c r="C86" s="13">
        <f t="shared" si="22"/>
        <v>1000</v>
      </c>
      <c r="D86" s="13">
        <f t="shared" si="23"/>
        <v>100</v>
      </c>
      <c r="E86" s="13">
        <f t="shared" si="24"/>
        <v>6700</v>
      </c>
      <c r="F86" s="14">
        <f t="shared" si="25"/>
        <v>0</v>
      </c>
      <c r="G86" s="14">
        <f t="shared" si="19"/>
        <v>6700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52026</v>
      </c>
      <c r="B87" s="12">
        <f t="shared" si="21"/>
        <v>46143</v>
      </c>
      <c r="C87" s="13">
        <f t="shared" si="22"/>
        <v>1000</v>
      </c>
      <c r="D87" s="13">
        <f t="shared" si="23"/>
        <v>100</v>
      </c>
      <c r="E87" s="13">
        <f t="shared" si="24"/>
        <v>6800</v>
      </c>
      <c r="F87" s="14">
        <f t="shared" si="25"/>
        <v>0</v>
      </c>
      <c r="G87" s="14">
        <f t="shared" si="19"/>
        <v>6800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62026</v>
      </c>
      <c r="B88" s="12">
        <f t="shared" si="21"/>
        <v>46174</v>
      </c>
      <c r="C88" s="13">
        <f t="shared" si="22"/>
        <v>1000</v>
      </c>
      <c r="D88" s="13">
        <f t="shared" si="23"/>
        <v>100</v>
      </c>
      <c r="E88" s="13">
        <f t="shared" si="24"/>
        <v>6900</v>
      </c>
      <c r="F88" s="14">
        <f t="shared" si="25"/>
        <v>0</v>
      </c>
      <c r="G88" s="14">
        <f t="shared" si="19"/>
        <v>6900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72026</v>
      </c>
      <c r="B89" s="12">
        <f t="shared" si="21"/>
        <v>46204</v>
      </c>
      <c r="C89" s="13">
        <f t="shared" si="22"/>
        <v>1000</v>
      </c>
      <c r="D89" s="13">
        <f t="shared" si="23"/>
        <v>100</v>
      </c>
      <c r="E89" s="13">
        <f t="shared" si="24"/>
        <v>7000</v>
      </c>
      <c r="F89" s="14">
        <f t="shared" si="25"/>
        <v>0</v>
      </c>
      <c r="G89" s="14">
        <f t="shared" si="19"/>
        <v>7000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82026</v>
      </c>
      <c r="B90" s="12">
        <f t="shared" si="21"/>
        <v>46235</v>
      </c>
      <c r="C90" s="13">
        <f t="shared" si="22"/>
        <v>1000</v>
      </c>
      <c r="D90" s="13">
        <f t="shared" si="23"/>
        <v>100</v>
      </c>
      <c r="E90" s="13">
        <f t="shared" si="24"/>
        <v>7100</v>
      </c>
      <c r="F90" s="14">
        <f t="shared" si="25"/>
        <v>0</v>
      </c>
      <c r="G90" s="14">
        <f t="shared" si="19"/>
        <v>7100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92026</v>
      </c>
      <c r="B91" s="12">
        <f t="shared" si="21"/>
        <v>46266</v>
      </c>
      <c r="C91" s="13">
        <f t="shared" si="22"/>
        <v>1000</v>
      </c>
      <c r="D91" s="13">
        <f t="shared" si="23"/>
        <v>100</v>
      </c>
      <c r="E91" s="13">
        <f t="shared" si="24"/>
        <v>7200</v>
      </c>
      <c r="F91" s="14">
        <f t="shared" si="25"/>
        <v>0</v>
      </c>
      <c r="G91" s="14">
        <f t="shared" si="19"/>
        <v>7200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102026</v>
      </c>
      <c r="B92" s="12">
        <f t="shared" si="21"/>
        <v>46296</v>
      </c>
      <c r="C92" s="13">
        <f t="shared" si="22"/>
        <v>1000</v>
      </c>
      <c r="D92" s="13">
        <f t="shared" si="23"/>
        <v>100</v>
      </c>
      <c r="E92" s="13">
        <f t="shared" si="24"/>
        <v>7300</v>
      </c>
      <c r="F92" s="14">
        <f t="shared" si="25"/>
        <v>0</v>
      </c>
      <c r="G92" s="14">
        <f t="shared" si="19"/>
        <v>7300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112026</v>
      </c>
      <c r="B93" s="12">
        <f t="shared" si="21"/>
        <v>46327</v>
      </c>
      <c r="C93" s="13">
        <f t="shared" si="22"/>
        <v>1000</v>
      </c>
      <c r="D93" s="13">
        <f t="shared" si="23"/>
        <v>100</v>
      </c>
      <c r="E93" s="13">
        <f t="shared" si="24"/>
        <v>7400</v>
      </c>
      <c r="F93" s="14">
        <f t="shared" si="25"/>
        <v>0</v>
      </c>
      <c r="G93" s="14">
        <f t="shared" si="19"/>
        <v>7400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122026</v>
      </c>
      <c r="B94" s="12">
        <f t="shared" si="21"/>
        <v>46357</v>
      </c>
      <c r="C94" s="13">
        <f t="shared" si="22"/>
        <v>1000</v>
      </c>
      <c r="D94" s="13">
        <f t="shared" si="23"/>
        <v>100</v>
      </c>
      <c r="E94" s="13">
        <f t="shared" si="24"/>
        <v>7500</v>
      </c>
      <c r="F94" s="14">
        <f t="shared" si="25"/>
        <v>0</v>
      </c>
      <c r="G94" s="14">
        <f t="shared" si="19"/>
        <v>7500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12027</v>
      </c>
      <c r="B95" s="12">
        <f t="shared" si="21"/>
        <v>46388</v>
      </c>
      <c r="C95" s="13">
        <f t="shared" si="22"/>
        <v>1000</v>
      </c>
      <c r="D95" s="13">
        <f t="shared" si="23"/>
        <v>100</v>
      </c>
      <c r="E95" s="13">
        <f t="shared" si="24"/>
        <v>7600</v>
      </c>
      <c r="F95" s="14">
        <f t="shared" si="25"/>
        <v>0</v>
      </c>
      <c r="G95" s="14">
        <f t="shared" si="19"/>
        <v>7600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22027</v>
      </c>
      <c r="B96" s="12">
        <f t="shared" si="21"/>
        <v>46419</v>
      </c>
      <c r="C96" s="13">
        <f t="shared" si="22"/>
        <v>1000</v>
      </c>
      <c r="D96" s="13">
        <f t="shared" si="23"/>
        <v>100</v>
      </c>
      <c r="E96" s="13">
        <f t="shared" si="24"/>
        <v>7700</v>
      </c>
      <c r="F96" s="14">
        <f t="shared" si="25"/>
        <v>0</v>
      </c>
      <c r="G96" s="14">
        <f t="shared" si="19"/>
        <v>7700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32027</v>
      </c>
      <c r="B97" s="12">
        <f t="shared" si="21"/>
        <v>46447</v>
      </c>
      <c r="C97" s="13">
        <f t="shared" si="22"/>
        <v>1000</v>
      </c>
      <c r="D97" s="13">
        <f t="shared" si="23"/>
        <v>100</v>
      </c>
      <c r="E97" s="13">
        <f t="shared" si="24"/>
        <v>7800</v>
      </c>
      <c r="F97" s="14">
        <f t="shared" si="25"/>
        <v>0</v>
      </c>
      <c r="G97" s="14">
        <f t="shared" si="19"/>
        <v>7800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42027</v>
      </c>
      <c r="B98" s="12">
        <f t="shared" si="21"/>
        <v>46478</v>
      </c>
      <c r="C98" s="13">
        <f t="shared" si="22"/>
        <v>1000</v>
      </c>
      <c r="D98" s="13">
        <f t="shared" si="23"/>
        <v>100</v>
      </c>
      <c r="E98" s="13">
        <f t="shared" si="24"/>
        <v>7900</v>
      </c>
      <c r="F98" s="14">
        <f t="shared" si="25"/>
        <v>0</v>
      </c>
      <c r="G98" s="14">
        <f t="shared" si="19"/>
        <v>7900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52027</v>
      </c>
      <c r="B99" s="12">
        <f t="shared" si="21"/>
        <v>46508</v>
      </c>
      <c r="C99" s="13">
        <f t="shared" si="22"/>
        <v>1000</v>
      </c>
      <c r="D99" s="13">
        <f t="shared" si="23"/>
        <v>100</v>
      </c>
      <c r="E99" s="13">
        <f t="shared" si="24"/>
        <v>8000</v>
      </c>
      <c r="F99" s="14">
        <f t="shared" si="25"/>
        <v>0</v>
      </c>
      <c r="G99" s="14">
        <f t="shared" si="19"/>
        <v>8000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62027</v>
      </c>
      <c r="B100" s="12">
        <f t="shared" si="21"/>
        <v>46539</v>
      </c>
      <c r="C100" s="13">
        <f t="shared" si="22"/>
        <v>1000</v>
      </c>
      <c r="D100" s="13">
        <f t="shared" si="23"/>
        <v>100</v>
      </c>
      <c r="E100" s="13">
        <f t="shared" si="24"/>
        <v>8100</v>
      </c>
      <c r="F100" s="14">
        <f t="shared" si="25"/>
        <v>0</v>
      </c>
      <c r="G100" s="14">
        <f t="shared" si="19"/>
        <v>8100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72027</v>
      </c>
      <c r="B101" s="12">
        <f t="shared" si="21"/>
        <v>46569</v>
      </c>
      <c r="C101" s="13">
        <f t="shared" si="22"/>
        <v>1000</v>
      </c>
      <c r="D101" s="13">
        <f t="shared" si="23"/>
        <v>100</v>
      </c>
      <c r="E101" s="13">
        <f t="shared" si="24"/>
        <v>8200</v>
      </c>
      <c r="F101" s="14">
        <f t="shared" si="25"/>
        <v>0</v>
      </c>
      <c r="G101" s="14">
        <f t="shared" ref="G101:G124" si="29">E101-F101</f>
        <v>8200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82027</v>
      </c>
      <c r="B102" s="12">
        <f t="shared" ref="B102:B124" si="31">EDATE(B101,1)</f>
        <v>46600</v>
      </c>
      <c r="C102" s="13">
        <f t="shared" ref="C102:C124" si="32">C101-H102+I102</f>
        <v>1000</v>
      </c>
      <c r="D102" s="13">
        <f t="shared" ref="D102:D124" si="33">C101*$K$1</f>
        <v>100</v>
      </c>
      <c r="E102" s="13">
        <f t="shared" ref="E102:E124" si="34">C101*$K$1+G101</f>
        <v>8300</v>
      </c>
      <c r="F102" s="14">
        <f t="shared" ref="F102:F124" si="35">IF(J102&gt;E102,E102,J102)</f>
        <v>0</v>
      </c>
      <c r="G102" s="14">
        <f t="shared" si="29"/>
        <v>8300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92027</v>
      </c>
      <c r="B103" s="12">
        <f t="shared" si="31"/>
        <v>46631</v>
      </c>
      <c r="C103" s="13">
        <f t="shared" si="32"/>
        <v>1000</v>
      </c>
      <c r="D103" s="13">
        <f t="shared" si="33"/>
        <v>100</v>
      </c>
      <c r="E103" s="13">
        <f t="shared" si="34"/>
        <v>8400</v>
      </c>
      <c r="F103" s="14">
        <f t="shared" si="35"/>
        <v>0</v>
      </c>
      <c r="G103" s="14">
        <f t="shared" si="29"/>
        <v>8400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102027</v>
      </c>
      <c r="B104" s="12">
        <f t="shared" si="31"/>
        <v>46661</v>
      </c>
      <c r="C104" s="13">
        <f t="shared" si="32"/>
        <v>1000</v>
      </c>
      <c r="D104" s="13">
        <f t="shared" si="33"/>
        <v>100</v>
      </c>
      <c r="E104" s="13">
        <f t="shared" si="34"/>
        <v>8500</v>
      </c>
      <c r="F104" s="14">
        <f t="shared" si="35"/>
        <v>0</v>
      </c>
      <c r="G104" s="14">
        <f t="shared" si="29"/>
        <v>8500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112027</v>
      </c>
      <c r="B105" s="12">
        <f t="shared" si="31"/>
        <v>46692</v>
      </c>
      <c r="C105" s="13">
        <f t="shared" si="32"/>
        <v>1000</v>
      </c>
      <c r="D105" s="13">
        <f t="shared" si="33"/>
        <v>100</v>
      </c>
      <c r="E105" s="13">
        <f t="shared" si="34"/>
        <v>8600</v>
      </c>
      <c r="F105" s="14">
        <f t="shared" si="35"/>
        <v>0</v>
      </c>
      <c r="G105" s="14">
        <f t="shared" si="29"/>
        <v>8600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122027</v>
      </c>
      <c r="B106" s="12">
        <f t="shared" si="31"/>
        <v>46722</v>
      </c>
      <c r="C106" s="13">
        <f t="shared" si="32"/>
        <v>1000</v>
      </c>
      <c r="D106" s="13">
        <f t="shared" si="33"/>
        <v>100</v>
      </c>
      <c r="E106" s="13">
        <f t="shared" si="34"/>
        <v>8700</v>
      </c>
      <c r="F106" s="14">
        <f t="shared" si="35"/>
        <v>0</v>
      </c>
      <c r="G106" s="14">
        <f t="shared" si="29"/>
        <v>8700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12028</v>
      </c>
      <c r="B107" s="12">
        <f t="shared" si="31"/>
        <v>46753</v>
      </c>
      <c r="C107" s="13">
        <f t="shared" si="32"/>
        <v>1000</v>
      </c>
      <c r="D107" s="13">
        <f t="shared" si="33"/>
        <v>100</v>
      </c>
      <c r="E107" s="13">
        <f t="shared" si="34"/>
        <v>8800</v>
      </c>
      <c r="F107" s="14">
        <f t="shared" si="35"/>
        <v>0</v>
      </c>
      <c r="G107" s="14">
        <f t="shared" si="29"/>
        <v>8800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22028</v>
      </c>
      <c r="B108" s="12">
        <f t="shared" si="31"/>
        <v>46784</v>
      </c>
      <c r="C108" s="13">
        <f t="shared" si="32"/>
        <v>1000</v>
      </c>
      <c r="D108" s="13">
        <f t="shared" si="33"/>
        <v>100</v>
      </c>
      <c r="E108" s="13">
        <f t="shared" si="34"/>
        <v>8900</v>
      </c>
      <c r="F108" s="14">
        <f t="shared" si="35"/>
        <v>0</v>
      </c>
      <c r="G108" s="14">
        <f t="shared" si="29"/>
        <v>8900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32028</v>
      </c>
      <c r="B109" s="12">
        <f t="shared" si="31"/>
        <v>46813</v>
      </c>
      <c r="C109" s="13">
        <f t="shared" si="32"/>
        <v>1000</v>
      </c>
      <c r="D109" s="13">
        <f t="shared" si="33"/>
        <v>100</v>
      </c>
      <c r="E109" s="13">
        <f t="shared" si="34"/>
        <v>9000</v>
      </c>
      <c r="F109" s="14">
        <f t="shared" si="35"/>
        <v>0</v>
      </c>
      <c r="G109" s="14">
        <f t="shared" si="29"/>
        <v>9000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42028</v>
      </c>
      <c r="B110" s="12">
        <f t="shared" si="31"/>
        <v>46844</v>
      </c>
      <c r="C110" s="13">
        <f t="shared" si="32"/>
        <v>1000</v>
      </c>
      <c r="D110" s="13">
        <f t="shared" si="33"/>
        <v>100</v>
      </c>
      <c r="E110" s="13">
        <f t="shared" si="34"/>
        <v>9100</v>
      </c>
      <c r="F110" s="14">
        <f t="shared" si="35"/>
        <v>0</v>
      </c>
      <c r="G110" s="14">
        <f t="shared" si="29"/>
        <v>9100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52028</v>
      </c>
      <c r="B111" s="12">
        <f t="shared" si="31"/>
        <v>46874</v>
      </c>
      <c r="C111" s="13">
        <f t="shared" si="32"/>
        <v>1000</v>
      </c>
      <c r="D111" s="13">
        <f t="shared" si="33"/>
        <v>100</v>
      </c>
      <c r="E111" s="13">
        <f t="shared" si="34"/>
        <v>9200</v>
      </c>
      <c r="F111" s="14">
        <f t="shared" si="35"/>
        <v>0</v>
      </c>
      <c r="G111" s="14">
        <f t="shared" si="29"/>
        <v>9200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62028</v>
      </c>
      <c r="B112" s="12">
        <f t="shared" si="31"/>
        <v>46905</v>
      </c>
      <c r="C112" s="13">
        <f t="shared" si="32"/>
        <v>1000</v>
      </c>
      <c r="D112" s="13">
        <f t="shared" si="33"/>
        <v>100</v>
      </c>
      <c r="E112" s="13">
        <f t="shared" si="34"/>
        <v>9300</v>
      </c>
      <c r="F112" s="14">
        <f t="shared" si="35"/>
        <v>0</v>
      </c>
      <c r="G112" s="14">
        <f t="shared" si="29"/>
        <v>9300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72028</v>
      </c>
      <c r="B113" s="12">
        <f t="shared" si="31"/>
        <v>46935</v>
      </c>
      <c r="C113" s="13">
        <f t="shared" si="32"/>
        <v>1000</v>
      </c>
      <c r="D113" s="13">
        <f t="shared" si="33"/>
        <v>100</v>
      </c>
      <c r="E113" s="13">
        <f t="shared" si="34"/>
        <v>9400</v>
      </c>
      <c r="F113" s="14">
        <f t="shared" si="35"/>
        <v>0</v>
      </c>
      <c r="G113" s="14">
        <f t="shared" si="29"/>
        <v>9400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82028</v>
      </c>
      <c r="B114" s="12">
        <f t="shared" si="31"/>
        <v>46966</v>
      </c>
      <c r="C114" s="13">
        <f t="shared" si="32"/>
        <v>1000</v>
      </c>
      <c r="D114" s="13">
        <f t="shared" si="33"/>
        <v>100</v>
      </c>
      <c r="E114" s="13">
        <f t="shared" si="34"/>
        <v>9500</v>
      </c>
      <c r="F114" s="14">
        <f t="shared" si="35"/>
        <v>0</v>
      </c>
      <c r="G114" s="14">
        <f t="shared" si="29"/>
        <v>9500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92028</v>
      </c>
      <c r="B115" s="12">
        <f t="shared" si="31"/>
        <v>46997</v>
      </c>
      <c r="C115" s="13">
        <f t="shared" si="32"/>
        <v>1000</v>
      </c>
      <c r="D115" s="13">
        <f t="shared" si="33"/>
        <v>100</v>
      </c>
      <c r="E115" s="13">
        <f t="shared" si="34"/>
        <v>9600</v>
      </c>
      <c r="F115" s="14">
        <f t="shared" si="35"/>
        <v>0</v>
      </c>
      <c r="G115" s="14">
        <f t="shared" si="29"/>
        <v>9600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102028</v>
      </c>
      <c r="B116" s="12">
        <f t="shared" si="31"/>
        <v>47027</v>
      </c>
      <c r="C116" s="13">
        <f t="shared" si="32"/>
        <v>1000</v>
      </c>
      <c r="D116" s="13">
        <f t="shared" si="33"/>
        <v>100</v>
      </c>
      <c r="E116" s="13">
        <f t="shared" si="34"/>
        <v>9700</v>
      </c>
      <c r="F116" s="14">
        <f t="shared" si="35"/>
        <v>0</v>
      </c>
      <c r="G116" s="14">
        <f t="shared" si="29"/>
        <v>9700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112028</v>
      </c>
      <c r="B117" s="12">
        <f t="shared" si="31"/>
        <v>47058</v>
      </c>
      <c r="C117" s="13">
        <f t="shared" si="32"/>
        <v>1000</v>
      </c>
      <c r="D117" s="13">
        <f t="shared" si="33"/>
        <v>100</v>
      </c>
      <c r="E117" s="13">
        <f t="shared" si="34"/>
        <v>9800</v>
      </c>
      <c r="F117" s="14">
        <f t="shared" si="35"/>
        <v>0</v>
      </c>
      <c r="G117" s="14">
        <f t="shared" si="29"/>
        <v>9800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122028</v>
      </c>
      <c r="B118" s="12">
        <f t="shared" si="31"/>
        <v>47088</v>
      </c>
      <c r="C118" s="13">
        <f t="shared" si="32"/>
        <v>1000</v>
      </c>
      <c r="D118" s="13">
        <f t="shared" si="33"/>
        <v>100</v>
      </c>
      <c r="E118" s="13">
        <f t="shared" si="34"/>
        <v>9900</v>
      </c>
      <c r="F118" s="14">
        <f t="shared" si="35"/>
        <v>0</v>
      </c>
      <c r="G118" s="14">
        <f t="shared" si="29"/>
        <v>9900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12029</v>
      </c>
      <c r="B119" s="12">
        <f t="shared" si="31"/>
        <v>47119</v>
      </c>
      <c r="C119" s="13">
        <f t="shared" si="32"/>
        <v>1000</v>
      </c>
      <c r="D119" s="13">
        <f t="shared" si="33"/>
        <v>100</v>
      </c>
      <c r="E119" s="13">
        <f t="shared" si="34"/>
        <v>10000</v>
      </c>
      <c r="F119" s="14">
        <f t="shared" si="35"/>
        <v>0</v>
      </c>
      <c r="G119" s="14">
        <f t="shared" si="29"/>
        <v>10000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22029</v>
      </c>
      <c r="B120" s="12">
        <f t="shared" si="31"/>
        <v>47150</v>
      </c>
      <c r="C120" s="13">
        <f t="shared" si="32"/>
        <v>1000</v>
      </c>
      <c r="D120" s="13">
        <f t="shared" si="33"/>
        <v>100</v>
      </c>
      <c r="E120" s="13">
        <f t="shared" si="34"/>
        <v>10100</v>
      </c>
      <c r="F120" s="14">
        <f t="shared" si="35"/>
        <v>0</v>
      </c>
      <c r="G120" s="14">
        <f t="shared" si="29"/>
        <v>10100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32029</v>
      </c>
      <c r="B121" s="12">
        <f t="shared" si="31"/>
        <v>47178</v>
      </c>
      <c r="C121" s="13">
        <f t="shared" si="32"/>
        <v>1000</v>
      </c>
      <c r="D121" s="13">
        <f t="shared" si="33"/>
        <v>100</v>
      </c>
      <c r="E121" s="13">
        <f t="shared" si="34"/>
        <v>10200</v>
      </c>
      <c r="F121" s="14">
        <f t="shared" si="35"/>
        <v>0</v>
      </c>
      <c r="G121" s="14">
        <f t="shared" si="29"/>
        <v>10200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42029</v>
      </c>
      <c r="B122" s="12">
        <f t="shared" si="31"/>
        <v>47209</v>
      </c>
      <c r="C122" s="13">
        <f t="shared" si="32"/>
        <v>1000</v>
      </c>
      <c r="D122" s="13">
        <f t="shared" si="33"/>
        <v>100</v>
      </c>
      <c r="E122" s="13">
        <f t="shared" si="34"/>
        <v>10300</v>
      </c>
      <c r="F122" s="14">
        <f t="shared" si="35"/>
        <v>0</v>
      </c>
      <c r="G122" s="14">
        <f t="shared" si="29"/>
        <v>10300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52029</v>
      </c>
      <c r="B123" s="12">
        <f t="shared" si="31"/>
        <v>47239</v>
      </c>
      <c r="C123" s="13">
        <f t="shared" si="32"/>
        <v>1000</v>
      </c>
      <c r="D123" s="13">
        <f t="shared" si="33"/>
        <v>100</v>
      </c>
      <c r="E123" s="13">
        <f t="shared" si="34"/>
        <v>10400</v>
      </c>
      <c r="F123" s="14">
        <f t="shared" si="35"/>
        <v>0</v>
      </c>
      <c r="G123" s="14">
        <f t="shared" si="29"/>
        <v>10400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62029</v>
      </c>
      <c r="B124" s="12">
        <f t="shared" si="31"/>
        <v>47270</v>
      </c>
      <c r="C124" s="13">
        <f t="shared" si="32"/>
        <v>1000</v>
      </c>
      <c r="D124" s="13">
        <f t="shared" si="33"/>
        <v>100</v>
      </c>
      <c r="E124" s="13">
        <f t="shared" si="34"/>
        <v>10500</v>
      </c>
      <c r="F124" s="14">
        <f t="shared" si="35"/>
        <v>0</v>
      </c>
      <c r="G124" s="14">
        <f t="shared" si="29"/>
        <v>10500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7" zoomScaleNormal="87" topLeftCell="B1" workbookViewId="0">
      <selection activeCell="T14" sqref="T14"/>
    </sheetView>
  </sheetViews>
  <sheetFormatPr defaultColWidth="11" defaultRowHeight="15"/>
  <cols>
    <col min="1" max="1" width="7" hidden="1" customWidth="1"/>
    <col min="2" max="2" width="8.42857142857143" customWidth="1"/>
    <col min="4" max="6" width="12" customWidth="1"/>
    <col min="7" max="7" width="11.1428571428571" customWidth="1"/>
    <col min="8" max="8" width="12" customWidth="1"/>
    <col min="9" max="9" width="10.1428571428571" customWidth="1"/>
    <col min="10" max="10" width="11.8571428571429" customWidth="1"/>
    <col min="11" max="11" width="11.4285714285714" customWidth="1"/>
    <col min="15" max="15" width="10.7142857142857" customWidth="1"/>
    <col min="16" max="16" width="8.28571428571429" customWidth="1"/>
    <col min="17" max="17" width="4" customWidth="1"/>
    <col min="18" max="18" width="19.6952380952381" customWidth="1"/>
    <col min="19" max="19" width="8.85714285714286" customWidth="1"/>
  </cols>
  <sheetData>
    <row r="1" spans="2:16">
      <c r="B1" s="1" t="s">
        <v>9</v>
      </c>
      <c r="C1" s="2" t="s">
        <v>56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43556</v>
      </c>
      <c r="N1" s="19" t="s">
        <v>13</v>
      </c>
      <c r="O1" s="20">
        <v>100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42019</v>
      </c>
      <c r="B5" s="12">
        <f>EDATE(M1,0)</f>
        <v>43556</v>
      </c>
      <c r="C5" s="13">
        <f>IF(H5&gt;0,O1-H5,IF(J5&lt;0,O1-J5,O1))</f>
        <v>100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100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52019</v>
      </c>
      <c r="B6" s="12">
        <f t="shared" ref="B6:B37" si="2">EDATE(B5,1)</f>
        <v>43586</v>
      </c>
      <c r="C6" s="13">
        <f t="shared" ref="C6:C37" si="3">C5-H6+I6</f>
        <v>100</v>
      </c>
      <c r="D6" s="13">
        <f t="shared" ref="D6:D37" si="4">C5*$K$1</f>
        <v>10</v>
      </c>
      <c r="E6" s="13">
        <f t="shared" ref="E6:E37" si="5">C5*$K$1+G5</f>
        <v>10</v>
      </c>
      <c r="F6" s="14">
        <f t="shared" ref="F6:F37" si="6">IF(J6&gt;E6,E6,J6)</f>
        <v>0</v>
      </c>
      <c r="G6" s="14">
        <f t="shared" si="0"/>
        <v>10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62019</v>
      </c>
      <c r="B7" s="12">
        <f t="shared" si="2"/>
        <v>43617</v>
      </c>
      <c r="C7" s="13">
        <f t="shared" si="3"/>
        <v>100</v>
      </c>
      <c r="D7" s="13">
        <f t="shared" si="4"/>
        <v>10</v>
      </c>
      <c r="E7" s="13">
        <f t="shared" si="5"/>
        <v>20</v>
      </c>
      <c r="F7" s="14">
        <f t="shared" si="6"/>
        <v>0</v>
      </c>
      <c r="G7" s="14">
        <f t="shared" si="0"/>
        <v>20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72019</v>
      </c>
      <c r="B8" s="12">
        <f t="shared" si="2"/>
        <v>43647</v>
      </c>
      <c r="C8" s="13">
        <f t="shared" si="3"/>
        <v>100</v>
      </c>
      <c r="D8" s="13">
        <f t="shared" si="4"/>
        <v>10</v>
      </c>
      <c r="E8" s="13">
        <f t="shared" si="5"/>
        <v>30</v>
      </c>
      <c r="F8" s="14">
        <f t="shared" si="6"/>
        <v>0</v>
      </c>
      <c r="G8" s="14">
        <f t="shared" si="0"/>
        <v>30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82019</v>
      </c>
      <c r="B9" s="12">
        <f t="shared" si="2"/>
        <v>43678</v>
      </c>
      <c r="C9" s="13">
        <f t="shared" si="3"/>
        <v>0</v>
      </c>
      <c r="D9" s="13">
        <f t="shared" si="4"/>
        <v>10</v>
      </c>
      <c r="E9" s="13">
        <f t="shared" si="5"/>
        <v>40</v>
      </c>
      <c r="F9" s="14">
        <f t="shared" si="6"/>
        <v>40</v>
      </c>
      <c r="G9" s="14">
        <f t="shared" si="0"/>
        <v>0</v>
      </c>
      <c r="H9" s="14">
        <f t="shared" si="7"/>
        <v>100</v>
      </c>
      <c r="I9" s="24">
        <f t="shared" si="8"/>
        <v>0</v>
      </c>
      <c r="J9" s="24">
        <f t="shared" si="9"/>
        <v>140</v>
      </c>
      <c r="K9" s="27">
        <v>43683</v>
      </c>
      <c r="L9" s="26">
        <v>140</v>
      </c>
      <c r="M9" s="27"/>
      <c r="N9" s="28"/>
      <c r="O9" s="27"/>
      <c r="P9" s="28"/>
      <c r="S9" s="5"/>
    </row>
    <row r="10" ht="15.75" spans="1:19">
      <c r="A10" s="5" t="str">
        <f t="shared" si="1"/>
        <v>92019</v>
      </c>
      <c r="B10" s="12">
        <f t="shared" si="2"/>
        <v>43709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102019</v>
      </c>
      <c r="B11" s="12">
        <f t="shared" si="2"/>
        <v>43739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112019</v>
      </c>
      <c r="B12" s="12">
        <f t="shared" si="2"/>
        <v>43770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122019</v>
      </c>
      <c r="B13" s="12">
        <f t="shared" si="2"/>
        <v>43800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12020</v>
      </c>
      <c r="B14" s="12">
        <f t="shared" si="2"/>
        <v>43831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22020</v>
      </c>
      <c r="B15" s="12">
        <f t="shared" si="2"/>
        <v>43862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32020</v>
      </c>
      <c r="B16" s="12">
        <f t="shared" si="2"/>
        <v>43891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42020</v>
      </c>
      <c r="B17" s="12">
        <f t="shared" si="2"/>
        <v>43922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52020</v>
      </c>
      <c r="B18" s="12">
        <f t="shared" si="2"/>
        <v>43952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62020</v>
      </c>
      <c r="B19" s="12">
        <f t="shared" si="2"/>
        <v>43983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72020</v>
      </c>
      <c r="B20" s="12">
        <f t="shared" si="2"/>
        <v>44013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82020</v>
      </c>
      <c r="B21" s="12">
        <f t="shared" si="2"/>
        <v>44044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92020</v>
      </c>
      <c r="B22" s="12">
        <f t="shared" si="2"/>
        <v>44075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102020</v>
      </c>
      <c r="B23" s="12">
        <f t="shared" si="2"/>
        <v>44105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112020</v>
      </c>
      <c r="B24" s="12">
        <f t="shared" si="2"/>
        <v>44136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122020</v>
      </c>
      <c r="B25" s="12">
        <f t="shared" si="2"/>
        <v>44166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12021</v>
      </c>
      <c r="B26" s="12">
        <f t="shared" si="2"/>
        <v>44197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22021</v>
      </c>
      <c r="B27" s="12">
        <f t="shared" si="2"/>
        <v>44228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32021</v>
      </c>
      <c r="B28" s="12">
        <f t="shared" si="2"/>
        <v>44256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42021</v>
      </c>
      <c r="B29" s="12">
        <f t="shared" si="2"/>
        <v>44287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52021</v>
      </c>
      <c r="B30" s="12">
        <f t="shared" si="2"/>
        <v>44317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62021</v>
      </c>
      <c r="B31" s="12">
        <f t="shared" si="2"/>
        <v>44348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72021</v>
      </c>
      <c r="B32" s="12">
        <f t="shared" si="2"/>
        <v>44378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82021</v>
      </c>
      <c r="B33" s="12">
        <f t="shared" si="2"/>
        <v>44409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92021</v>
      </c>
      <c r="B34" s="12">
        <f t="shared" si="2"/>
        <v>44440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102021</v>
      </c>
      <c r="B35" s="12">
        <f t="shared" si="2"/>
        <v>44470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112021</v>
      </c>
      <c r="B36" s="12">
        <f t="shared" si="2"/>
        <v>44501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122021</v>
      </c>
      <c r="B37" s="12">
        <f t="shared" si="2"/>
        <v>44531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12022</v>
      </c>
      <c r="B38" s="12">
        <f t="shared" ref="B38:B69" si="12">EDATE(B37,1)</f>
        <v>44562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22022</v>
      </c>
      <c r="B39" s="12">
        <f t="shared" si="12"/>
        <v>44593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32022</v>
      </c>
      <c r="B40" s="12">
        <f t="shared" si="12"/>
        <v>44621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42022</v>
      </c>
      <c r="B41" s="12">
        <f t="shared" si="12"/>
        <v>44652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52022</v>
      </c>
      <c r="B42" s="12">
        <f t="shared" si="12"/>
        <v>44682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62022</v>
      </c>
      <c r="B43" s="12">
        <f t="shared" si="12"/>
        <v>44713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72022</v>
      </c>
      <c r="B44" s="12">
        <f t="shared" si="12"/>
        <v>44743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82022</v>
      </c>
      <c r="B45" s="12">
        <f t="shared" si="12"/>
        <v>44774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92022</v>
      </c>
      <c r="B46" s="12">
        <f t="shared" si="12"/>
        <v>44805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102022</v>
      </c>
      <c r="B47" s="12">
        <f t="shared" si="12"/>
        <v>44835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112022</v>
      </c>
      <c r="B48" s="12">
        <f t="shared" si="12"/>
        <v>44866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122022</v>
      </c>
      <c r="B49" s="12">
        <f t="shared" si="12"/>
        <v>44896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12023</v>
      </c>
      <c r="B50" s="12">
        <f t="shared" si="12"/>
        <v>44927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22023</v>
      </c>
      <c r="B51" s="12">
        <f t="shared" si="12"/>
        <v>44958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32023</v>
      </c>
      <c r="B52" s="12">
        <f t="shared" si="12"/>
        <v>44986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42023</v>
      </c>
      <c r="B53" s="12">
        <f t="shared" si="12"/>
        <v>45017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52023</v>
      </c>
      <c r="B54" s="12">
        <f t="shared" si="12"/>
        <v>45047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62023</v>
      </c>
      <c r="B55" s="12">
        <f t="shared" si="12"/>
        <v>45078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72023</v>
      </c>
      <c r="B56" s="12">
        <f t="shared" si="12"/>
        <v>45108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82023</v>
      </c>
      <c r="B57" s="12">
        <f t="shared" si="12"/>
        <v>45139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92023</v>
      </c>
      <c r="B58" s="12">
        <f t="shared" si="12"/>
        <v>45170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102023</v>
      </c>
      <c r="B59" s="12">
        <f t="shared" si="12"/>
        <v>45200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112023</v>
      </c>
      <c r="B60" s="12">
        <f t="shared" si="12"/>
        <v>45231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122023</v>
      </c>
      <c r="B61" s="12">
        <f t="shared" si="12"/>
        <v>45261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12024</v>
      </c>
      <c r="B62" s="12">
        <f t="shared" si="12"/>
        <v>45292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22024</v>
      </c>
      <c r="B63" s="12">
        <f t="shared" si="12"/>
        <v>45323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32024</v>
      </c>
      <c r="B64" s="12">
        <f t="shared" si="12"/>
        <v>45352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42024</v>
      </c>
      <c r="B65" s="12">
        <f t="shared" si="12"/>
        <v>45383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52024</v>
      </c>
      <c r="B66" s="12">
        <f t="shared" si="12"/>
        <v>45413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62024</v>
      </c>
      <c r="B67" s="12">
        <f t="shared" si="12"/>
        <v>45444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72024</v>
      </c>
      <c r="B68" s="12">
        <f t="shared" si="12"/>
        <v>45474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82024</v>
      </c>
      <c r="B69" s="12">
        <f t="shared" si="12"/>
        <v>45505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92024</v>
      </c>
      <c r="B70" s="12">
        <f t="shared" ref="B70:B101" si="21">EDATE(B69,1)</f>
        <v>45536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102024</v>
      </c>
      <c r="B71" s="12">
        <f t="shared" si="21"/>
        <v>45566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112024</v>
      </c>
      <c r="B72" s="12">
        <f t="shared" si="21"/>
        <v>45597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122024</v>
      </c>
      <c r="B73" s="12">
        <f t="shared" si="21"/>
        <v>45627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12025</v>
      </c>
      <c r="B74" s="12">
        <f t="shared" si="21"/>
        <v>45658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22025</v>
      </c>
      <c r="B75" s="12">
        <f t="shared" si="21"/>
        <v>45689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32025</v>
      </c>
      <c r="B76" s="12">
        <f t="shared" si="21"/>
        <v>45717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42025</v>
      </c>
      <c r="B77" s="12">
        <f t="shared" si="21"/>
        <v>45748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52025</v>
      </c>
      <c r="B78" s="12">
        <f t="shared" si="21"/>
        <v>45778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62025</v>
      </c>
      <c r="B79" s="12">
        <f t="shared" si="21"/>
        <v>45809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72025</v>
      </c>
      <c r="B80" s="12">
        <f t="shared" si="21"/>
        <v>45839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82025</v>
      </c>
      <c r="B81" s="12">
        <f t="shared" si="21"/>
        <v>45870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92025</v>
      </c>
      <c r="B82" s="12">
        <f t="shared" si="21"/>
        <v>45901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102025</v>
      </c>
      <c r="B83" s="12">
        <f t="shared" si="21"/>
        <v>45931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112025</v>
      </c>
      <c r="B84" s="12">
        <f t="shared" si="21"/>
        <v>45962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122025</v>
      </c>
      <c r="B85" s="12">
        <f t="shared" si="21"/>
        <v>45992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12026</v>
      </c>
      <c r="B86" s="12">
        <f t="shared" si="21"/>
        <v>46023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22026</v>
      </c>
      <c r="B87" s="12">
        <f t="shared" si="21"/>
        <v>46054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32026</v>
      </c>
      <c r="B88" s="12">
        <f t="shared" si="21"/>
        <v>46082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42026</v>
      </c>
      <c r="B89" s="12">
        <f t="shared" si="21"/>
        <v>46113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52026</v>
      </c>
      <c r="B90" s="12">
        <f t="shared" si="21"/>
        <v>46143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62026</v>
      </c>
      <c r="B91" s="12">
        <f t="shared" si="21"/>
        <v>46174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72026</v>
      </c>
      <c r="B92" s="12">
        <f t="shared" si="21"/>
        <v>46204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82026</v>
      </c>
      <c r="B93" s="12">
        <f t="shared" si="21"/>
        <v>46235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92026</v>
      </c>
      <c r="B94" s="12">
        <f t="shared" si="21"/>
        <v>46266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102026</v>
      </c>
      <c r="B95" s="12">
        <f t="shared" si="21"/>
        <v>46296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112026</v>
      </c>
      <c r="B96" s="12">
        <f t="shared" si="21"/>
        <v>46327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122026</v>
      </c>
      <c r="B97" s="12">
        <f t="shared" si="21"/>
        <v>46357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12027</v>
      </c>
      <c r="B98" s="12">
        <f t="shared" si="21"/>
        <v>46388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22027</v>
      </c>
      <c r="B99" s="12">
        <f t="shared" si="21"/>
        <v>46419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32027</v>
      </c>
      <c r="B100" s="12">
        <f t="shared" si="21"/>
        <v>46447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42027</v>
      </c>
      <c r="B101" s="12">
        <f t="shared" si="21"/>
        <v>46478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52027</v>
      </c>
      <c r="B102" s="12">
        <f t="shared" ref="B102:B124" si="31">EDATE(B101,1)</f>
        <v>46508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62027</v>
      </c>
      <c r="B103" s="12">
        <f t="shared" si="31"/>
        <v>46539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72027</v>
      </c>
      <c r="B104" s="12">
        <f t="shared" si="31"/>
        <v>46569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82027</v>
      </c>
      <c r="B105" s="12">
        <f t="shared" si="31"/>
        <v>46600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92027</v>
      </c>
      <c r="B106" s="12">
        <f t="shared" si="31"/>
        <v>46631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102027</v>
      </c>
      <c r="B107" s="12">
        <f t="shared" si="31"/>
        <v>46661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112027</v>
      </c>
      <c r="B108" s="12">
        <f t="shared" si="31"/>
        <v>46692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122027</v>
      </c>
      <c r="B109" s="12">
        <f t="shared" si="31"/>
        <v>46722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12028</v>
      </c>
      <c r="B110" s="12">
        <f t="shared" si="31"/>
        <v>46753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22028</v>
      </c>
      <c r="B111" s="12">
        <f t="shared" si="31"/>
        <v>46784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32028</v>
      </c>
      <c r="B112" s="12">
        <f t="shared" si="31"/>
        <v>46813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42028</v>
      </c>
      <c r="B113" s="12">
        <f t="shared" si="31"/>
        <v>46844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52028</v>
      </c>
      <c r="B114" s="12">
        <f t="shared" si="31"/>
        <v>46874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62028</v>
      </c>
      <c r="B115" s="12">
        <f t="shared" si="31"/>
        <v>46905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72028</v>
      </c>
      <c r="B116" s="12">
        <f t="shared" si="31"/>
        <v>46935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82028</v>
      </c>
      <c r="B117" s="12">
        <f t="shared" si="31"/>
        <v>46966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92028</v>
      </c>
      <c r="B118" s="12">
        <f t="shared" si="31"/>
        <v>46997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102028</v>
      </c>
      <c r="B119" s="12">
        <f t="shared" si="31"/>
        <v>47027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112028</v>
      </c>
      <c r="B120" s="12">
        <f t="shared" si="31"/>
        <v>47058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122028</v>
      </c>
      <c r="B121" s="12">
        <f t="shared" si="31"/>
        <v>47088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12029</v>
      </c>
      <c r="B122" s="12">
        <f t="shared" si="31"/>
        <v>47119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22029</v>
      </c>
      <c r="B123" s="12">
        <f t="shared" si="31"/>
        <v>47150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32029</v>
      </c>
      <c r="B124" s="12">
        <f t="shared" si="31"/>
        <v>47178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1" sqref="M21"/>
    </sheetView>
  </sheetViews>
  <sheetFormatPr defaultColWidth="11" defaultRowHeight="15"/>
  <cols>
    <col min="1" max="1" width="7" hidden="1" customWidth="1"/>
    <col min="2" max="2" width="8.14285714285714" customWidth="1"/>
    <col min="4" max="4" width="10.5714285714286" customWidth="1"/>
    <col min="5" max="5" width="12" customWidth="1"/>
    <col min="6" max="6" width="11.4285714285714" customWidth="1"/>
    <col min="7" max="7" width="11.7142857142857" customWidth="1"/>
    <col min="8" max="8" width="11.5714285714286" customWidth="1"/>
    <col min="9" max="9" width="10.7142857142857" customWidth="1"/>
    <col min="10" max="10" width="11.7142857142857" customWidth="1"/>
    <col min="11" max="11" width="11.2857142857143" customWidth="1"/>
    <col min="12" max="12" width="10.5714285714286" customWidth="1"/>
    <col min="13" max="13" width="10.8571428571429" customWidth="1"/>
    <col min="14" max="14" width="10.7142857142857" customWidth="1"/>
    <col min="15" max="15" width="11.2857142857143" customWidth="1"/>
    <col min="16" max="16" width="8.71428571428571" customWidth="1"/>
    <col min="17" max="17" width="3.28571428571429" customWidth="1"/>
    <col min="18" max="18" width="19.4285714285714" customWidth="1"/>
    <col min="19" max="19" width="8.71428571428571" customWidth="1"/>
  </cols>
  <sheetData>
    <row r="1" spans="2:16">
      <c r="B1" s="1" t="s">
        <v>9</v>
      </c>
      <c r="C1" s="2" t="s">
        <v>57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43556</v>
      </c>
      <c r="N1" s="19" t="s">
        <v>13</v>
      </c>
      <c r="O1" s="20">
        <v>400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42019</v>
      </c>
      <c r="B5" s="12">
        <f>EDATE(M1,0)</f>
        <v>43556</v>
      </c>
      <c r="C5" s="13">
        <f>IF(H5&gt;0,O1-H5,IF(J5&lt;0,O1-J5,O1))</f>
        <v>400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400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52019</v>
      </c>
      <c r="B6" s="12">
        <f t="shared" ref="B6:B37" si="2">EDATE(B5,1)</f>
        <v>43586</v>
      </c>
      <c r="C6" s="13">
        <f t="shared" ref="C6:C37" si="3">C5-H6+I6</f>
        <v>400</v>
      </c>
      <c r="D6" s="13">
        <f t="shared" ref="D6:D37" si="4">C5*$K$1</f>
        <v>40</v>
      </c>
      <c r="E6" s="13">
        <f t="shared" ref="E6:E37" si="5">C5*$K$1+G5</f>
        <v>40</v>
      </c>
      <c r="F6" s="14">
        <f t="shared" ref="F6:F37" si="6">IF(J6&gt;E6,E6,J6)</f>
        <v>40</v>
      </c>
      <c r="G6" s="14">
        <f t="shared" si="0"/>
        <v>0</v>
      </c>
      <c r="H6" s="14">
        <v>0</v>
      </c>
      <c r="I6" s="24">
        <f t="shared" ref="I6:I37" si="7">-SUMIF(L6:P6,"&lt;0",L6:P6)</f>
        <v>0</v>
      </c>
      <c r="J6" s="24">
        <f>IF($L6&gt;0,$L6,0)+IF($N6&gt;0,$N6,0)+IF($P6&gt;0,$P6,0)</f>
        <v>40</v>
      </c>
      <c r="K6" s="27">
        <v>43625</v>
      </c>
      <c r="L6" s="26">
        <v>40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62019</v>
      </c>
      <c r="B7" s="12">
        <f t="shared" si="2"/>
        <v>43617</v>
      </c>
      <c r="C7" s="13">
        <f t="shared" si="3"/>
        <v>400</v>
      </c>
      <c r="D7" s="13">
        <f t="shared" si="4"/>
        <v>40</v>
      </c>
      <c r="E7" s="13">
        <f t="shared" si="5"/>
        <v>40</v>
      </c>
      <c r="F7" s="14">
        <f t="shared" si="6"/>
        <v>40</v>
      </c>
      <c r="G7" s="14">
        <f t="shared" si="0"/>
        <v>0</v>
      </c>
      <c r="H7">
        <v>0</v>
      </c>
      <c r="I7" s="24">
        <f t="shared" si="7"/>
        <v>0</v>
      </c>
      <c r="J7" s="24">
        <f t="shared" ref="J7:J70" si="8">IF($L7&gt;0,$L7,0)+IF($N7&gt;0,$N7,0)+IF($P7&gt;0,$P7,0)</f>
        <v>40</v>
      </c>
      <c r="K7" s="27">
        <v>43625</v>
      </c>
      <c r="L7" s="26">
        <v>40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72019</v>
      </c>
      <c r="B8" s="12">
        <f t="shared" si="2"/>
        <v>43647</v>
      </c>
      <c r="C8" s="13">
        <f t="shared" si="3"/>
        <v>0</v>
      </c>
      <c r="D8" s="13">
        <f t="shared" si="4"/>
        <v>40</v>
      </c>
      <c r="E8" s="13">
        <f t="shared" si="5"/>
        <v>40</v>
      </c>
      <c r="F8" s="14">
        <f t="shared" si="6"/>
        <v>40</v>
      </c>
      <c r="G8" s="14">
        <f t="shared" si="0"/>
        <v>0</v>
      </c>
      <c r="H8">
        <v>400</v>
      </c>
      <c r="I8" s="24">
        <f t="shared" si="7"/>
        <v>0</v>
      </c>
      <c r="J8" s="24">
        <f t="shared" si="8"/>
        <v>440</v>
      </c>
      <c r="K8" s="27">
        <v>43625</v>
      </c>
      <c r="L8" s="26">
        <v>440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82019</v>
      </c>
      <c r="B9" s="12">
        <f t="shared" si="2"/>
        <v>43678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>
        <v>0</v>
      </c>
      <c r="I9" s="24">
        <f t="shared" si="7"/>
        <v>0</v>
      </c>
      <c r="J9" s="24">
        <f t="shared" si="8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92019</v>
      </c>
      <c r="B10" s="12">
        <f t="shared" si="2"/>
        <v>43709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>
        <v>0</v>
      </c>
      <c r="I10" s="24">
        <f t="shared" si="7"/>
        <v>0</v>
      </c>
      <c r="J10" s="24">
        <f t="shared" si="8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102019</v>
      </c>
      <c r="B11" s="12">
        <f t="shared" si="2"/>
        <v>43739</v>
      </c>
      <c r="C11" s="13">
        <f t="shared" si="3"/>
        <v>400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>
        <v>0</v>
      </c>
      <c r="I11" s="24">
        <f t="shared" si="7"/>
        <v>400</v>
      </c>
      <c r="J11" s="24">
        <f t="shared" si="8"/>
        <v>0</v>
      </c>
      <c r="K11" s="27">
        <v>43740</v>
      </c>
      <c r="L11" s="26">
        <v>-400</v>
      </c>
      <c r="M11" s="27"/>
      <c r="N11" s="28"/>
      <c r="O11" s="27"/>
      <c r="P11" s="28"/>
      <c r="S11" s="5"/>
    </row>
    <row r="12" ht="15.75" spans="1:19">
      <c r="A12" s="5" t="str">
        <f t="shared" si="1"/>
        <v>112019</v>
      </c>
      <c r="B12" s="12">
        <f t="shared" si="2"/>
        <v>43770</v>
      </c>
      <c r="C12" s="13">
        <f t="shared" si="3"/>
        <v>400</v>
      </c>
      <c r="D12" s="13">
        <f t="shared" si="4"/>
        <v>40</v>
      </c>
      <c r="E12" s="13">
        <f t="shared" si="5"/>
        <v>40</v>
      </c>
      <c r="F12" s="14">
        <f t="shared" si="6"/>
        <v>40</v>
      </c>
      <c r="G12" s="14">
        <f t="shared" si="0"/>
        <v>0</v>
      </c>
      <c r="H12">
        <v>0</v>
      </c>
      <c r="I12" s="24">
        <f t="shared" si="7"/>
        <v>0</v>
      </c>
      <c r="J12" s="24">
        <f t="shared" si="8"/>
        <v>40</v>
      </c>
      <c r="K12" s="27">
        <v>43773</v>
      </c>
      <c r="L12" s="26">
        <v>40</v>
      </c>
      <c r="M12" s="27"/>
      <c r="N12" s="28"/>
      <c r="O12" s="27"/>
      <c r="P12" s="28"/>
      <c r="S12" s="5"/>
    </row>
    <row r="13" ht="15.75" spans="1:19">
      <c r="A13" s="5" t="str">
        <f t="shared" si="1"/>
        <v>122019</v>
      </c>
      <c r="B13" s="12">
        <f t="shared" si="2"/>
        <v>43800</v>
      </c>
      <c r="C13" s="13">
        <f t="shared" si="3"/>
        <v>400</v>
      </c>
      <c r="D13" s="13">
        <f t="shared" si="4"/>
        <v>40</v>
      </c>
      <c r="E13" s="13">
        <f t="shared" si="5"/>
        <v>40</v>
      </c>
      <c r="F13" s="14">
        <f t="shared" si="6"/>
        <v>40</v>
      </c>
      <c r="G13" s="14">
        <f t="shared" si="0"/>
        <v>0</v>
      </c>
      <c r="H13">
        <v>0</v>
      </c>
      <c r="I13" s="24">
        <f t="shared" si="7"/>
        <v>0</v>
      </c>
      <c r="J13" s="24">
        <f t="shared" si="8"/>
        <v>40</v>
      </c>
      <c r="K13" s="27">
        <v>43803</v>
      </c>
      <c r="L13" s="26">
        <v>40</v>
      </c>
      <c r="M13" s="27"/>
      <c r="N13" s="28"/>
      <c r="O13" s="27"/>
      <c r="P13" s="28"/>
      <c r="S13" s="5"/>
    </row>
    <row r="14" ht="15.75" spans="1:19">
      <c r="A14" s="5" t="str">
        <f t="shared" si="1"/>
        <v>12020</v>
      </c>
      <c r="B14" s="12">
        <f t="shared" si="2"/>
        <v>43831</v>
      </c>
      <c r="C14" s="13">
        <f t="shared" si="3"/>
        <v>400</v>
      </c>
      <c r="D14" s="13">
        <f t="shared" si="4"/>
        <v>40</v>
      </c>
      <c r="E14" s="13">
        <f t="shared" si="5"/>
        <v>40</v>
      </c>
      <c r="F14" s="14">
        <f t="shared" si="6"/>
        <v>40</v>
      </c>
      <c r="G14" s="14">
        <f t="shared" si="0"/>
        <v>0</v>
      </c>
      <c r="H14">
        <v>0</v>
      </c>
      <c r="I14" s="24">
        <f t="shared" si="7"/>
        <v>0</v>
      </c>
      <c r="J14" s="24">
        <f t="shared" si="8"/>
        <v>40</v>
      </c>
      <c r="K14" s="27">
        <v>43833</v>
      </c>
      <c r="L14" s="26">
        <v>40</v>
      </c>
      <c r="M14" s="27"/>
      <c r="N14" s="28"/>
      <c r="O14" s="27"/>
      <c r="P14" s="28"/>
      <c r="S14" s="5"/>
    </row>
    <row r="15" ht="15.75" spans="1:19">
      <c r="A15" s="5" t="str">
        <f t="shared" si="1"/>
        <v>22020</v>
      </c>
      <c r="B15" s="12">
        <f t="shared" si="2"/>
        <v>43862</v>
      </c>
      <c r="C15" s="13">
        <f t="shared" si="3"/>
        <v>400</v>
      </c>
      <c r="D15" s="13">
        <f t="shared" si="4"/>
        <v>40</v>
      </c>
      <c r="E15" s="13">
        <f t="shared" si="5"/>
        <v>40</v>
      </c>
      <c r="F15" s="14">
        <f t="shared" si="6"/>
        <v>40</v>
      </c>
      <c r="G15" s="14">
        <f t="shared" si="0"/>
        <v>0</v>
      </c>
      <c r="H15">
        <v>0</v>
      </c>
      <c r="I15" s="24">
        <f t="shared" si="7"/>
        <v>0</v>
      </c>
      <c r="J15" s="24">
        <f t="shared" si="8"/>
        <v>40</v>
      </c>
      <c r="K15" s="29">
        <v>43865</v>
      </c>
      <c r="L15" s="26">
        <v>40</v>
      </c>
      <c r="M15" s="29"/>
      <c r="N15" s="30"/>
      <c r="O15" s="29"/>
      <c r="P15" s="30"/>
      <c r="S15" s="5"/>
    </row>
    <row r="16" ht="15.75" spans="1:19">
      <c r="A16" s="5" t="str">
        <f t="shared" si="1"/>
        <v>32020</v>
      </c>
      <c r="B16" s="12">
        <f t="shared" si="2"/>
        <v>43891</v>
      </c>
      <c r="C16" s="13">
        <f t="shared" si="3"/>
        <v>400</v>
      </c>
      <c r="D16" s="13">
        <f t="shared" si="4"/>
        <v>40</v>
      </c>
      <c r="E16" s="13">
        <f t="shared" si="5"/>
        <v>40</v>
      </c>
      <c r="F16" s="14">
        <f t="shared" si="6"/>
        <v>40</v>
      </c>
      <c r="G16" s="14">
        <f t="shared" si="0"/>
        <v>0</v>
      </c>
      <c r="H16">
        <v>0</v>
      </c>
      <c r="I16" s="24">
        <f t="shared" si="7"/>
        <v>0</v>
      </c>
      <c r="J16" s="24">
        <f t="shared" si="8"/>
        <v>40</v>
      </c>
      <c r="K16" s="25">
        <v>43894</v>
      </c>
      <c r="L16" s="26">
        <v>40</v>
      </c>
      <c r="M16" s="25"/>
      <c r="N16" s="26"/>
      <c r="O16" s="25"/>
      <c r="P16" s="26"/>
      <c r="S16" s="5"/>
    </row>
    <row r="17" ht="15.75" spans="1:19">
      <c r="A17" s="5" t="str">
        <f t="shared" si="1"/>
        <v>42020</v>
      </c>
      <c r="B17" s="12">
        <f t="shared" si="2"/>
        <v>43922</v>
      </c>
      <c r="C17" s="13">
        <f t="shared" si="3"/>
        <v>400</v>
      </c>
      <c r="D17" s="13">
        <f t="shared" si="4"/>
        <v>40</v>
      </c>
      <c r="E17" s="13">
        <f t="shared" si="5"/>
        <v>40</v>
      </c>
      <c r="F17" s="14">
        <f t="shared" si="6"/>
        <v>40</v>
      </c>
      <c r="G17" s="14">
        <f t="shared" si="0"/>
        <v>0</v>
      </c>
      <c r="H17">
        <v>0</v>
      </c>
      <c r="I17" s="24">
        <f t="shared" si="7"/>
        <v>0</v>
      </c>
      <c r="J17" s="24">
        <f t="shared" si="8"/>
        <v>40</v>
      </c>
      <c r="K17" s="25">
        <v>43924</v>
      </c>
      <c r="L17" s="26">
        <v>40</v>
      </c>
      <c r="M17" s="25"/>
      <c r="N17" s="26"/>
      <c r="O17" s="25"/>
      <c r="P17" s="26"/>
      <c r="S17" s="5"/>
    </row>
    <row r="18" ht="15.75" spans="1:19">
      <c r="A18" s="5" t="str">
        <f t="shared" si="1"/>
        <v>52020</v>
      </c>
      <c r="B18" s="12">
        <f t="shared" si="2"/>
        <v>43952</v>
      </c>
      <c r="C18" s="13">
        <f t="shared" si="3"/>
        <v>400</v>
      </c>
      <c r="D18" s="13">
        <f t="shared" si="4"/>
        <v>40</v>
      </c>
      <c r="E18" s="13">
        <f t="shared" si="5"/>
        <v>40</v>
      </c>
      <c r="F18" s="14">
        <f t="shared" si="6"/>
        <v>40</v>
      </c>
      <c r="G18" s="14">
        <f t="shared" si="0"/>
        <v>0</v>
      </c>
      <c r="H18">
        <v>0</v>
      </c>
      <c r="I18" s="24">
        <f t="shared" si="7"/>
        <v>0</v>
      </c>
      <c r="J18" s="24">
        <f t="shared" si="8"/>
        <v>40</v>
      </c>
      <c r="K18" s="25">
        <v>43955</v>
      </c>
      <c r="L18" s="26">
        <v>40</v>
      </c>
      <c r="M18" s="25"/>
      <c r="N18" s="26"/>
      <c r="O18" s="25"/>
      <c r="P18" s="26"/>
      <c r="S18" s="5"/>
    </row>
    <row r="19" ht="15.75" spans="1:19">
      <c r="A19" s="5" t="str">
        <f t="shared" si="1"/>
        <v>62020</v>
      </c>
      <c r="B19" s="12">
        <f t="shared" si="2"/>
        <v>43983</v>
      </c>
      <c r="C19" s="13">
        <f t="shared" si="3"/>
        <v>400</v>
      </c>
      <c r="D19" s="13">
        <f t="shared" si="4"/>
        <v>40</v>
      </c>
      <c r="E19" s="13">
        <f t="shared" si="5"/>
        <v>40</v>
      </c>
      <c r="F19" s="14">
        <f t="shared" si="6"/>
        <v>40</v>
      </c>
      <c r="G19" s="14">
        <f t="shared" si="0"/>
        <v>0</v>
      </c>
      <c r="H19">
        <v>0</v>
      </c>
      <c r="I19" s="24">
        <f t="shared" si="7"/>
        <v>0</v>
      </c>
      <c r="J19" s="24">
        <f t="shared" si="8"/>
        <v>40</v>
      </c>
      <c r="K19" s="25">
        <v>43986</v>
      </c>
      <c r="L19" s="26">
        <v>40</v>
      </c>
      <c r="M19" s="25"/>
      <c r="N19" s="26"/>
      <c r="O19" s="25"/>
      <c r="P19" s="26"/>
      <c r="S19" s="5"/>
    </row>
    <row r="20" ht="15.75" spans="1:19">
      <c r="A20" s="5" t="str">
        <f t="shared" si="1"/>
        <v>72020</v>
      </c>
      <c r="B20" s="12">
        <f t="shared" si="2"/>
        <v>44013</v>
      </c>
      <c r="C20" s="13">
        <f t="shared" si="3"/>
        <v>400</v>
      </c>
      <c r="D20" s="13">
        <f t="shared" si="4"/>
        <v>40</v>
      </c>
      <c r="E20" s="13">
        <f t="shared" si="5"/>
        <v>40</v>
      </c>
      <c r="F20" s="14">
        <f t="shared" si="6"/>
        <v>40</v>
      </c>
      <c r="G20" s="14">
        <f t="shared" si="0"/>
        <v>0</v>
      </c>
      <c r="H20">
        <v>0</v>
      </c>
      <c r="I20" s="24">
        <f t="shared" si="7"/>
        <v>0</v>
      </c>
      <c r="J20" s="24">
        <f t="shared" si="8"/>
        <v>40</v>
      </c>
      <c r="K20" s="25">
        <v>44018</v>
      </c>
      <c r="L20" s="26">
        <v>40</v>
      </c>
      <c r="M20" s="25"/>
      <c r="N20" s="26"/>
      <c r="O20" s="25"/>
      <c r="P20" s="26"/>
      <c r="S20" s="5"/>
    </row>
    <row r="21" ht="15.75" spans="1:19">
      <c r="A21" s="5" t="str">
        <f t="shared" si="1"/>
        <v>82020</v>
      </c>
      <c r="B21" s="12">
        <f t="shared" si="2"/>
        <v>44044</v>
      </c>
      <c r="C21" s="13">
        <f t="shared" si="3"/>
        <v>0</v>
      </c>
      <c r="D21" s="13">
        <f t="shared" si="4"/>
        <v>40</v>
      </c>
      <c r="E21" s="13">
        <f t="shared" si="5"/>
        <v>40</v>
      </c>
      <c r="F21" s="14">
        <f t="shared" si="6"/>
        <v>40</v>
      </c>
      <c r="G21" s="14">
        <f t="shared" si="0"/>
        <v>0</v>
      </c>
      <c r="H21">
        <v>400</v>
      </c>
      <c r="I21" s="24">
        <f t="shared" si="7"/>
        <v>0</v>
      </c>
      <c r="J21" s="24">
        <f t="shared" si="8"/>
        <v>440</v>
      </c>
      <c r="K21" s="25">
        <v>44046</v>
      </c>
      <c r="L21" s="26">
        <v>440</v>
      </c>
      <c r="M21" s="25"/>
      <c r="N21" s="26"/>
      <c r="O21" s="25"/>
      <c r="P21" s="26"/>
      <c r="S21" s="5"/>
    </row>
    <row r="22" ht="15.75" spans="1:19">
      <c r="A22" s="5" t="str">
        <f t="shared" si="1"/>
        <v>92020</v>
      </c>
      <c r="B22" s="12">
        <f t="shared" si="2"/>
        <v>44075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>
        <v>0</v>
      </c>
      <c r="I22" s="24">
        <f t="shared" si="7"/>
        <v>0</v>
      </c>
      <c r="J22" s="24">
        <f t="shared" si="8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102020</v>
      </c>
      <c r="B23" s="12">
        <f t="shared" si="2"/>
        <v>44105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>
        <v>0</v>
      </c>
      <c r="I23" s="24">
        <f t="shared" si="7"/>
        <v>0</v>
      </c>
      <c r="J23" s="24">
        <f t="shared" si="8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112020</v>
      </c>
      <c r="B24" s="12">
        <f t="shared" si="2"/>
        <v>44136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>
        <v>0</v>
      </c>
      <c r="I24" s="24">
        <f t="shared" si="7"/>
        <v>0</v>
      </c>
      <c r="J24" s="24">
        <f t="shared" si="8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122020</v>
      </c>
      <c r="B25" s="12">
        <f t="shared" si="2"/>
        <v>44166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>
        <v>0</v>
      </c>
      <c r="I25" s="24">
        <f t="shared" si="7"/>
        <v>0</v>
      </c>
      <c r="J25" s="24">
        <f t="shared" si="8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12021</v>
      </c>
      <c r="B26" s="12">
        <f t="shared" si="2"/>
        <v>44197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>
        <v>0</v>
      </c>
      <c r="I26" s="24">
        <f t="shared" si="7"/>
        <v>0</v>
      </c>
      <c r="J26" s="24">
        <f t="shared" si="8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22021</v>
      </c>
      <c r="B27" s="12">
        <f t="shared" si="2"/>
        <v>44228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>
        <v>0</v>
      </c>
      <c r="I27" s="24">
        <f t="shared" si="7"/>
        <v>0</v>
      </c>
      <c r="J27" s="24">
        <f t="shared" si="8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32021</v>
      </c>
      <c r="B28" s="12">
        <f t="shared" si="2"/>
        <v>44256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>
        <v>0</v>
      </c>
      <c r="I28" s="24">
        <f t="shared" si="7"/>
        <v>0</v>
      </c>
      <c r="J28" s="24">
        <f t="shared" si="8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42021</v>
      </c>
      <c r="B29" s="12">
        <f t="shared" si="2"/>
        <v>44287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>
        <v>0</v>
      </c>
      <c r="I29" s="24">
        <f t="shared" si="7"/>
        <v>0</v>
      </c>
      <c r="J29" s="24">
        <f t="shared" si="8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52021</v>
      </c>
      <c r="B30" s="12">
        <f t="shared" si="2"/>
        <v>44317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>
        <v>0</v>
      </c>
      <c r="I30" s="24">
        <f t="shared" si="7"/>
        <v>0</v>
      </c>
      <c r="J30" s="24">
        <f t="shared" si="8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62021</v>
      </c>
      <c r="B31" s="12">
        <f t="shared" si="2"/>
        <v>44348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>
        <v>0</v>
      </c>
      <c r="I31" s="24">
        <f t="shared" si="7"/>
        <v>0</v>
      </c>
      <c r="J31" s="24">
        <f t="shared" si="8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72021</v>
      </c>
      <c r="B32" s="12">
        <f t="shared" si="2"/>
        <v>44378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>
        <v>0</v>
      </c>
      <c r="I32" s="24">
        <f t="shared" si="7"/>
        <v>0</v>
      </c>
      <c r="J32" s="24">
        <f t="shared" si="8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82021</v>
      </c>
      <c r="B33" s="12">
        <f t="shared" si="2"/>
        <v>44409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>
        <v>0</v>
      </c>
      <c r="I33" s="24">
        <f t="shared" si="7"/>
        <v>0</v>
      </c>
      <c r="J33" s="24">
        <f t="shared" si="8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92021</v>
      </c>
      <c r="B34" s="12">
        <f t="shared" si="2"/>
        <v>44440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>
        <v>0</v>
      </c>
      <c r="I34" s="24">
        <f t="shared" si="7"/>
        <v>0</v>
      </c>
      <c r="J34" s="24">
        <f t="shared" si="8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102021</v>
      </c>
      <c r="B35" s="12">
        <f t="shared" si="2"/>
        <v>44470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>
        <v>0</v>
      </c>
      <c r="I35" s="24">
        <f t="shared" si="7"/>
        <v>0</v>
      </c>
      <c r="J35" s="24">
        <f t="shared" si="8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112021</v>
      </c>
      <c r="B36" s="12">
        <f t="shared" si="2"/>
        <v>44501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>
        <v>0</v>
      </c>
      <c r="I36" s="24">
        <f t="shared" si="7"/>
        <v>0</v>
      </c>
      <c r="J36" s="24">
        <f t="shared" si="8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122021</v>
      </c>
      <c r="B37" s="12">
        <f t="shared" si="2"/>
        <v>44531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9">E37-F37</f>
        <v>0</v>
      </c>
      <c r="H37">
        <v>0</v>
      </c>
      <c r="I37" s="24">
        <f t="shared" si="7"/>
        <v>0</v>
      </c>
      <c r="J37" s="24">
        <f t="shared" si="8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0">MONTH(B38)&amp;YEAR(B38)</f>
        <v>12022</v>
      </c>
      <c r="B38" s="12">
        <f t="shared" ref="B38:B69" si="11">EDATE(B37,1)</f>
        <v>44562</v>
      </c>
      <c r="C38" s="13">
        <f t="shared" ref="C38:C69" si="12">C37-H38+I38</f>
        <v>0</v>
      </c>
      <c r="D38" s="13">
        <f t="shared" ref="D38:D69" si="13">C37*$K$1</f>
        <v>0</v>
      </c>
      <c r="E38" s="13">
        <f t="shared" ref="E38:E69" si="14">C37*$K$1+G37</f>
        <v>0</v>
      </c>
      <c r="F38" s="14">
        <f t="shared" ref="F38:F69" si="15">IF(J38&gt;E38,E38,J38)</f>
        <v>0</v>
      </c>
      <c r="G38" s="14">
        <f t="shared" si="9"/>
        <v>0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 s="24">
        <f t="shared" si="8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0"/>
        <v>22022</v>
      </c>
      <c r="B39" s="12">
        <f t="shared" si="11"/>
        <v>44593</v>
      </c>
      <c r="C39" s="13">
        <f t="shared" si="12"/>
        <v>0</v>
      </c>
      <c r="D39" s="13">
        <f t="shared" si="13"/>
        <v>0</v>
      </c>
      <c r="E39" s="13">
        <f t="shared" si="14"/>
        <v>0</v>
      </c>
      <c r="F39" s="14">
        <f t="shared" si="15"/>
        <v>0</v>
      </c>
      <c r="G39" s="14">
        <f t="shared" si="9"/>
        <v>0</v>
      </c>
      <c r="H39" s="14">
        <f t="shared" si="16"/>
        <v>0</v>
      </c>
      <c r="I39" s="24">
        <f t="shared" si="17"/>
        <v>0</v>
      </c>
      <c r="J39" s="24">
        <f t="shared" si="8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0"/>
        <v>32022</v>
      </c>
      <c r="B40" s="12">
        <f t="shared" si="11"/>
        <v>44621</v>
      </c>
      <c r="C40" s="13">
        <f t="shared" si="12"/>
        <v>0</v>
      </c>
      <c r="D40" s="13">
        <f t="shared" si="13"/>
        <v>0</v>
      </c>
      <c r="E40" s="13">
        <f t="shared" si="14"/>
        <v>0</v>
      </c>
      <c r="F40" s="14">
        <f t="shared" si="15"/>
        <v>0</v>
      </c>
      <c r="G40" s="14">
        <f t="shared" si="9"/>
        <v>0</v>
      </c>
      <c r="H40" s="14">
        <f t="shared" si="16"/>
        <v>0</v>
      </c>
      <c r="I40" s="24">
        <f t="shared" si="17"/>
        <v>0</v>
      </c>
      <c r="J40" s="24">
        <f t="shared" si="8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0"/>
        <v>42022</v>
      </c>
      <c r="B41" s="12">
        <f t="shared" si="11"/>
        <v>44652</v>
      </c>
      <c r="C41" s="13">
        <f t="shared" si="12"/>
        <v>0</v>
      </c>
      <c r="D41" s="13">
        <f t="shared" si="13"/>
        <v>0</v>
      </c>
      <c r="E41" s="13">
        <f t="shared" si="14"/>
        <v>0</v>
      </c>
      <c r="F41" s="14">
        <f t="shared" si="15"/>
        <v>0</v>
      </c>
      <c r="G41" s="14">
        <f t="shared" si="9"/>
        <v>0</v>
      </c>
      <c r="H41" s="14">
        <f t="shared" si="16"/>
        <v>0</v>
      </c>
      <c r="I41" s="24">
        <f t="shared" si="17"/>
        <v>0</v>
      </c>
      <c r="J41" s="24">
        <f t="shared" si="8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0"/>
        <v>52022</v>
      </c>
      <c r="B42" s="12">
        <f t="shared" si="11"/>
        <v>44682</v>
      </c>
      <c r="C42" s="13">
        <f t="shared" si="12"/>
        <v>0</v>
      </c>
      <c r="D42" s="13">
        <f t="shared" si="13"/>
        <v>0</v>
      </c>
      <c r="E42" s="13">
        <f t="shared" si="14"/>
        <v>0</v>
      </c>
      <c r="F42" s="14">
        <f t="shared" si="15"/>
        <v>0</v>
      </c>
      <c r="G42" s="14">
        <f t="shared" si="9"/>
        <v>0</v>
      </c>
      <c r="H42" s="14">
        <f t="shared" si="16"/>
        <v>0</v>
      </c>
      <c r="I42" s="24">
        <f t="shared" si="17"/>
        <v>0</v>
      </c>
      <c r="J42" s="24">
        <f t="shared" si="8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0"/>
        <v>62022</v>
      </c>
      <c r="B43" s="12">
        <f t="shared" si="11"/>
        <v>44713</v>
      </c>
      <c r="C43" s="13">
        <f t="shared" si="12"/>
        <v>0</v>
      </c>
      <c r="D43" s="13">
        <f t="shared" si="13"/>
        <v>0</v>
      </c>
      <c r="E43" s="13">
        <f t="shared" si="14"/>
        <v>0</v>
      </c>
      <c r="F43" s="14">
        <f t="shared" si="15"/>
        <v>0</v>
      </c>
      <c r="G43" s="14">
        <f t="shared" si="9"/>
        <v>0</v>
      </c>
      <c r="H43" s="14">
        <f t="shared" si="16"/>
        <v>0</v>
      </c>
      <c r="I43" s="24">
        <f t="shared" si="17"/>
        <v>0</v>
      </c>
      <c r="J43" s="24">
        <f t="shared" si="8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0"/>
        <v>72022</v>
      </c>
      <c r="B44" s="12">
        <f t="shared" si="11"/>
        <v>44743</v>
      </c>
      <c r="C44" s="13">
        <f t="shared" si="12"/>
        <v>0</v>
      </c>
      <c r="D44" s="13">
        <f t="shared" si="13"/>
        <v>0</v>
      </c>
      <c r="E44" s="13">
        <f t="shared" si="14"/>
        <v>0</v>
      </c>
      <c r="F44" s="14">
        <f t="shared" si="15"/>
        <v>0</v>
      </c>
      <c r="G44" s="14">
        <f t="shared" si="9"/>
        <v>0</v>
      </c>
      <c r="H44" s="14">
        <f t="shared" si="16"/>
        <v>0</v>
      </c>
      <c r="I44" s="24">
        <f t="shared" si="17"/>
        <v>0</v>
      </c>
      <c r="J44" s="24">
        <f t="shared" si="8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0"/>
        <v>82022</v>
      </c>
      <c r="B45" s="12">
        <f t="shared" si="11"/>
        <v>44774</v>
      </c>
      <c r="C45" s="13">
        <f t="shared" si="12"/>
        <v>0</v>
      </c>
      <c r="D45" s="13">
        <f t="shared" si="13"/>
        <v>0</v>
      </c>
      <c r="E45" s="13">
        <f t="shared" si="14"/>
        <v>0</v>
      </c>
      <c r="F45" s="14">
        <f t="shared" si="15"/>
        <v>0</v>
      </c>
      <c r="G45" s="14">
        <f t="shared" si="9"/>
        <v>0</v>
      </c>
      <c r="H45" s="14">
        <f t="shared" si="16"/>
        <v>0</v>
      </c>
      <c r="I45" s="24">
        <f t="shared" si="17"/>
        <v>0</v>
      </c>
      <c r="J45" s="24">
        <f t="shared" si="8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0"/>
        <v>92022</v>
      </c>
      <c r="B46" s="12">
        <f t="shared" si="11"/>
        <v>44805</v>
      </c>
      <c r="C46" s="13">
        <f t="shared" si="12"/>
        <v>0</v>
      </c>
      <c r="D46" s="13">
        <f t="shared" si="13"/>
        <v>0</v>
      </c>
      <c r="E46" s="13">
        <f t="shared" si="14"/>
        <v>0</v>
      </c>
      <c r="F46" s="14">
        <f t="shared" si="15"/>
        <v>0</v>
      </c>
      <c r="G46" s="14">
        <f t="shared" si="9"/>
        <v>0</v>
      </c>
      <c r="H46" s="14">
        <f t="shared" si="16"/>
        <v>0</v>
      </c>
      <c r="I46" s="24">
        <f t="shared" si="17"/>
        <v>0</v>
      </c>
      <c r="J46" s="24">
        <f t="shared" si="8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0"/>
        <v>102022</v>
      </c>
      <c r="B47" s="12">
        <f t="shared" si="11"/>
        <v>44835</v>
      </c>
      <c r="C47" s="13">
        <f t="shared" si="12"/>
        <v>0</v>
      </c>
      <c r="D47" s="13">
        <f t="shared" si="13"/>
        <v>0</v>
      </c>
      <c r="E47" s="13">
        <f t="shared" si="14"/>
        <v>0</v>
      </c>
      <c r="F47" s="14">
        <f t="shared" si="15"/>
        <v>0</v>
      </c>
      <c r="G47" s="14">
        <f t="shared" si="9"/>
        <v>0</v>
      </c>
      <c r="H47" s="14">
        <f t="shared" si="16"/>
        <v>0</v>
      </c>
      <c r="I47" s="24">
        <f t="shared" si="17"/>
        <v>0</v>
      </c>
      <c r="J47" s="24">
        <f t="shared" si="8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0"/>
        <v>112022</v>
      </c>
      <c r="B48" s="12">
        <f t="shared" si="11"/>
        <v>44866</v>
      </c>
      <c r="C48" s="13">
        <f t="shared" si="12"/>
        <v>0</v>
      </c>
      <c r="D48" s="13">
        <f t="shared" si="13"/>
        <v>0</v>
      </c>
      <c r="E48" s="13">
        <f t="shared" si="14"/>
        <v>0</v>
      </c>
      <c r="F48" s="14">
        <f t="shared" si="15"/>
        <v>0</v>
      </c>
      <c r="G48" s="14">
        <f t="shared" si="9"/>
        <v>0</v>
      </c>
      <c r="H48" s="14">
        <f t="shared" si="16"/>
        <v>0</v>
      </c>
      <c r="I48" s="24">
        <f t="shared" si="17"/>
        <v>0</v>
      </c>
      <c r="J48" s="24">
        <f t="shared" si="8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0"/>
        <v>122022</v>
      </c>
      <c r="B49" s="12">
        <f t="shared" si="11"/>
        <v>44896</v>
      </c>
      <c r="C49" s="13">
        <f t="shared" si="12"/>
        <v>0</v>
      </c>
      <c r="D49" s="13">
        <f t="shared" si="13"/>
        <v>0</v>
      </c>
      <c r="E49" s="13">
        <f t="shared" si="14"/>
        <v>0</v>
      </c>
      <c r="F49" s="14">
        <f t="shared" si="15"/>
        <v>0</v>
      </c>
      <c r="G49" s="14">
        <f t="shared" si="9"/>
        <v>0</v>
      </c>
      <c r="H49" s="14">
        <f t="shared" si="16"/>
        <v>0</v>
      </c>
      <c r="I49" s="24">
        <f t="shared" si="17"/>
        <v>0</v>
      </c>
      <c r="J49" s="24">
        <f t="shared" si="8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0"/>
        <v>12023</v>
      </c>
      <c r="B50" s="12">
        <f t="shared" si="11"/>
        <v>44927</v>
      </c>
      <c r="C50" s="13">
        <f t="shared" si="12"/>
        <v>0</v>
      </c>
      <c r="D50" s="13">
        <f t="shared" si="13"/>
        <v>0</v>
      </c>
      <c r="E50" s="13">
        <f t="shared" si="14"/>
        <v>0</v>
      </c>
      <c r="F50" s="14">
        <f t="shared" si="15"/>
        <v>0</v>
      </c>
      <c r="G50" s="14">
        <f t="shared" si="9"/>
        <v>0</v>
      </c>
      <c r="H50" s="14">
        <f t="shared" si="16"/>
        <v>0</v>
      </c>
      <c r="I50" s="24">
        <f t="shared" si="17"/>
        <v>0</v>
      </c>
      <c r="J50" s="24">
        <f t="shared" si="8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0"/>
        <v>22023</v>
      </c>
      <c r="B51" s="12">
        <f t="shared" si="11"/>
        <v>44958</v>
      </c>
      <c r="C51" s="13">
        <f t="shared" si="12"/>
        <v>0</v>
      </c>
      <c r="D51" s="13">
        <f t="shared" si="13"/>
        <v>0</v>
      </c>
      <c r="E51" s="13">
        <f t="shared" si="14"/>
        <v>0</v>
      </c>
      <c r="F51" s="14">
        <f t="shared" si="15"/>
        <v>0</v>
      </c>
      <c r="G51" s="14">
        <f t="shared" si="9"/>
        <v>0</v>
      </c>
      <c r="H51" s="14">
        <f t="shared" si="16"/>
        <v>0</v>
      </c>
      <c r="I51" s="24">
        <f t="shared" si="17"/>
        <v>0</v>
      </c>
      <c r="J51" s="24">
        <f t="shared" si="8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0"/>
        <v>32023</v>
      </c>
      <c r="B52" s="12">
        <f t="shared" si="11"/>
        <v>44986</v>
      </c>
      <c r="C52" s="13">
        <f t="shared" si="12"/>
        <v>0</v>
      </c>
      <c r="D52" s="13">
        <f t="shared" si="13"/>
        <v>0</v>
      </c>
      <c r="E52" s="13">
        <f t="shared" si="14"/>
        <v>0</v>
      </c>
      <c r="F52" s="14">
        <f t="shared" si="15"/>
        <v>0</v>
      </c>
      <c r="G52" s="14">
        <f t="shared" si="9"/>
        <v>0</v>
      </c>
      <c r="H52" s="14">
        <f t="shared" si="16"/>
        <v>0</v>
      </c>
      <c r="I52" s="24">
        <f t="shared" si="17"/>
        <v>0</v>
      </c>
      <c r="J52" s="24">
        <f t="shared" si="8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0"/>
        <v>42023</v>
      </c>
      <c r="B53" s="12">
        <f t="shared" si="11"/>
        <v>45017</v>
      </c>
      <c r="C53" s="13">
        <f t="shared" si="12"/>
        <v>0</v>
      </c>
      <c r="D53" s="13">
        <f t="shared" si="13"/>
        <v>0</v>
      </c>
      <c r="E53" s="13">
        <f t="shared" si="14"/>
        <v>0</v>
      </c>
      <c r="F53" s="14">
        <f t="shared" si="15"/>
        <v>0</v>
      </c>
      <c r="G53" s="14">
        <f t="shared" si="9"/>
        <v>0</v>
      </c>
      <c r="H53" s="14">
        <f t="shared" si="16"/>
        <v>0</v>
      </c>
      <c r="I53" s="24">
        <f t="shared" si="17"/>
        <v>0</v>
      </c>
      <c r="J53" s="24">
        <f t="shared" si="8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0"/>
        <v>52023</v>
      </c>
      <c r="B54" s="12">
        <f t="shared" si="11"/>
        <v>45047</v>
      </c>
      <c r="C54" s="13">
        <f t="shared" si="12"/>
        <v>0</v>
      </c>
      <c r="D54" s="13">
        <f t="shared" si="13"/>
        <v>0</v>
      </c>
      <c r="E54" s="13">
        <f t="shared" si="14"/>
        <v>0</v>
      </c>
      <c r="F54" s="14">
        <f t="shared" si="15"/>
        <v>0</v>
      </c>
      <c r="G54" s="14">
        <f t="shared" si="9"/>
        <v>0</v>
      </c>
      <c r="H54" s="14">
        <f t="shared" si="16"/>
        <v>0</v>
      </c>
      <c r="I54" s="24">
        <f t="shared" si="17"/>
        <v>0</v>
      </c>
      <c r="J54" s="24">
        <f t="shared" si="8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0"/>
        <v>62023</v>
      </c>
      <c r="B55" s="12">
        <f t="shared" si="11"/>
        <v>45078</v>
      </c>
      <c r="C55" s="13">
        <f t="shared" si="12"/>
        <v>0</v>
      </c>
      <c r="D55" s="13">
        <f t="shared" si="13"/>
        <v>0</v>
      </c>
      <c r="E55" s="13">
        <f t="shared" si="14"/>
        <v>0</v>
      </c>
      <c r="F55" s="14">
        <f t="shared" si="15"/>
        <v>0</v>
      </c>
      <c r="G55" s="14">
        <f t="shared" si="9"/>
        <v>0</v>
      </c>
      <c r="H55" s="14">
        <f t="shared" si="16"/>
        <v>0</v>
      </c>
      <c r="I55" s="24">
        <f t="shared" si="17"/>
        <v>0</v>
      </c>
      <c r="J55" s="24">
        <f t="shared" si="8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0"/>
        <v>72023</v>
      </c>
      <c r="B56" s="12">
        <f t="shared" si="11"/>
        <v>45108</v>
      </c>
      <c r="C56" s="13">
        <f t="shared" si="12"/>
        <v>0</v>
      </c>
      <c r="D56" s="13">
        <f t="shared" si="13"/>
        <v>0</v>
      </c>
      <c r="E56" s="13">
        <f t="shared" si="14"/>
        <v>0</v>
      </c>
      <c r="F56" s="14">
        <f t="shared" si="15"/>
        <v>0</v>
      </c>
      <c r="G56" s="14">
        <f t="shared" si="9"/>
        <v>0</v>
      </c>
      <c r="H56" s="14">
        <f t="shared" si="16"/>
        <v>0</v>
      </c>
      <c r="I56" s="24">
        <f t="shared" si="17"/>
        <v>0</v>
      </c>
      <c r="J56" s="24">
        <f t="shared" si="8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0"/>
        <v>82023</v>
      </c>
      <c r="B57" s="12">
        <f t="shared" si="11"/>
        <v>45139</v>
      </c>
      <c r="C57" s="13">
        <f t="shared" si="12"/>
        <v>0</v>
      </c>
      <c r="D57" s="13">
        <f t="shared" si="13"/>
        <v>0</v>
      </c>
      <c r="E57" s="13">
        <f t="shared" si="14"/>
        <v>0</v>
      </c>
      <c r="F57" s="14">
        <f t="shared" si="15"/>
        <v>0</v>
      </c>
      <c r="G57" s="14">
        <f t="shared" si="9"/>
        <v>0</v>
      </c>
      <c r="H57" s="14">
        <f t="shared" si="16"/>
        <v>0</v>
      </c>
      <c r="I57" s="24">
        <f t="shared" si="17"/>
        <v>0</v>
      </c>
      <c r="J57" s="24">
        <f t="shared" si="8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0"/>
        <v>92023</v>
      </c>
      <c r="B58" s="12">
        <f t="shared" si="11"/>
        <v>45170</v>
      </c>
      <c r="C58" s="13">
        <f t="shared" si="12"/>
        <v>0</v>
      </c>
      <c r="D58" s="13">
        <f t="shared" si="13"/>
        <v>0</v>
      </c>
      <c r="E58" s="13">
        <f t="shared" si="14"/>
        <v>0</v>
      </c>
      <c r="F58" s="14">
        <f t="shared" si="15"/>
        <v>0</v>
      </c>
      <c r="G58" s="14">
        <f t="shared" si="9"/>
        <v>0</v>
      </c>
      <c r="H58" s="14">
        <f t="shared" si="16"/>
        <v>0</v>
      </c>
      <c r="I58" s="24">
        <f t="shared" si="17"/>
        <v>0</v>
      </c>
      <c r="J58" s="24">
        <f t="shared" si="8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0"/>
        <v>102023</v>
      </c>
      <c r="B59" s="12">
        <f t="shared" si="11"/>
        <v>45200</v>
      </c>
      <c r="C59" s="13">
        <f t="shared" si="12"/>
        <v>0</v>
      </c>
      <c r="D59" s="13">
        <f t="shared" si="13"/>
        <v>0</v>
      </c>
      <c r="E59" s="13">
        <f t="shared" si="14"/>
        <v>0</v>
      </c>
      <c r="F59" s="14">
        <f t="shared" si="15"/>
        <v>0</v>
      </c>
      <c r="G59" s="14">
        <f t="shared" si="9"/>
        <v>0</v>
      </c>
      <c r="H59" s="14">
        <f t="shared" si="16"/>
        <v>0</v>
      </c>
      <c r="I59" s="24">
        <f t="shared" si="17"/>
        <v>0</v>
      </c>
      <c r="J59" s="24">
        <f t="shared" si="8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0"/>
        <v>112023</v>
      </c>
      <c r="B60" s="12">
        <f t="shared" si="11"/>
        <v>45231</v>
      </c>
      <c r="C60" s="13">
        <f t="shared" si="12"/>
        <v>0</v>
      </c>
      <c r="D60" s="13">
        <f t="shared" si="13"/>
        <v>0</v>
      </c>
      <c r="E60" s="13">
        <f t="shared" si="14"/>
        <v>0</v>
      </c>
      <c r="F60" s="14">
        <f t="shared" si="15"/>
        <v>0</v>
      </c>
      <c r="G60" s="14">
        <f t="shared" si="9"/>
        <v>0</v>
      </c>
      <c r="H60" s="14">
        <f t="shared" si="16"/>
        <v>0</v>
      </c>
      <c r="I60" s="24">
        <f t="shared" si="17"/>
        <v>0</v>
      </c>
      <c r="J60" s="24">
        <f t="shared" si="8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0"/>
        <v>122023</v>
      </c>
      <c r="B61" s="12">
        <f t="shared" si="11"/>
        <v>45261</v>
      </c>
      <c r="C61" s="13">
        <f t="shared" si="12"/>
        <v>0</v>
      </c>
      <c r="D61" s="13">
        <f t="shared" si="13"/>
        <v>0</v>
      </c>
      <c r="E61" s="13">
        <f t="shared" si="14"/>
        <v>0</v>
      </c>
      <c r="F61" s="14">
        <f t="shared" si="15"/>
        <v>0</v>
      </c>
      <c r="G61" s="14">
        <f t="shared" si="9"/>
        <v>0</v>
      </c>
      <c r="H61" s="14">
        <f t="shared" si="16"/>
        <v>0</v>
      </c>
      <c r="I61" s="24">
        <f t="shared" si="17"/>
        <v>0</v>
      </c>
      <c r="J61" s="24">
        <f t="shared" si="8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0"/>
        <v>12024</v>
      </c>
      <c r="B62" s="12">
        <f t="shared" si="11"/>
        <v>45292</v>
      </c>
      <c r="C62" s="13">
        <f t="shared" si="12"/>
        <v>0</v>
      </c>
      <c r="D62" s="13">
        <f t="shared" si="13"/>
        <v>0</v>
      </c>
      <c r="E62" s="13">
        <f t="shared" si="14"/>
        <v>0</v>
      </c>
      <c r="F62" s="14">
        <f t="shared" si="15"/>
        <v>0</v>
      </c>
      <c r="G62" s="14">
        <f t="shared" si="9"/>
        <v>0</v>
      </c>
      <c r="H62" s="14">
        <f t="shared" si="16"/>
        <v>0</v>
      </c>
      <c r="I62" s="24">
        <f t="shared" si="17"/>
        <v>0</v>
      </c>
      <c r="J62" s="24">
        <f t="shared" si="8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0"/>
        <v>22024</v>
      </c>
      <c r="B63" s="12">
        <f t="shared" si="11"/>
        <v>45323</v>
      </c>
      <c r="C63" s="13">
        <f t="shared" si="12"/>
        <v>0</v>
      </c>
      <c r="D63" s="13">
        <f t="shared" si="13"/>
        <v>0</v>
      </c>
      <c r="E63" s="13">
        <f t="shared" si="14"/>
        <v>0</v>
      </c>
      <c r="F63" s="14">
        <f t="shared" si="15"/>
        <v>0</v>
      </c>
      <c r="G63" s="14">
        <f t="shared" si="9"/>
        <v>0</v>
      </c>
      <c r="H63" s="14">
        <f t="shared" si="16"/>
        <v>0</v>
      </c>
      <c r="I63" s="24">
        <f t="shared" si="17"/>
        <v>0</v>
      </c>
      <c r="J63" s="24">
        <f t="shared" si="8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0"/>
        <v>32024</v>
      </c>
      <c r="B64" s="12">
        <f t="shared" si="11"/>
        <v>45352</v>
      </c>
      <c r="C64" s="13">
        <f t="shared" si="12"/>
        <v>0</v>
      </c>
      <c r="D64" s="13">
        <f t="shared" si="13"/>
        <v>0</v>
      </c>
      <c r="E64" s="13">
        <f t="shared" si="14"/>
        <v>0</v>
      </c>
      <c r="F64" s="14">
        <f t="shared" si="15"/>
        <v>0</v>
      </c>
      <c r="G64" s="14">
        <f t="shared" si="9"/>
        <v>0</v>
      </c>
      <c r="H64" s="14">
        <f t="shared" si="16"/>
        <v>0</v>
      </c>
      <c r="I64" s="24">
        <f t="shared" si="17"/>
        <v>0</v>
      </c>
      <c r="J64" s="24">
        <f t="shared" si="8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0"/>
        <v>42024</v>
      </c>
      <c r="B65" s="12">
        <f t="shared" si="11"/>
        <v>45383</v>
      </c>
      <c r="C65" s="13">
        <f t="shared" si="12"/>
        <v>0</v>
      </c>
      <c r="D65" s="13">
        <f t="shared" si="13"/>
        <v>0</v>
      </c>
      <c r="E65" s="13">
        <f t="shared" si="14"/>
        <v>0</v>
      </c>
      <c r="F65" s="14">
        <f t="shared" si="15"/>
        <v>0</v>
      </c>
      <c r="G65" s="14">
        <f t="shared" si="9"/>
        <v>0</v>
      </c>
      <c r="H65" s="14">
        <f t="shared" si="16"/>
        <v>0</v>
      </c>
      <c r="I65" s="24">
        <f t="shared" si="17"/>
        <v>0</v>
      </c>
      <c r="J65" s="24">
        <f t="shared" si="8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0"/>
        <v>52024</v>
      </c>
      <c r="B66" s="12">
        <f t="shared" si="11"/>
        <v>45413</v>
      </c>
      <c r="C66" s="13">
        <f t="shared" si="12"/>
        <v>0</v>
      </c>
      <c r="D66" s="13">
        <f t="shared" si="13"/>
        <v>0</v>
      </c>
      <c r="E66" s="13">
        <f t="shared" si="14"/>
        <v>0</v>
      </c>
      <c r="F66" s="14">
        <f t="shared" si="15"/>
        <v>0</v>
      </c>
      <c r="G66" s="14">
        <f t="shared" si="9"/>
        <v>0</v>
      </c>
      <c r="H66" s="14">
        <f t="shared" si="16"/>
        <v>0</v>
      </c>
      <c r="I66" s="24">
        <f t="shared" si="17"/>
        <v>0</v>
      </c>
      <c r="J66" s="24">
        <f t="shared" si="8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0"/>
        <v>62024</v>
      </c>
      <c r="B67" s="12">
        <f t="shared" si="11"/>
        <v>45444</v>
      </c>
      <c r="C67" s="13">
        <f t="shared" si="12"/>
        <v>0</v>
      </c>
      <c r="D67" s="13">
        <f t="shared" si="13"/>
        <v>0</v>
      </c>
      <c r="E67" s="13">
        <f t="shared" si="14"/>
        <v>0</v>
      </c>
      <c r="F67" s="14">
        <f t="shared" si="15"/>
        <v>0</v>
      </c>
      <c r="G67" s="14">
        <f t="shared" si="9"/>
        <v>0</v>
      </c>
      <c r="H67" s="14">
        <f t="shared" si="16"/>
        <v>0</v>
      </c>
      <c r="I67" s="24">
        <f t="shared" si="17"/>
        <v>0</v>
      </c>
      <c r="J67" s="24">
        <f t="shared" si="8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0"/>
        <v>72024</v>
      </c>
      <c r="B68" s="12">
        <f t="shared" si="11"/>
        <v>45474</v>
      </c>
      <c r="C68" s="13">
        <f t="shared" si="12"/>
        <v>0</v>
      </c>
      <c r="D68" s="13">
        <f t="shared" si="13"/>
        <v>0</v>
      </c>
      <c r="E68" s="13">
        <f t="shared" si="14"/>
        <v>0</v>
      </c>
      <c r="F68" s="14">
        <f t="shared" si="15"/>
        <v>0</v>
      </c>
      <c r="G68" s="14">
        <f t="shared" si="9"/>
        <v>0</v>
      </c>
      <c r="H68" s="14">
        <f t="shared" si="16"/>
        <v>0</v>
      </c>
      <c r="I68" s="24">
        <f t="shared" si="17"/>
        <v>0</v>
      </c>
      <c r="J68" s="24">
        <f t="shared" si="8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0"/>
        <v>82024</v>
      </c>
      <c r="B69" s="12">
        <f t="shared" si="11"/>
        <v>45505</v>
      </c>
      <c r="C69" s="13">
        <f t="shared" si="12"/>
        <v>0</v>
      </c>
      <c r="D69" s="13">
        <f t="shared" si="13"/>
        <v>0</v>
      </c>
      <c r="E69" s="13">
        <f t="shared" si="14"/>
        <v>0</v>
      </c>
      <c r="F69" s="14">
        <f t="shared" si="15"/>
        <v>0</v>
      </c>
      <c r="G69" s="14">
        <f t="shared" ref="G69:G100" si="18">E69-F69</f>
        <v>0</v>
      </c>
      <c r="H69" s="14">
        <f t="shared" si="16"/>
        <v>0</v>
      </c>
      <c r="I69" s="24">
        <f t="shared" si="17"/>
        <v>0</v>
      </c>
      <c r="J69" s="24">
        <f t="shared" si="8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9">MONTH(B70)&amp;YEAR(B70)</f>
        <v>92024</v>
      </c>
      <c r="B70" s="12">
        <f t="shared" ref="B70:B101" si="20">EDATE(B69,1)</f>
        <v>45536</v>
      </c>
      <c r="C70" s="13">
        <f t="shared" ref="C70:C101" si="21">C69-H70+I70</f>
        <v>0</v>
      </c>
      <c r="D70" s="13">
        <f t="shared" ref="D70:D101" si="22">C69*$K$1</f>
        <v>0</v>
      </c>
      <c r="E70" s="13">
        <f t="shared" ref="E70:E101" si="23">C69*$K$1+G69</f>
        <v>0</v>
      </c>
      <c r="F70" s="14">
        <f t="shared" ref="F70:F101" si="24">IF(J70&gt;E70,E70,J70)</f>
        <v>0</v>
      </c>
      <c r="G70" s="14">
        <f t="shared" si="18"/>
        <v>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8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9"/>
        <v>102024</v>
      </c>
      <c r="B71" s="12">
        <f t="shared" si="20"/>
        <v>45566</v>
      </c>
      <c r="C71" s="13">
        <f t="shared" si="21"/>
        <v>0</v>
      </c>
      <c r="D71" s="13">
        <f t="shared" si="22"/>
        <v>0</v>
      </c>
      <c r="E71" s="13">
        <f t="shared" si="23"/>
        <v>0</v>
      </c>
      <c r="F71" s="14">
        <f t="shared" si="24"/>
        <v>0</v>
      </c>
      <c r="G71" s="14">
        <f t="shared" si="18"/>
        <v>0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9"/>
        <v>112024</v>
      </c>
      <c r="B72" s="12">
        <f t="shared" si="20"/>
        <v>45597</v>
      </c>
      <c r="C72" s="13">
        <f t="shared" si="21"/>
        <v>0</v>
      </c>
      <c r="D72" s="13">
        <f t="shared" si="22"/>
        <v>0</v>
      </c>
      <c r="E72" s="13">
        <f t="shared" si="23"/>
        <v>0</v>
      </c>
      <c r="F72" s="14">
        <f t="shared" si="24"/>
        <v>0</v>
      </c>
      <c r="G72" s="14">
        <f t="shared" si="18"/>
        <v>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9"/>
        <v>122024</v>
      </c>
      <c r="B73" s="12">
        <f t="shared" si="20"/>
        <v>45627</v>
      </c>
      <c r="C73" s="13">
        <f t="shared" si="21"/>
        <v>0</v>
      </c>
      <c r="D73" s="13">
        <f t="shared" si="22"/>
        <v>0</v>
      </c>
      <c r="E73" s="13">
        <f t="shared" si="23"/>
        <v>0</v>
      </c>
      <c r="F73" s="14">
        <f t="shared" si="24"/>
        <v>0</v>
      </c>
      <c r="G73" s="14">
        <f t="shared" si="18"/>
        <v>0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9"/>
        <v>12025</v>
      </c>
      <c r="B74" s="12">
        <f t="shared" si="20"/>
        <v>45658</v>
      </c>
      <c r="C74" s="13">
        <f t="shared" si="21"/>
        <v>0</v>
      </c>
      <c r="D74" s="13">
        <f t="shared" si="22"/>
        <v>0</v>
      </c>
      <c r="E74" s="13">
        <f t="shared" si="23"/>
        <v>0</v>
      </c>
      <c r="F74" s="14">
        <f t="shared" si="24"/>
        <v>0</v>
      </c>
      <c r="G74" s="14">
        <f t="shared" si="18"/>
        <v>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9"/>
        <v>22025</v>
      </c>
      <c r="B75" s="12">
        <f t="shared" si="20"/>
        <v>45689</v>
      </c>
      <c r="C75" s="13">
        <f t="shared" si="21"/>
        <v>0</v>
      </c>
      <c r="D75" s="13">
        <f t="shared" si="22"/>
        <v>0</v>
      </c>
      <c r="E75" s="13">
        <f t="shared" si="23"/>
        <v>0</v>
      </c>
      <c r="F75" s="14">
        <f t="shared" si="24"/>
        <v>0</v>
      </c>
      <c r="G75" s="14">
        <f t="shared" si="18"/>
        <v>0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9"/>
        <v>32025</v>
      </c>
      <c r="B76" s="12">
        <f t="shared" si="20"/>
        <v>45717</v>
      </c>
      <c r="C76" s="13">
        <f t="shared" si="21"/>
        <v>0</v>
      </c>
      <c r="D76" s="13">
        <f t="shared" si="22"/>
        <v>0</v>
      </c>
      <c r="E76" s="13">
        <f t="shared" si="23"/>
        <v>0</v>
      </c>
      <c r="F76" s="14">
        <f t="shared" si="24"/>
        <v>0</v>
      </c>
      <c r="G76" s="14">
        <f t="shared" si="18"/>
        <v>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9"/>
        <v>42025</v>
      </c>
      <c r="B77" s="12">
        <f t="shared" si="20"/>
        <v>45748</v>
      </c>
      <c r="C77" s="13">
        <f t="shared" si="21"/>
        <v>0</v>
      </c>
      <c r="D77" s="13">
        <f t="shared" si="22"/>
        <v>0</v>
      </c>
      <c r="E77" s="13">
        <f t="shared" si="23"/>
        <v>0</v>
      </c>
      <c r="F77" s="14">
        <f t="shared" si="24"/>
        <v>0</v>
      </c>
      <c r="G77" s="14">
        <f t="shared" si="18"/>
        <v>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9"/>
        <v>52025</v>
      </c>
      <c r="B78" s="12">
        <f t="shared" si="20"/>
        <v>45778</v>
      </c>
      <c r="C78" s="13">
        <f t="shared" si="21"/>
        <v>0</v>
      </c>
      <c r="D78" s="13">
        <f t="shared" si="22"/>
        <v>0</v>
      </c>
      <c r="E78" s="13">
        <f t="shared" si="23"/>
        <v>0</v>
      </c>
      <c r="F78" s="14">
        <f t="shared" si="24"/>
        <v>0</v>
      </c>
      <c r="G78" s="14">
        <f t="shared" si="18"/>
        <v>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9"/>
        <v>62025</v>
      </c>
      <c r="B79" s="12">
        <f t="shared" si="20"/>
        <v>45809</v>
      </c>
      <c r="C79" s="13">
        <f t="shared" si="21"/>
        <v>0</v>
      </c>
      <c r="D79" s="13">
        <f t="shared" si="22"/>
        <v>0</v>
      </c>
      <c r="E79" s="13">
        <f t="shared" si="23"/>
        <v>0</v>
      </c>
      <c r="F79" s="14">
        <f t="shared" si="24"/>
        <v>0</v>
      </c>
      <c r="G79" s="14">
        <f t="shared" si="18"/>
        <v>0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9"/>
        <v>72025</v>
      </c>
      <c r="B80" s="12">
        <f t="shared" si="20"/>
        <v>45839</v>
      </c>
      <c r="C80" s="13">
        <f t="shared" si="21"/>
        <v>0</v>
      </c>
      <c r="D80" s="13">
        <f t="shared" si="22"/>
        <v>0</v>
      </c>
      <c r="E80" s="13">
        <f t="shared" si="23"/>
        <v>0</v>
      </c>
      <c r="F80" s="14">
        <f t="shared" si="24"/>
        <v>0</v>
      </c>
      <c r="G80" s="14">
        <f t="shared" si="18"/>
        <v>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9"/>
        <v>82025</v>
      </c>
      <c r="B81" s="12">
        <f t="shared" si="20"/>
        <v>45870</v>
      </c>
      <c r="C81" s="13">
        <f t="shared" si="21"/>
        <v>0</v>
      </c>
      <c r="D81" s="13">
        <f t="shared" si="22"/>
        <v>0</v>
      </c>
      <c r="E81" s="13">
        <f t="shared" si="23"/>
        <v>0</v>
      </c>
      <c r="F81" s="14">
        <f t="shared" si="24"/>
        <v>0</v>
      </c>
      <c r="G81" s="14">
        <f t="shared" si="18"/>
        <v>0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9"/>
        <v>92025</v>
      </c>
      <c r="B82" s="12">
        <f t="shared" si="20"/>
        <v>45901</v>
      </c>
      <c r="C82" s="13">
        <f t="shared" si="21"/>
        <v>0</v>
      </c>
      <c r="D82" s="13">
        <f t="shared" si="22"/>
        <v>0</v>
      </c>
      <c r="E82" s="13">
        <f t="shared" si="23"/>
        <v>0</v>
      </c>
      <c r="F82" s="14">
        <f t="shared" si="24"/>
        <v>0</v>
      </c>
      <c r="G82" s="14">
        <f t="shared" si="18"/>
        <v>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9"/>
        <v>102025</v>
      </c>
      <c r="B83" s="12">
        <f t="shared" si="20"/>
        <v>45931</v>
      </c>
      <c r="C83" s="13">
        <f t="shared" si="21"/>
        <v>0</v>
      </c>
      <c r="D83" s="13">
        <f t="shared" si="22"/>
        <v>0</v>
      </c>
      <c r="E83" s="13">
        <f t="shared" si="23"/>
        <v>0</v>
      </c>
      <c r="F83" s="14">
        <f t="shared" si="24"/>
        <v>0</v>
      </c>
      <c r="G83" s="14">
        <f t="shared" si="18"/>
        <v>0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9"/>
        <v>112025</v>
      </c>
      <c r="B84" s="12">
        <f t="shared" si="20"/>
        <v>45962</v>
      </c>
      <c r="C84" s="13">
        <f t="shared" si="21"/>
        <v>0</v>
      </c>
      <c r="D84" s="13">
        <f t="shared" si="22"/>
        <v>0</v>
      </c>
      <c r="E84" s="13">
        <f t="shared" si="23"/>
        <v>0</v>
      </c>
      <c r="F84" s="14">
        <f t="shared" si="24"/>
        <v>0</v>
      </c>
      <c r="G84" s="14">
        <f t="shared" si="18"/>
        <v>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9"/>
        <v>122025</v>
      </c>
      <c r="B85" s="12">
        <f t="shared" si="20"/>
        <v>45992</v>
      </c>
      <c r="C85" s="13">
        <f t="shared" si="21"/>
        <v>0</v>
      </c>
      <c r="D85" s="13">
        <f t="shared" si="22"/>
        <v>0</v>
      </c>
      <c r="E85" s="13">
        <f t="shared" si="23"/>
        <v>0</v>
      </c>
      <c r="F85" s="14">
        <f t="shared" si="24"/>
        <v>0</v>
      </c>
      <c r="G85" s="14">
        <f t="shared" si="18"/>
        <v>0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9"/>
        <v>12026</v>
      </c>
      <c r="B86" s="12">
        <f t="shared" si="20"/>
        <v>46023</v>
      </c>
      <c r="C86" s="13">
        <f t="shared" si="21"/>
        <v>0</v>
      </c>
      <c r="D86" s="13">
        <f t="shared" si="22"/>
        <v>0</v>
      </c>
      <c r="E86" s="13">
        <f t="shared" si="23"/>
        <v>0</v>
      </c>
      <c r="F86" s="14">
        <f t="shared" si="24"/>
        <v>0</v>
      </c>
      <c r="G86" s="14">
        <f t="shared" si="18"/>
        <v>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9"/>
        <v>22026</v>
      </c>
      <c r="B87" s="12">
        <f t="shared" si="20"/>
        <v>46054</v>
      </c>
      <c r="C87" s="13">
        <f t="shared" si="21"/>
        <v>0</v>
      </c>
      <c r="D87" s="13">
        <f t="shared" si="22"/>
        <v>0</v>
      </c>
      <c r="E87" s="13">
        <f t="shared" si="23"/>
        <v>0</v>
      </c>
      <c r="F87" s="14">
        <f t="shared" si="24"/>
        <v>0</v>
      </c>
      <c r="G87" s="14">
        <f t="shared" si="18"/>
        <v>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9"/>
        <v>32026</v>
      </c>
      <c r="B88" s="12">
        <f t="shared" si="20"/>
        <v>46082</v>
      </c>
      <c r="C88" s="13">
        <f t="shared" si="21"/>
        <v>0</v>
      </c>
      <c r="D88" s="13">
        <f t="shared" si="22"/>
        <v>0</v>
      </c>
      <c r="E88" s="13">
        <f t="shared" si="23"/>
        <v>0</v>
      </c>
      <c r="F88" s="14">
        <f t="shared" si="24"/>
        <v>0</v>
      </c>
      <c r="G88" s="14">
        <f t="shared" si="18"/>
        <v>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9"/>
        <v>42026</v>
      </c>
      <c r="B89" s="12">
        <f t="shared" si="20"/>
        <v>46113</v>
      </c>
      <c r="C89" s="13">
        <f t="shared" si="21"/>
        <v>0</v>
      </c>
      <c r="D89" s="13">
        <f t="shared" si="22"/>
        <v>0</v>
      </c>
      <c r="E89" s="13">
        <f t="shared" si="23"/>
        <v>0</v>
      </c>
      <c r="F89" s="14">
        <f t="shared" si="24"/>
        <v>0</v>
      </c>
      <c r="G89" s="14">
        <f t="shared" si="18"/>
        <v>0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9"/>
        <v>52026</v>
      </c>
      <c r="B90" s="12">
        <f t="shared" si="20"/>
        <v>46143</v>
      </c>
      <c r="C90" s="13">
        <f t="shared" si="21"/>
        <v>0</v>
      </c>
      <c r="D90" s="13">
        <f t="shared" si="22"/>
        <v>0</v>
      </c>
      <c r="E90" s="13">
        <f t="shared" si="23"/>
        <v>0</v>
      </c>
      <c r="F90" s="14">
        <f t="shared" si="24"/>
        <v>0</v>
      </c>
      <c r="G90" s="14">
        <f t="shared" si="18"/>
        <v>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9"/>
        <v>62026</v>
      </c>
      <c r="B91" s="12">
        <f t="shared" si="20"/>
        <v>46174</v>
      </c>
      <c r="C91" s="13">
        <f t="shared" si="21"/>
        <v>0</v>
      </c>
      <c r="D91" s="13">
        <f t="shared" si="22"/>
        <v>0</v>
      </c>
      <c r="E91" s="13">
        <f t="shared" si="23"/>
        <v>0</v>
      </c>
      <c r="F91" s="14">
        <f t="shared" si="24"/>
        <v>0</v>
      </c>
      <c r="G91" s="14">
        <f t="shared" si="18"/>
        <v>0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9"/>
        <v>72026</v>
      </c>
      <c r="B92" s="12">
        <f t="shared" si="20"/>
        <v>46204</v>
      </c>
      <c r="C92" s="13">
        <f t="shared" si="21"/>
        <v>0</v>
      </c>
      <c r="D92" s="13">
        <f t="shared" si="22"/>
        <v>0</v>
      </c>
      <c r="E92" s="13">
        <f t="shared" si="23"/>
        <v>0</v>
      </c>
      <c r="F92" s="14">
        <f t="shared" si="24"/>
        <v>0</v>
      </c>
      <c r="G92" s="14">
        <f t="shared" si="18"/>
        <v>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9"/>
        <v>82026</v>
      </c>
      <c r="B93" s="12">
        <f t="shared" si="20"/>
        <v>46235</v>
      </c>
      <c r="C93" s="13">
        <f t="shared" si="21"/>
        <v>0</v>
      </c>
      <c r="D93" s="13">
        <f t="shared" si="22"/>
        <v>0</v>
      </c>
      <c r="E93" s="13">
        <f t="shared" si="23"/>
        <v>0</v>
      </c>
      <c r="F93" s="14">
        <f t="shared" si="24"/>
        <v>0</v>
      </c>
      <c r="G93" s="14">
        <f t="shared" si="18"/>
        <v>0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9"/>
        <v>92026</v>
      </c>
      <c r="B94" s="12">
        <f t="shared" si="20"/>
        <v>46266</v>
      </c>
      <c r="C94" s="13">
        <f t="shared" si="21"/>
        <v>0</v>
      </c>
      <c r="D94" s="13">
        <f t="shared" si="22"/>
        <v>0</v>
      </c>
      <c r="E94" s="13">
        <f t="shared" si="23"/>
        <v>0</v>
      </c>
      <c r="F94" s="14">
        <f t="shared" si="24"/>
        <v>0</v>
      </c>
      <c r="G94" s="14">
        <f t="shared" si="18"/>
        <v>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9"/>
        <v>102026</v>
      </c>
      <c r="B95" s="12">
        <f t="shared" si="20"/>
        <v>46296</v>
      </c>
      <c r="C95" s="13">
        <f t="shared" si="21"/>
        <v>0</v>
      </c>
      <c r="D95" s="13">
        <f t="shared" si="22"/>
        <v>0</v>
      </c>
      <c r="E95" s="13">
        <f t="shared" si="23"/>
        <v>0</v>
      </c>
      <c r="F95" s="14">
        <f t="shared" si="24"/>
        <v>0</v>
      </c>
      <c r="G95" s="14">
        <f t="shared" si="18"/>
        <v>0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9"/>
        <v>112026</v>
      </c>
      <c r="B96" s="12">
        <f t="shared" si="20"/>
        <v>46327</v>
      </c>
      <c r="C96" s="13">
        <f t="shared" si="21"/>
        <v>0</v>
      </c>
      <c r="D96" s="13">
        <f t="shared" si="22"/>
        <v>0</v>
      </c>
      <c r="E96" s="13">
        <f t="shared" si="23"/>
        <v>0</v>
      </c>
      <c r="F96" s="14">
        <f t="shared" si="24"/>
        <v>0</v>
      </c>
      <c r="G96" s="14">
        <f t="shared" si="18"/>
        <v>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9"/>
        <v>122026</v>
      </c>
      <c r="B97" s="12">
        <f t="shared" si="20"/>
        <v>46357</v>
      </c>
      <c r="C97" s="13">
        <f t="shared" si="21"/>
        <v>0</v>
      </c>
      <c r="D97" s="13">
        <f t="shared" si="22"/>
        <v>0</v>
      </c>
      <c r="E97" s="13">
        <f t="shared" si="23"/>
        <v>0</v>
      </c>
      <c r="F97" s="14">
        <f t="shared" si="24"/>
        <v>0</v>
      </c>
      <c r="G97" s="14">
        <f t="shared" si="18"/>
        <v>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9"/>
        <v>12027</v>
      </c>
      <c r="B98" s="12">
        <f t="shared" si="20"/>
        <v>46388</v>
      </c>
      <c r="C98" s="13">
        <f t="shared" si="21"/>
        <v>0</v>
      </c>
      <c r="D98" s="13">
        <f t="shared" si="22"/>
        <v>0</v>
      </c>
      <c r="E98" s="13">
        <f t="shared" si="23"/>
        <v>0</v>
      </c>
      <c r="F98" s="14">
        <f t="shared" si="24"/>
        <v>0</v>
      </c>
      <c r="G98" s="14">
        <f t="shared" si="18"/>
        <v>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9"/>
        <v>22027</v>
      </c>
      <c r="B99" s="12">
        <f t="shared" si="20"/>
        <v>46419</v>
      </c>
      <c r="C99" s="13">
        <f t="shared" si="21"/>
        <v>0</v>
      </c>
      <c r="D99" s="13">
        <f t="shared" si="22"/>
        <v>0</v>
      </c>
      <c r="E99" s="13">
        <f t="shared" si="23"/>
        <v>0</v>
      </c>
      <c r="F99" s="14">
        <f t="shared" si="24"/>
        <v>0</v>
      </c>
      <c r="G99" s="14">
        <f t="shared" si="18"/>
        <v>0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9"/>
        <v>32027</v>
      </c>
      <c r="B100" s="12">
        <f t="shared" si="20"/>
        <v>46447</v>
      </c>
      <c r="C100" s="13">
        <f t="shared" si="21"/>
        <v>0</v>
      </c>
      <c r="D100" s="13">
        <f t="shared" si="22"/>
        <v>0</v>
      </c>
      <c r="E100" s="13">
        <f t="shared" si="23"/>
        <v>0</v>
      </c>
      <c r="F100" s="14">
        <f t="shared" si="24"/>
        <v>0</v>
      </c>
      <c r="G100" s="14">
        <f t="shared" si="18"/>
        <v>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9"/>
        <v>42027</v>
      </c>
      <c r="B101" s="12">
        <f t="shared" si="20"/>
        <v>46478</v>
      </c>
      <c r="C101" s="13">
        <f t="shared" si="21"/>
        <v>0</v>
      </c>
      <c r="D101" s="13">
        <f t="shared" si="22"/>
        <v>0</v>
      </c>
      <c r="E101" s="13">
        <f t="shared" si="23"/>
        <v>0</v>
      </c>
      <c r="F101" s="14">
        <f t="shared" si="24"/>
        <v>0</v>
      </c>
      <c r="G101" s="14">
        <f t="shared" ref="G101:G124" si="28">E101-F101</f>
        <v>0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9">MONTH(B102)&amp;YEAR(B102)</f>
        <v>52027</v>
      </c>
      <c r="B102" s="12">
        <f t="shared" ref="B102:B124" si="30">EDATE(B101,1)</f>
        <v>46508</v>
      </c>
      <c r="C102" s="13">
        <f t="shared" ref="C102:C124" si="31">C101-H102+I102</f>
        <v>0</v>
      </c>
      <c r="D102" s="13">
        <f t="shared" ref="D102:D124" si="32">C101*$K$1</f>
        <v>0</v>
      </c>
      <c r="E102" s="13">
        <f t="shared" ref="E102:E124" si="33">C101*$K$1+G101</f>
        <v>0</v>
      </c>
      <c r="F102" s="14">
        <f t="shared" ref="F102:F124" si="34">IF(J102&gt;E102,E102,J102)</f>
        <v>0</v>
      </c>
      <c r="G102" s="14">
        <f t="shared" si="28"/>
        <v>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9"/>
        <v>62027</v>
      </c>
      <c r="B103" s="12">
        <f t="shared" si="30"/>
        <v>46539</v>
      </c>
      <c r="C103" s="13">
        <f t="shared" si="31"/>
        <v>0</v>
      </c>
      <c r="D103" s="13">
        <f t="shared" si="32"/>
        <v>0</v>
      </c>
      <c r="E103" s="13">
        <f t="shared" si="33"/>
        <v>0</v>
      </c>
      <c r="F103" s="14">
        <f t="shared" si="34"/>
        <v>0</v>
      </c>
      <c r="G103" s="14">
        <f t="shared" si="28"/>
        <v>0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9"/>
        <v>72027</v>
      </c>
      <c r="B104" s="12">
        <f t="shared" si="30"/>
        <v>46569</v>
      </c>
      <c r="C104" s="13">
        <f t="shared" si="31"/>
        <v>0</v>
      </c>
      <c r="D104" s="13">
        <f t="shared" si="32"/>
        <v>0</v>
      </c>
      <c r="E104" s="13">
        <f t="shared" si="33"/>
        <v>0</v>
      </c>
      <c r="F104" s="14">
        <f t="shared" si="34"/>
        <v>0</v>
      </c>
      <c r="G104" s="14">
        <f t="shared" si="28"/>
        <v>0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9"/>
        <v>82027</v>
      </c>
      <c r="B105" s="12">
        <f t="shared" si="30"/>
        <v>46600</v>
      </c>
      <c r="C105" s="13">
        <f t="shared" si="31"/>
        <v>0</v>
      </c>
      <c r="D105" s="13">
        <f t="shared" si="32"/>
        <v>0</v>
      </c>
      <c r="E105" s="13">
        <f t="shared" si="33"/>
        <v>0</v>
      </c>
      <c r="F105" s="14">
        <f t="shared" si="34"/>
        <v>0</v>
      </c>
      <c r="G105" s="14">
        <f t="shared" si="28"/>
        <v>0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9"/>
        <v>92027</v>
      </c>
      <c r="B106" s="12">
        <f t="shared" si="30"/>
        <v>46631</v>
      </c>
      <c r="C106" s="13">
        <f t="shared" si="31"/>
        <v>0</v>
      </c>
      <c r="D106" s="13">
        <f t="shared" si="32"/>
        <v>0</v>
      </c>
      <c r="E106" s="13">
        <f t="shared" si="33"/>
        <v>0</v>
      </c>
      <c r="F106" s="14">
        <f t="shared" si="34"/>
        <v>0</v>
      </c>
      <c r="G106" s="14">
        <f t="shared" si="28"/>
        <v>0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9"/>
        <v>102027</v>
      </c>
      <c r="B107" s="12">
        <f t="shared" si="30"/>
        <v>46661</v>
      </c>
      <c r="C107" s="13">
        <f t="shared" si="31"/>
        <v>0</v>
      </c>
      <c r="D107" s="13">
        <f t="shared" si="32"/>
        <v>0</v>
      </c>
      <c r="E107" s="13">
        <f t="shared" si="33"/>
        <v>0</v>
      </c>
      <c r="F107" s="14">
        <f t="shared" si="34"/>
        <v>0</v>
      </c>
      <c r="G107" s="14">
        <f t="shared" si="28"/>
        <v>0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9"/>
        <v>112027</v>
      </c>
      <c r="B108" s="12">
        <f t="shared" si="30"/>
        <v>46692</v>
      </c>
      <c r="C108" s="13">
        <f t="shared" si="31"/>
        <v>0</v>
      </c>
      <c r="D108" s="13">
        <f t="shared" si="32"/>
        <v>0</v>
      </c>
      <c r="E108" s="13">
        <f t="shared" si="33"/>
        <v>0</v>
      </c>
      <c r="F108" s="14">
        <f t="shared" si="34"/>
        <v>0</v>
      </c>
      <c r="G108" s="14">
        <f t="shared" si="28"/>
        <v>0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9"/>
        <v>122027</v>
      </c>
      <c r="B109" s="12">
        <f t="shared" si="30"/>
        <v>46722</v>
      </c>
      <c r="C109" s="13">
        <f t="shared" si="31"/>
        <v>0</v>
      </c>
      <c r="D109" s="13">
        <f t="shared" si="32"/>
        <v>0</v>
      </c>
      <c r="E109" s="13">
        <f t="shared" si="33"/>
        <v>0</v>
      </c>
      <c r="F109" s="14">
        <f t="shared" si="34"/>
        <v>0</v>
      </c>
      <c r="G109" s="14">
        <f t="shared" si="28"/>
        <v>0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9"/>
        <v>12028</v>
      </c>
      <c r="B110" s="12">
        <f t="shared" si="30"/>
        <v>46753</v>
      </c>
      <c r="C110" s="13">
        <f t="shared" si="31"/>
        <v>0</v>
      </c>
      <c r="D110" s="13">
        <f t="shared" si="32"/>
        <v>0</v>
      </c>
      <c r="E110" s="13">
        <f t="shared" si="33"/>
        <v>0</v>
      </c>
      <c r="F110" s="14">
        <f t="shared" si="34"/>
        <v>0</v>
      </c>
      <c r="G110" s="14">
        <f t="shared" si="28"/>
        <v>0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9"/>
        <v>22028</v>
      </c>
      <c r="B111" s="12">
        <f t="shared" si="30"/>
        <v>46784</v>
      </c>
      <c r="C111" s="13">
        <f t="shared" si="31"/>
        <v>0</v>
      </c>
      <c r="D111" s="13">
        <f t="shared" si="32"/>
        <v>0</v>
      </c>
      <c r="E111" s="13">
        <f t="shared" si="33"/>
        <v>0</v>
      </c>
      <c r="F111" s="14">
        <f t="shared" si="34"/>
        <v>0</v>
      </c>
      <c r="G111" s="14">
        <f t="shared" si="28"/>
        <v>0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9"/>
        <v>32028</v>
      </c>
      <c r="B112" s="12">
        <f t="shared" si="30"/>
        <v>46813</v>
      </c>
      <c r="C112" s="13">
        <f t="shared" si="31"/>
        <v>0</v>
      </c>
      <c r="D112" s="13">
        <f t="shared" si="32"/>
        <v>0</v>
      </c>
      <c r="E112" s="13">
        <f t="shared" si="33"/>
        <v>0</v>
      </c>
      <c r="F112" s="14">
        <f t="shared" si="34"/>
        <v>0</v>
      </c>
      <c r="G112" s="14">
        <f t="shared" si="28"/>
        <v>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9"/>
        <v>42028</v>
      </c>
      <c r="B113" s="12">
        <f t="shared" si="30"/>
        <v>46844</v>
      </c>
      <c r="C113" s="13">
        <f t="shared" si="31"/>
        <v>0</v>
      </c>
      <c r="D113" s="13">
        <f t="shared" si="32"/>
        <v>0</v>
      </c>
      <c r="E113" s="13">
        <f t="shared" si="33"/>
        <v>0</v>
      </c>
      <c r="F113" s="14">
        <f t="shared" si="34"/>
        <v>0</v>
      </c>
      <c r="G113" s="14">
        <f t="shared" si="28"/>
        <v>0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9"/>
        <v>52028</v>
      </c>
      <c r="B114" s="12">
        <f t="shared" si="30"/>
        <v>46874</v>
      </c>
      <c r="C114" s="13">
        <f t="shared" si="31"/>
        <v>0</v>
      </c>
      <c r="D114" s="13">
        <f t="shared" si="32"/>
        <v>0</v>
      </c>
      <c r="E114" s="13">
        <f t="shared" si="33"/>
        <v>0</v>
      </c>
      <c r="F114" s="14">
        <f t="shared" si="34"/>
        <v>0</v>
      </c>
      <c r="G114" s="14">
        <f t="shared" si="28"/>
        <v>0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9"/>
        <v>62028</v>
      </c>
      <c r="B115" s="12">
        <f t="shared" si="30"/>
        <v>46905</v>
      </c>
      <c r="C115" s="13">
        <f t="shared" si="31"/>
        <v>0</v>
      </c>
      <c r="D115" s="13">
        <f t="shared" si="32"/>
        <v>0</v>
      </c>
      <c r="E115" s="13">
        <f t="shared" si="33"/>
        <v>0</v>
      </c>
      <c r="F115" s="14">
        <f t="shared" si="34"/>
        <v>0</v>
      </c>
      <c r="G115" s="14">
        <f t="shared" si="28"/>
        <v>0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9"/>
        <v>72028</v>
      </c>
      <c r="B116" s="12">
        <f t="shared" si="30"/>
        <v>46935</v>
      </c>
      <c r="C116" s="13">
        <f t="shared" si="31"/>
        <v>0</v>
      </c>
      <c r="D116" s="13">
        <f t="shared" si="32"/>
        <v>0</v>
      </c>
      <c r="E116" s="13">
        <f t="shared" si="33"/>
        <v>0</v>
      </c>
      <c r="F116" s="14">
        <f t="shared" si="34"/>
        <v>0</v>
      </c>
      <c r="G116" s="14">
        <f t="shared" si="28"/>
        <v>0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9"/>
        <v>82028</v>
      </c>
      <c r="B117" s="12">
        <f t="shared" si="30"/>
        <v>46966</v>
      </c>
      <c r="C117" s="13">
        <f t="shared" si="31"/>
        <v>0</v>
      </c>
      <c r="D117" s="13">
        <f t="shared" si="32"/>
        <v>0</v>
      </c>
      <c r="E117" s="13">
        <f t="shared" si="33"/>
        <v>0</v>
      </c>
      <c r="F117" s="14">
        <f t="shared" si="34"/>
        <v>0</v>
      </c>
      <c r="G117" s="14">
        <f t="shared" si="28"/>
        <v>0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9"/>
        <v>92028</v>
      </c>
      <c r="B118" s="12">
        <f t="shared" si="30"/>
        <v>46997</v>
      </c>
      <c r="C118" s="13">
        <f t="shared" si="31"/>
        <v>0</v>
      </c>
      <c r="D118" s="13">
        <f t="shared" si="32"/>
        <v>0</v>
      </c>
      <c r="E118" s="13">
        <f t="shared" si="33"/>
        <v>0</v>
      </c>
      <c r="F118" s="14">
        <f t="shared" si="34"/>
        <v>0</v>
      </c>
      <c r="G118" s="14">
        <f t="shared" si="28"/>
        <v>0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9"/>
        <v>102028</v>
      </c>
      <c r="B119" s="12">
        <f t="shared" si="30"/>
        <v>47027</v>
      </c>
      <c r="C119" s="13">
        <f t="shared" si="31"/>
        <v>0</v>
      </c>
      <c r="D119" s="13">
        <f t="shared" si="32"/>
        <v>0</v>
      </c>
      <c r="E119" s="13">
        <f t="shared" si="33"/>
        <v>0</v>
      </c>
      <c r="F119" s="14">
        <f t="shared" si="34"/>
        <v>0</v>
      </c>
      <c r="G119" s="14">
        <f t="shared" si="28"/>
        <v>0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9"/>
        <v>112028</v>
      </c>
      <c r="B120" s="12">
        <f t="shared" si="30"/>
        <v>47058</v>
      </c>
      <c r="C120" s="13">
        <f t="shared" si="31"/>
        <v>0</v>
      </c>
      <c r="D120" s="13">
        <f t="shared" si="32"/>
        <v>0</v>
      </c>
      <c r="E120" s="13">
        <f t="shared" si="33"/>
        <v>0</v>
      </c>
      <c r="F120" s="14">
        <f t="shared" si="34"/>
        <v>0</v>
      </c>
      <c r="G120" s="14">
        <f t="shared" si="28"/>
        <v>0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9"/>
        <v>122028</v>
      </c>
      <c r="B121" s="12">
        <f t="shared" si="30"/>
        <v>47088</v>
      </c>
      <c r="C121" s="13">
        <f t="shared" si="31"/>
        <v>0</v>
      </c>
      <c r="D121" s="13">
        <f t="shared" si="32"/>
        <v>0</v>
      </c>
      <c r="E121" s="13">
        <f t="shared" si="33"/>
        <v>0</v>
      </c>
      <c r="F121" s="14">
        <f t="shared" si="34"/>
        <v>0</v>
      </c>
      <c r="G121" s="14">
        <f t="shared" si="28"/>
        <v>0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9"/>
        <v>12029</v>
      </c>
      <c r="B122" s="12">
        <f t="shared" si="30"/>
        <v>47119</v>
      </c>
      <c r="C122" s="13">
        <f t="shared" si="31"/>
        <v>0</v>
      </c>
      <c r="D122" s="13">
        <f t="shared" si="32"/>
        <v>0</v>
      </c>
      <c r="E122" s="13">
        <f t="shared" si="33"/>
        <v>0</v>
      </c>
      <c r="F122" s="14">
        <f t="shared" si="34"/>
        <v>0</v>
      </c>
      <c r="G122" s="14">
        <f t="shared" si="28"/>
        <v>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9"/>
        <v>22029</v>
      </c>
      <c r="B123" s="12">
        <f t="shared" si="30"/>
        <v>47150</v>
      </c>
      <c r="C123" s="13">
        <f t="shared" si="31"/>
        <v>0</v>
      </c>
      <c r="D123" s="13">
        <f t="shared" si="32"/>
        <v>0</v>
      </c>
      <c r="E123" s="13">
        <f t="shared" si="33"/>
        <v>0</v>
      </c>
      <c r="F123" s="14">
        <f t="shared" si="34"/>
        <v>0</v>
      </c>
      <c r="G123" s="14">
        <f t="shared" si="28"/>
        <v>0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9"/>
        <v>32029</v>
      </c>
      <c r="B124" s="12">
        <f t="shared" si="30"/>
        <v>47178</v>
      </c>
      <c r="C124" s="13">
        <f t="shared" si="31"/>
        <v>0</v>
      </c>
      <c r="D124" s="13">
        <f t="shared" si="32"/>
        <v>0</v>
      </c>
      <c r="E124" s="13">
        <f t="shared" si="33"/>
        <v>0</v>
      </c>
      <c r="F124" s="14">
        <f t="shared" si="34"/>
        <v>0</v>
      </c>
      <c r="G124" s="14">
        <f t="shared" si="28"/>
        <v>0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O22" sqref="O22"/>
    </sheetView>
  </sheetViews>
  <sheetFormatPr defaultColWidth="11" defaultRowHeight="15"/>
  <cols>
    <col min="1" max="1" width="7" hidden="1" customWidth="1"/>
    <col min="2" max="2" width="8.57142857142857" customWidth="1"/>
    <col min="4" max="4" width="12" customWidth="1"/>
    <col min="5" max="5" width="10" customWidth="1"/>
    <col min="6" max="6" width="11.2857142857143" customWidth="1"/>
    <col min="7" max="8" width="12" customWidth="1"/>
    <col min="9" max="9" width="9.85714285714286" customWidth="1"/>
    <col min="11" max="11" width="11.5714285714286" customWidth="1"/>
    <col min="13" max="13" width="11.4285714285714"/>
    <col min="15" max="15" width="11.4285714285714" customWidth="1"/>
    <col min="16" max="16" width="7.57142857142857" customWidth="1"/>
    <col min="17" max="17" width="2.85714285714286" customWidth="1"/>
    <col min="18" max="18" width="19.3619047619048" customWidth="1"/>
    <col min="19" max="19" width="9.14285714285714" customWidth="1"/>
  </cols>
  <sheetData>
    <row r="1" spans="2:16">
      <c r="B1" s="1" t="s">
        <v>9</v>
      </c>
      <c r="C1" s="2" t="s">
        <v>58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43556</v>
      </c>
      <c r="N1" s="19" t="s">
        <v>13</v>
      </c>
      <c r="O1" s="20">
        <v>385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42019</v>
      </c>
      <c r="B5" s="12">
        <f>EDATE(M1,0)</f>
        <v>43556</v>
      </c>
      <c r="C5" s="13">
        <f>IF(H5&gt;0,O1-H5,IF(J5&lt;0,O1-J5,O1))</f>
        <v>385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385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355</v>
      </c>
    </row>
    <row r="6" ht="15.75" spans="1:19">
      <c r="A6" s="5" t="str">
        <f t="shared" ref="A6:A37" si="1">MONTH(B6)&amp;YEAR(B6)</f>
        <v>52019</v>
      </c>
      <c r="B6" s="12">
        <f t="shared" ref="B6:B37" si="2">EDATE(B5,1)</f>
        <v>43586</v>
      </c>
      <c r="C6" s="13">
        <f t="shared" ref="C6:C37" si="3">C5-H6+I6</f>
        <v>385</v>
      </c>
      <c r="D6" s="13">
        <f t="shared" ref="D6:D37" si="4">C5*$K$1</f>
        <v>38.5</v>
      </c>
      <c r="E6" s="13">
        <f t="shared" ref="E6:E37" si="5">C5*$K$1+G5</f>
        <v>38.5</v>
      </c>
      <c r="F6" s="14">
        <f t="shared" ref="F6:F37" si="6">IF(J6&gt;E6,E6,J6)</f>
        <v>38.5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38.5</v>
      </c>
      <c r="K6" s="27">
        <v>43620</v>
      </c>
      <c r="L6" s="26">
        <v>38.5</v>
      </c>
      <c r="M6" s="27"/>
      <c r="N6" s="28"/>
      <c r="O6" s="27"/>
      <c r="P6" s="28"/>
      <c r="R6" s="34" t="s">
        <v>5</v>
      </c>
      <c r="S6" s="33">
        <f ca="1">VLOOKUP($A$2,$A$5:$P$127,4,FALSE)</f>
        <v>35.5</v>
      </c>
    </row>
    <row r="7" ht="15.75" spans="1:19">
      <c r="A7" s="5" t="str">
        <f t="shared" si="1"/>
        <v>62019</v>
      </c>
      <c r="B7" s="12">
        <f t="shared" si="2"/>
        <v>43617</v>
      </c>
      <c r="C7" s="13">
        <f t="shared" si="3"/>
        <v>385</v>
      </c>
      <c r="D7" s="13">
        <f t="shared" si="4"/>
        <v>38.5</v>
      </c>
      <c r="E7" s="13">
        <f t="shared" si="5"/>
        <v>38.5</v>
      </c>
      <c r="F7" s="14">
        <f t="shared" si="6"/>
        <v>38.5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38.5</v>
      </c>
      <c r="K7" s="27">
        <v>43620</v>
      </c>
      <c r="L7" s="26">
        <v>38.5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72019</v>
      </c>
      <c r="B8" s="12">
        <f t="shared" si="2"/>
        <v>43647</v>
      </c>
      <c r="C8" s="13">
        <f t="shared" si="3"/>
        <v>385</v>
      </c>
      <c r="D8" s="13">
        <f t="shared" si="4"/>
        <v>38.5</v>
      </c>
      <c r="E8" s="13">
        <f t="shared" si="5"/>
        <v>38.5</v>
      </c>
      <c r="F8" s="14">
        <f t="shared" si="6"/>
        <v>38.5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38.5</v>
      </c>
      <c r="K8" s="27">
        <v>43650</v>
      </c>
      <c r="L8" s="26">
        <v>38.5</v>
      </c>
      <c r="M8" s="27"/>
      <c r="N8" s="28"/>
      <c r="O8" s="27"/>
      <c r="P8" s="28"/>
      <c r="R8" s="32" t="s">
        <v>7</v>
      </c>
      <c r="S8" s="33">
        <f ca="1">VLOOKUP($A$2,$A$5:$P$127,6,FALSE)</f>
        <v>36</v>
      </c>
    </row>
    <row r="9" ht="15.75" spans="1:19">
      <c r="A9" s="5" t="str">
        <f t="shared" si="1"/>
        <v>82019</v>
      </c>
      <c r="B9" s="12">
        <f t="shared" si="2"/>
        <v>43678</v>
      </c>
      <c r="C9" s="13">
        <f t="shared" si="3"/>
        <v>385</v>
      </c>
      <c r="D9" s="13">
        <f t="shared" si="4"/>
        <v>38.5</v>
      </c>
      <c r="E9" s="13">
        <f t="shared" si="5"/>
        <v>38.5</v>
      </c>
      <c r="F9" s="14">
        <f t="shared" si="6"/>
        <v>38.5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38.5</v>
      </c>
      <c r="K9" s="27">
        <v>43694</v>
      </c>
      <c r="L9" s="26">
        <v>38.5</v>
      </c>
      <c r="M9" s="27"/>
      <c r="N9" s="28"/>
      <c r="O9" s="27"/>
      <c r="P9" s="28"/>
      <c r="S9" s="5"/>
    </row>
    <row r="10" ht="15.75" spans="1:19">
      <c r="A10" s="5" t="str">
        <f t="shared" si="1"/>
        <v>92019</v>
      </c>
      <c r="B10" s="12">
        <f t="shared" si="2"/>
        <v>43709</v>
      </c>
      <c r="C10" s="13">
        <f t="shared" si="3"/>
        <v>385</v>
      </c>
      <c r="D10" s="13">
        <f t="shared" si="4"/>
        <v>38.5</v>
      </c>
      <c r="E10" s="13">
        <f t="shared" si="5"/>
        <v>38.5</v>
      </c>
      <c r="F10" s="14">
        <f t="shared" si="6"/>
        <v>38.5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38.5</v>
      </c>
      <c r="K10" s="27">
        <v>43759</v>
      </c>
      <c r="L10" s="26">
        <v>38.5</v>
      </c>
      <c r="M10" s="27"/>
      <c r="N10" s="28"/>
      <c r="O10" s="27"/>
      <c r="P10" s="28"/>
      <c r="S10" s="5"/>
    </row>
    <row r="11" ht="15.75" spans="1:19">
      <c r="A11" s="5" t="str">
        <f t="shared" si="1"/>
        <v>102019</v>
      </c>
      <c r="B11" s="12">
        <f t="shared" si="2"/>
        <v>43739</v>
      </c>
      <c r="C11" s="13">
        <f t="shared" si="3"/>
        <v>385</v>
      </c>
      <c r="D11" s="13">
        <f t="shared" si="4"/>
        <v>38.5</v>
      </c>
      <c r="E11" s="13">
        <f t="shared" si="5"/>
        <v>38.5</v>
      </c>
      <c r="F11" s="14">
        <f t="shared" si="6"/>
        <v>38.5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38.5</v>
      </c>
      <c r="K11" s="27">
        <v>43759</v>
      </c>
      <c r="L11" s="26">
        <v>38.5</v>
      </c>
      <c r="M11" s="27"/>
      <c r="N11" s="28"/>
      <c r="O11" s="27"/>
      <c r="P11" s="28"/>
      <c r="S11" s="5"/>
    </row>
    <row r="12" ht="15.75" spans="1:19">
      <c r="A12" s="5" t="str">
        <f t="shared" si="1"/>
        <v>112019</v>
      </c>
      <c r="B12" s="12">
        <f t="shared" si="2"/>
        <v>43770</v>
      </c>
      <c r="C12" s="13">
        <f t="shared" si="3"/>
        <v>385</v>
      </c>
      <c r="D12" s="13">
        <f t="shared" si="4"/>
        <v>38.5</v>
      </c>
      <c r="E12" s="13">
        <f t="shared" si="5"/>
        <v>38.5</v>
      </c>
      <c r="F12" s="14">
        <f t="shared" si="6"/>
        <v>38.5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38.5</v>
      </c>
      <c r="K12" s="27">
        <v>43788</v>
      </c>
      <c r="L12" s="26">
        <v>38.5</v>
      </c>
      <c r="M12" s="27"/>
      <c r="N12" s="28"/>
      <c r="O12" s="27"/>
      <c r="P12" s="28"/>
      <c r="S12" s="5"/>
    </row>
    <row r="13" ht="15.75" spans="1:19">
      <c r="A13" s="5" t="str">
        <f t="shared" si="1"/>
        <v>122019</v>
      </c>
      <c r="B13" s="12">
        <f t="shared" si="2"/>
        <v>43800</v>
      </c>
      <c r="C13" s="13">
        <f t="shared" si="3"/>
        <v>385</v>
      </c>
      <c r="D13" s="13">
        <f t="shared" si="4"/>
        <v>38.5</v>
      </c>
      <c r="E13" s="13">
        <f t="shared" si="5"/>
        <v>38.5</v>
      </c>
      <c r="F13" s="14">
        <f t="shared" si="6"/>
        <v>38.5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38.5</v>
      </c>
      <c r="K13" s="27">
        <v>43876</v>
      </c>
      <c r="L13" s="26">
        <v>38.5</v>
      </c>
      <c r="M13" s="27"/>
      <c r="N13" s="28"/>
      <c r="O13" s="27"/>
      <c r="P13" s="28"/>
      <c r="S13" s="5"/>
    </row>
    <row r="14" ht="15.75" spans="1:19">
      <c r="A14" s="5" t="str">
        <f t="shared" si="1"/>
        <v>12020</v>
      </c>
      <c r="B14" s="12">
        <f t="shared" si="2"/>
        <v>43831</v>
      </c>
      <c r="C14" s="13">
        <f t="shared" si="3"/>
        <v>385</v>
      </c>
      <c r="D14" s="13">
        <f t="shared" si="4"/>
        <v>38.5</v>
      </c>
      <c r="E14" s="13">
        <f t="shared" si="5"/>
        <v>38.5</v>
      </c>
      <c r="F14" s="14">
        <f t="shared" si="6"/>
        <v>38.5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38.5</v>
      </c>
      <c r="K14" s="27">
        <v>43876</v>
      </c>
      <c r="L14" s="26">
        <v>38.5</v>
      </c>
      <c r="M14" s="27"/>
      <c r="N14" s="28"/>
      <c r="O14" s="27"/>
      <c r="P14" s="28"/>
      <c r="S14" s="5"/>
    </row>
    <row r="15" ht="15.75" spans="1:19">
      <c r="A15" s="5" t="str">
        <f t="shared" si="1"/>
        <v>22020</v>
      </c>
      <c r="B15" s="12">
        <f t="shared" si="2"/>
        <v>43862</v>
      </c>
      <c r="C15" s="13">
        <f t="shared" si="3"/>
        <v>385</v>
      </c>
      <c r="D15" s="13">
        <f t="shared" si="4"/>
        <v>38.5</v>
      </c>
      <c r="E15" s="13">
        <f t="shared" si="5"/>
        <v>38.5</v>
      </c>
      <c r="F15" s="14">
        <f t="shared" si="6"/>
        <v>38.5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38.5</v>
      </c>
      <c r="K15" s="29">
        <v>43876</v>
      </c>
      <c r="L15" s="26">
        <v>38.5</v>
      </c>
      <c r="M15" s="29"/>
      <c r="N15" s="30"/>
      <c r="O15" s="29"/>
      <c r="P15" s="30"/>
      <c r="S15" s="5"/>
    </row>
    <row r="16" ht="15.75" spans="1:19">
      <c r="A16" s="5" t="str">
        <f t="shared" si="1"/>
        <v>32020</v>
      </c>
      <c r="B16" s="12">
        <f t="shared" si="2"/>
        <v>43891</v>
      </c>
      <c r="C16" s="13">
        <f t="shared" si="3"/>
        <v>385</v>
      </c>
      <c r="D16" s="13">
        <f t="shared" si="4"/>
        <v>38.5</v>
      </c>
      <c r="E16" s="13">
        <f t="shared" si="5"/>
        <v>38.5</v>
      </c>
      <c r="F16" s="14">
        <f t="shared" si="6"/>
        <v>38.5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38.5</v>
      </c>
      <c r="K16" s="25">
        <v>43961</v>
      </c>
      <c r="L16" s="26">
        <v>38.5</v>
      </c>
      <c r="M16" s="25"/>
      <c r="N16" s="26"/>
      <c r="O16" s="25"/>
      <c r="P16" s="26"/>
      <c r="S16" s="5"/>
    </row>
    <row r="17" ht="15.75" spans="1:19">
      <c r="A17" s="5" t="str">
        <f t="shared" si="1"/>
        <v>42020</v>
      </c>
      <c r="B17" s="12">
        <f t="shared" si="2"/>
        <v>43922</v>
      </c>
      <c r="C17" s="13">
        <f t="shared" si="3"/>
        <v>385</v>
      </c>
      <c r="D17" s="13">
        <f t="shared" si="4"/>
        <v>38.5</v>
      </c>
      <c r="E17" s="13">
        <f t="shared" si="5"/>
        <v>38.5</v>
      </c>
      <c r="F17" s="14">
        <f t="shared" si="6"/>
        <v>38.5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38.5</v>
      </c>
      <c r="K17" s="25">
        <v>43961</v>
      </c>
      <c r="L17" s="26">
        <v>38.5</v>
      </c>
      <c r="M17" s="25"/>
      <c r="N17" s="26"/>
      <c r="O17" s="25"/>
      <c r="P17" s="26"/>
      <c r="S17" s="5"/>
    </row>
    <row r="18" ht="15.75" spans="1:19">
      <c r="A18" s="5" t="str">
        <f t="shared" si="1"/>
        <v>52020</v>
      </c>
      <c r="B18" s="12">
        <f t="shared" si="2"/>
        <v>43952</v>
      </c>
      <c r="C18" s="13">
        <f t="shared" si="3"/>
        <v>385</v>
      </c>
      <c r="D18" s="13">
        <f t="shared" si="4"/>
        <v>38.5</v>
      </c>
      <c r="E18" s="13">
        <f t="shared" si="5"/>
        <v>38.5</v>
      </c>
      <c r="F18" s="14">
        <f t="shared" si="6"/>
        <v>38.5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38.5</v>
      </c>
      <c r="K18" s="25">
        <v>44018</v>
      </c>
      <c r="L18" s="26">
        <v>38.5</v>
      </c>
      <c r="M18" s="25"/>
      <c r="N18" s="26"/>
      <c r="O18" s="25"/>
      <c r="P18" s="26"/>
      <c r="S18" s="5"/>
    </row>
    <row r="19" ht="15.75" spans="1:19">
      <c r="A19" s="5" t="str">
        <f t="shared" si="1"/>
        <v>62020</v>
      </c>
      <c r="B19" s="12">
        <f t="shared" si="2"/>
        <v>43983</v>
      </c>
      <c r="C19" s="13">
        <f t="shared" si="3"/>
        <v>385</v>
      </c>
      <c r="D19" s="13">
        <f t="shared" si="4"/>
        <v>38.5</v>
      </c>
      <c r="E19" s="13">
        <f t="shared" si="5"/>
        <v>38.5</v>
      </c>
      <c r="F19" s="14">
        <f t="shared" si="6"/>
        <v>38.5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38.5</v>
      </c>
      <c r="K19" s="25">
        <v>44018</v>
      </c>
      <c r="L19" s="26">
        <v>38.5</v>
      </c>
      <c r="M19" s="25"/>
      <c r="N19" s="26"/>
      <c r="O19" s="25"/>
      <c r="P19" s="26"/>
      <c r="S19" s="5"/>
    </row>
    <row r="20" ht="15.75" spans="1:19">
      <c r="A20" s="5" t="str">
        <f t="shared" si="1"/>
        <v>72020</v>
      </c>
      <c r="B20" s="12">
        <f t="shared" si="2"/>
        <v>44013</v>
      </c>
      <c r="C20" s="13">
        <f t="shared" si="3"/>
        <v>355</v>
      </c>
      <c r="D20" s="13">
        <f t="shared" si="4"/>
        <v>38.5</v>
      </c>
      <c r="E20" s="13">
        <f t="shared" si="5"/>
        <v>38.5</v>
      </c>
      <c r="F20" s="14">
        <f t="shared" si="6"/>
        <v>38.5</v>
      </c>
      <c r="G20" s="14">
        <f t="shared" si="0"/>
        <v>0</v>
      </c>
      <c r="H20" s="14">
        <f t="shared" si="7"/>
        <v>30</v>
      </c>
      <c r="I20" s="24">
        <f t="shared" si="8"/>
        <v>0</v>
      </c>
      <c r="J20" s="24">
        <f t="shared" si="9"/>
        <v>68.5</v>
      </c>
      <c r="K20" s="25">
        <v>44018</v>
      </c>
      <c r="L20" s="26">
        <v>18.5</v>
      </c>
      <c r="M20" s="25">
        <v>44038</v>
      </c>
      <c r="N20" s="26">
        <v>50</v>
      </c>
      <c r="O20" s="25"/>
      <c r="P20" s="26"/>
      <c r="S20" s="5"/>
    </row>
    <row r="21" ht="15.75" spans="1:19">
      <c r="A21" s="5" t="str">
        <f t="shared" si="1"/>
        <v>82020</v>
      </c>
      <c r="B21" s="12">
        <f t="shared" si="2"/>
        <v>44044</v>
      </c>
      <c r="C21" s="13">
        <f t="shared" si="3"/>
        <v>355</v>
      </c>
      <c r="D21" s="13">
        <f t="shared" si="4"/>
        <v>35.5</v>
      </c>
      <c r="E21" s="13">
        <f t="shared" si="5"/>
        <v>35.5</v>
      </c>
      <c r="F21" s="14">
        <f t="shared" si="6"/>
        <v>35</v>
      </c>
      <c r="G21" s="14">
        <f t="shared" si="0"/>
        <v>0.5</v>
      </c>
      <c r="H21" s="14">
        <f t="shared" si="7"/>
        <v>0</v>
      </c>
      <c r="I21" s="24">
        <f t="shared" si="8"/>
        <v>0</v>
      </c>
      <c r="J21" s="24">
        <f t="shared" si="9"/>
        <v>35</v>
      </c>
      <c r="K21" s="25">
        <v>44083</v>
      </c>
      <c r="L21" s="26">
        <v>35</v>
      </c>
      <c r="M21" s="25"/>
      <c r="N21" s="26"/>
      <c r="O21" s="25"/>
      <c r="P21" s="26"/>
      <c r="S21" s="5"/>
    </row>
    <row r="22" ht="15.75" spans="1:19">
      <c r="A22" s="5" t="str">
        <f t="shared" si="1"/>
        <v>92020</v>
      </c>
      <c r="B22" s="12">
        <f t="shared" si="2"/>
        <v>44075</v>
      </c>
      <c r="C22" s="13">
        <f t="shared" si="3"/>
        <v>355</v>
      </c>
      <c r="D22" s="13">
        <f t="shared" si="4"/>
        <v>35.5</v>
      </c>
      <c r="E22" s="13">
        <f t="shared" si="5"/>
        <v>36</v>
      </c>
      <c r="F22" s="14">
        <f t="shared" si="6"/>
        <v>36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36</v>
      </c>
      <c r="K22" s="25">
        <v>44083</v>
      </c>
      <c r="L22" s="26">
        <v>15</v>
      </c>
      <c r="M22" s="25">
        <v>44090</v>
      </c>
      <c r="N22" s="26">
        <v>21</v>
      </c>
      <c r="O22" s="25"/>
      <c r="P22" s="26"/>
      <c r="S22" s="5"/>
    </row>
    <row r="23" ht="15.75" spans="1:19">
      <c r="A23" s="5" t="str">
        <f t="shared" si="1"/>
        <v>102020</v>
      </c>
      <c r="B23" s="12">
        <f t="shared" si="2"/>
        <v>44105</v>
      </c>
      <c r="C23" s="13">
        <f t="shared" si="3"/>
        <v>355</v>
      </c>
      <c r="D23" s="13">
        <f t="shared" si="4"/>
        <v>35.5</v>
      </c>
      <c r="E23" s="13">
        <f t="shared" si="5"/>
        <v>35.5</v>
      </c>
      <c r="F23" s="14">
        <f t="shared" si="6"/>
        <v>0</v>
      </c>
      <c r="G23" s="14">
        <f t="shared" si="0"/>
        <v>35.5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112020</v>
      </c>
      <c r="B24" s="12">
        <f t="shared" si="2"/>
        <v>44136</v>
      </c>
      <c r="C24" s="13">
        <f t="shared" si="3"/>
        <v>355</v>
      </c>
      <c r="D24" s="13">
        <f t="shared" si="4"/>
        <v>35.5</v>
      </c>
      <c r="E24" s="13">
        <f t="shared" si="5"/>
        <v>71</v>
      </c>
      <c r="F24" s="14">
        <f t="shared" si="6"/>
        <v>0</v>
      </c>
      <c r="G24" s="14">
        <f t="shared" si="0"/>
        <v>71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122020</v>
      </c>
      <c r="B25" s="12">
        <f t="shared" si="2"/>
        <v>44166</v>
      </c>
      <c r="C25" s="13">
        <f t="shared" si="3"/>
        <v>355</v>
      </c>
      <c r="D25" s="13">
        <f t="shared" si="4"/>
        <v>35.5</v>
      </c>
      <c r="E25" s="13">
        <f t="shared" si="5"/>
        <v>106.5</v>
      </c>
      <c r="F25" s="14">
        <f t="shared" si="6"/>
        <v>0</v>
      </c>
      <c r="G25" s="14">
        <f t="shared" si="0"/>
        <v>106.5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12021</v>
      </c>
      <c r="B26" s="12">
        <f t="shared" si="2"/>
        <v>44197</v>
      </c>
      <c r="C26" s="13">
        <f t="shared" si="3"/>
        <v>355</v>
      </c>
      <c r="D26" s="13">
        <f t="shared" si="4"/>
        <v>35.5</v>
      </c>
      <c r="E26" s="13">
        <f t="shared" si="5"/>
        <v>142</v>
      </c>
      <c r="F26" s="14">
        <f t="shared" si="6"/>
        <v>0</v>
      </c>
      <c r="G26" s="14">
        <f t="shared" si="0"/>
        <v>142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22021</v>
      </c>
      <c r="B27" s="12">
        <f t="shared" si="2"/>
        <v>44228</v>
      </c>
      <c r="C27" s="13">
        <f t="shared" si="3"/>
        <v>355</v>
      </c>
      <c r="D27" s="13">
        <f t="shared" si="4"/>
        <v>35.5</v>
      </c>
      <c r="E27" s="13">
        <f t="shared" si="5"/>
        <v>177.5</v>
      </c>
      <c r="F27" s="14">
        <f t="shared" si="6"/>
        <v>0</v>
      </c>
      <c r="G27" s="14">
        <f t="shared" si="0"/>
        <v>177.5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32021</v>
      </c>
      <c r="B28" s="12">
        <f t="shared" si="2"/>
        <v>44256</v>
      </c>
      <c r="C28" s="13">
        <f t="shared" si="3"/>
        <v>355</v>
      </c>
      <c r="D28" s="13">
        <f t="shared" si="4"/>
        <v>35.5</v>
      </c>
      <c r="E28" s="13">
        <f t="shared" si="5"/>
        <v>213</v>
      </c>
      <c r="F28" s="14">
        <f t="shared" si="6"/>
        <v>0</v>
      </c>
      <c r="G28" s="14">
        <f t="shared" si="0"/>
        <v>213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42021</v>
      </c>
      <c r="B29" s="12">
        <f t="shared" si="2"/>
        <v>44287</v>
      </c>
      <c r="C29" s="13">
        <f t="shared" si="3"/>
        <v>355</v>
      </c>
      <c r="D29" s="13">
        <f t="shared" si="4"/>
        <v>35.5</v>
      </c>
      <c r="E29" s="13">
        <f t="shared" si="5"/>
        <v>248.5</v>
      </c>
      <c r="F29" s="14">
        <f t="shared" si="6"/>
        <v>0</v>
      </c>
      <c r="G29" s="14">
        <f t="shared" si="0"/>
        <v>248.5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52021</v>
      </c>
      <c r="B30" s="12">
        <f t="shared" si="2"/>
        <v>44317</v>
      </c>
      <c r="C30" s="13">
        <f t="shared" si="3"/>
        <v>355</v>
      </c>
      <c r="D30" s="13">
        <f t="shared" si="4"/>
        <v>35.5</v>
      </c>
      <c r="E30" s="13">
        <f t="shared" si="5"/>
        <v>284</v>
      </c>
      <c r="F30" s="14">
        <f t="shared" si="6"/>
        <v>0</v>
      </c>
      <c r="G30" s="14">
        <f t="shared" si="0"/>
        <v>284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62021</v>
      </c>
      <c r="B31" s="12">
        <f t="shared" si="2"/>
        <v>44348</v>
      </c>
      <c r="C31" s="13">
        <f t="shared" si="3"/>
        <v>355</v>
      </c>
      <c r="D31" s="13">
        <f t="shared" si="4"/>
        <v>35.5</v>
      </c>
      <c r="E31" s="13">
        <f t="shared" si="5"/>
        <v>319.5</v>
      </c>
      <c r="F31" s="14">
        <f t="shared" si="6"/>
        <v>0</v>
      </c>
      <c r="G31" s="14">
        <f t="shared" si="0"/>
        <v>319.5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72021</v>
      </c>
      <c r="B32" s="12">
        <f t="shared" si="2"/>
        <v>44378</v>
      </c>
      <c r="C32" s="13">
        <f t="shared" si="3"/>
        <v>355</v>
      </c>
      <c r="D32" s="13">
        <f t="shared" si="4"/>
        <v>35.5</v>
      </c>
      <c r="E32" s="13">
        <f t="shared" si="5"/>
        <v>355</v>
      </c>
      <c r="F32" s="14">
        <f t="shared" si="6"/>
        <v>0</v>
      </c>
      <c r="G32" s="14">
        <f t="shared" si="0"/>
        <v>355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82021</v>
      </c>
      <c r="B33" s="12">
        <f t="shared" si="2"/>
        <v>44409</v>
      </c>
      <c r="C33" s="13">
        <f t="shared" si="3"/>
        <v>355</v>
      </c>
      <c r="D33" s="13">
        <f t="shared" si="4"/>
        <v>35.5</v>
      </c>
      <c r="E33" s="13">
        <f t="shared" si="5"/>
        <v>390.5</v>
      </c>
      <c r="F33" s="14">
        <f t="shared" si="6"/>
        <v>0</v>
      </c>
      <c r="G33" s="14">
        <f t="shared" si="0"/>
        <v>390.5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92021</v>
      </c>
      <c r="B34" s="12">
        <f t="shared" si="2"/>
        <v>44440</v>
      </c>
      <c r="C34" s="13">
        <f t="shared" si="3"/>
        <v>355</v>
      </c>
      <c r="D34" s="13">
        <f t="shared" si="4"/>
        <v>35.5</v>
      </c>
      <c r="E34" s="13">
        <f t="shared" si="5"/>
        <v>426</v>
      </c>
      <c r="F34" s="14">
        <f t="shared" si="6"/>
        <v>0</v>
      </c>
      <c r="G34" s="14">
        <f t="shared" si="0"/>
        <v>426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102021</v>
      </c>
      <c r="B35" s="12">
        <f t="shared" si="2"/>
        <v>44470</v>
      </c>
      <c r="C35" s="13">
        <f t="shared" si="3"/>
        <v>355</v>
      </c>
      <c r="D35" s="13">
        <f t="shared" si="4"/>
        <v>35.5</v>
      </c>
      <c r="E35" s="13">
        <f t="shared" si="5"/>
        <v>461.5</v>
      </c>
      <c r="F35" s="14">
        <f t="shared" si="6"/>
        <v>0</v>
      </c>
      <c r="G35" s="14">
        <f t="shared" si="0"/>
        <v>461.5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112021</v>
      </c>
      <c r="B36" s="12">
        <f t="shared" si="2"/>
        <v>44501</v>
      </c>
      <c r="C36" s="13">
        <f t="shared" si="3"/>
        <v>355</v>
      </c>
      <c r="D36" s="13">
        <f t="shared" si="4"/>
        <v>35.5</v>
      </c>
      <c r="E36" s="13">
        <f t="shared" si="5"/>
        <v>497</v>
      </c>
      <c r="F36" s="14">
        <f t="shared" si="6"/>
        <v>0</v>
      </c>
      <c r="G36" s="14">
        <f t="shared" si="0"/>
        <v>497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122021</v>
      </c>
      <c r="B37" s="12">
        <f t="shared" si="2"/>
        <v>44531</v>
      </c>
      <c r="C37" s="13">
        <f t="shared" si="3"/>
        <v>355</v>
      </c>
      <c r="D37" s="13">
        <f t="shared" si="4"/>
        <v>35.5</v>
      </c>
      <c r="E37" s="13">
        <f t="shared" si="5"/>
        <v>532.5</v>
      </c>
      <c r="F37" s="14">
        <f t="shared" si="6"/>
        <v>0</v>
      </c>
      <c r="G37" s="14">
        <f t="shared" ref="G37:G68" si="10">E37-F37</f>
        <v>532.5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12022</v>
      </c>
      <c r="B38" s="12">
        <f t="shared" ref="B38:B69" si="12">EDATE(B37,1)</f>
        <v>44562</v>
      </c>
      <c r="C38" s="13">
        <f t="shared" ref="C38:C69" si="13">C37-H38+I38</f>
        <v>355</v>
      </c>
      <c r="D38" s="13">
        <f t="shared" ref="D38:D69" si="14">C37*$K$1</f>
        <v>35.5</v>
      </c>
      <c r="E38" s="13">
        <f t="shared" ref="E38:E69" si="15">C37*$K$1+G37</f>
        <v>568</v>
      </c>
      <c r="F38" s="14">
        <f t="shared" ref="F38:F69" si="16">IF(J38&gt;E38,E38,J38)</f>
        <v>0</v>
      </c>
      <c r="G38" s="14">
        <f t="shared" si="10"/>
        <v>568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22022</v>
      </c>
      <c r="B39" s="12">
        <f t="shared" si="12"/>
        <v>44593</v>
      </c>
      <c r="C39" s="13">
        <f t="shared" si="13"/>
        <v>355</v>
      </c>
      <c r="D39" s="13">
        <f t="shared" si="14"/>
        <v>35.5</v>
      </c>
      <c r="E39" s="13">
        <f t="shared" si="15"/>
        <v>603.5</v>
      </c>
      <c r="F39" s="14">
        <f t="shared" si="16"/>
        <v>0</v>
      </c>
      <c r="G39" s="14">
        <f t="shared" si="10"/>
        <v>603.5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32022</v>
      </c>
      <c r="B40" s="12">
        <f t="shared" si="12"/>
        <v>44621</v>
      </c>
      <c r="C40" s="13">
        <f t="shared" si="13"/>
        <v>355</v>
      </c>
      <c r="D40" s="13">
        <f t="shared" si="14"/>
        <v>35.5</v>
      </c>
      <c r="E40" s="13">
        <f t="shared" si="15"/>
        <v>639</v>
      </c>
      <c r="F40" s="14">
        <f t="shared" si="16"/>
        <v>0</v>
      </c>
      <c r="G40" s="14">
        <f t="shared" si="10"/>
        <v>639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42022</v>
      </c>
      <c r="B41" s="12">
        <f t="shared" si="12"/>
        <v>44652</v>
      </c>
      <c r="C41" s="13">
        <f t="shared" si="13"/>
        <v>355</v>
      </c>
      <c r="D41" s="13">
        <f t="shared" si="14"/>
        <v>35.5</v>
      </c>
      <c r="E41" s="13">
        <f t="shared" si="15"/>
        <v>674.5</v>
      </c>
      <c r="F41" s="14">
        <f t="shared" si="16"/>
        <v>0</v>
      </c>
      <c r="G41" s="14">
        <f t="shared" si="10"/>
        <v>674.5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52022</v>
      </c>
      <c r="B42" s="12">
        <f t="shared" si="12"/>
        <v>44682</v>
      </c>
      <c r="C42" s="13">
        <f t="shared" si="13"/>
        <v>355</v>
      </c>
      <c r="D42" s="13">
        <f t="shared" si="14"/>
        <v>35.5</v>
      </c>
      <c r="E42" s="13">
        <f t="shared" si="15"/>
        <v>710</v>
      </c>
      <c r="F42" s="14">
        <f t="shared" si="16"/>
        <v>0</v>
      </c>
      <c r="G42" s="14">
        <f t="shared" si="10"/>
        <v>710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62022</v>
      </c>
      <c r="B43" s="12">
        <f t="shared" si="12"/>
        <v>44713</v>
      </c>
      <c r="C43" s="13">
        <f t="shared" si="13"/>
        <v>355</v>
      </c>
      <c r="D43" s="13">
        <f t="shared" si="14"/>
        <v>35.5</v>
      </c>
      <c r="E43" s="13">
        <f t="shared" si="15"/>
        <v>745.5</v>
      </c>
      <c r="F43" s="14">
        <f t="shared" si="16"/>
        <v>0</v>
      </c>
      <c r="G43" s="14">
        <f t="shared" si="10"/>
        <v>745.5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72022</v>
      </c>
      <c r="B44" s="12">
        <f t="shared" si="12"/>
        <v>44743</v>
      </c>
      <c r="C44" s="13">
        <f t="shared" si="13"/>
        <v>355</v>
      </c>
      <c r="D44" s="13">
        <f t="shared" si="14"/>
        <v>35.5</v>
      </c>
      <c r="E44" s="13">
        <f t="shared" si="15"/>
        <v>781</v>
      </c>
      <c r="F44" s="14">
        <f t="shared" si="16"/>
        <v>0</v>
      </c>
      <c r="G44" s="14">
        <f t="shared" si="10"/>
        <v>781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82022</v>
      </c>
      <c r="B45" s="12">
        <f t="shared" si="12"/>
        <v>44774</v>
      </c>
      <c r="C45" s="13">
        <f t="shared" si="13"/>
        <v>355</v>
      </c>
      <c r="D45" s="13">
        <f t="shared" si="14"/>
        <v>35.5</v>
      </c>
      <c r="E45" s="13">
        <f t="shared" si="15"/>
        <v>816.5</v>
      </c>
      <c r="F45" s="14">
        <f t="shared" si="16"/>
        <v>0</v>
      </c>
      <c r="G45" s="14">
        <f t="shared" si="10"/>
        <v>816.5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92022</v>
      </c>
      <c r="B46" s="12">
        <f t="shared" si="12"/>
        <v>44805</v>
      </c>
      <c r="C46" s="13">
        <f t="shared" si="13"/>
        <v>355</v>
      </c>
      <c r="D46" s="13">
        <f t="shared" si="14"/>
        <v>35.5</v>
      </c>
      <c r="E46" s="13">
        <f t="shared" si="15"/>
        <v>852</v>
      </c>
      <c r="F46" s="14">
        <f t="shared" si="16"/>
        <v>0</v>
      </c>
      <c r="G46" s="14">
        <f t="shared" si="10"/>
        <v>852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102022</v>
      </c>
      <c r="B47" s="12">
        <f t="shared" si="12"/>
        <v>44835</v>
      </c>
      <c r="C47" s="13">
        <f t="shared" si="13"/>
        <v>355</v>
      </c>
      <c r="D47" s="13">
        <f t="shared" si="14"/>
        <v>35.5</v>
      </c>
      <c r="E47" s="13">
        <f t="shared" si="15"/>
        <v>887.5</v>
      </c>
      <c r="F47" s="14">
        <f t="shared" si="16"/>
        <v>0</v>
      </c>
      <c r="G47" s="14">
        <f t="shared" si="10"/>
        <v>887.5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112022</v>
      </c>
      <c r="B48" s="12">
        <f t="shared" si="12"/>
        <v>44866</v>
      </c>
      <c r="C48" s="13">
        <f t="shared" si="13"/>
        <v>355</v>
      </c>
      <c r="D48" s="13">
        <f t="shared" si="14"/>
        <v>35.5</v>
      </c>
      <c r="E48" s="13">
        <f t="shared" si="15"/>
        <v>923</v>
      </c>
      <c r="F48" s="14">
        <f t="shared" si="16"/>
        <v>0</v>
      </c>
      <c r="G48" s="14">
        <f t="shared" si="10"/>
        <v>923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122022</v>
      </c>
      <c r="B49" s="12">
        <f t="shared" si="12"/>
        <v>44896</v>
      </c>
      <c r="C49" s="13">
        <f t="shared" si="13"/>
        <v>355</v>
      </c>
      <c r="D49" s="13">
        <f t="shared" si="14"/>
        <v>35.5</v>
      </c>
      <c r="E49" s="13">
        <f t="shared" si="15"/>
        <v>958.5</v>
      </c>
      <c r="F49" s="14">
        <f t="shared" si="16"/>
        <v>0</v>
      </c>
      <c r="G49" s="14">
        <f t="shared" si="10"/>
        <v>958.5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12023</v>
      </c>
      <c r="B50" s="12">
        <f t="shared" si="12"/>
        <v>44927</v>
      </c>
      <c r="C50" s="13">
        <f t="shared" si="13"/>
        <v>355</v>
      </c>
      <c r="D50" s="13">
        <f t="shared" si="14"/>
        <v>35.5</v>
      </c>
      <c r="E50" s="13">
        <f t="shared" si="15"/>
        <v>994</v>
      </c>
      <c r="F50" s="14">
        <f t="shared" si="16"/>
        <v>0</v>
      </c>
      <c r="G50" s="14">
        <f t="shared" si="10"/>
        <v>994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22023</v>
      </c>
      <c r="B51" s="12">
        <f t="shared" si="12"/>
        <v>44958</v>
      </c>
      <c r="C51" s="13">
        <f t="shared" si="13"/>
        <v>355</v>
      </c>
      <c r="D51" s="13">
        <f t="shared" si="14"/>
        <v>35.5</v>
      </c>
      <c r="E51" s="13">
        <f t="shared" si="15"/>
        <v>1029.5</v>
      </c>
      <c r="F51" s="14">
        <f t="shared" si="16"/>
        <v>0</v>
      </c>
      <c r="G51" s="14">
        <f t="shared" si="10"/>
        <v>1029.5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32023</v>
      </c>
      <c r="B52" s="12">
        <f t="shared" si="12"/>
        <v>44986</v>
      </c>
      <c r="C52" s="13">
        <f t="shared" si="13"/>
        <v>355</v>
      </c>
      <c r="D52" s="13">
        <f t="shared" si="14"/>
        <v>35.5</v>
      </c>
      <c r="E52" s="13">
        <f t="shared" si="15"/>
        <v>1065</v>
      </c>
      <c r="F52" s="14">
        <f t="shared" si="16"/>
        <v>0</v>
      </c>
      <c r="G52" s="14">
        <f t="shared" si="10"/>
        <v>1065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42023</v>
      </c>
      <c r="B53" s="12">
        <f t="shared" si="12"/>
        <v>45017</v>
      </c>
      <c r="C53" s="13">
        <f t="shared" si="13"/>
        <v>355</v>
      </c>
      <c r="D53" s="13">
        <f t="shared" si="14"/>
        <v>35.5</v>
      </c>
      <c r="E53" s="13">
        <f t="shared" si="15"/>
        <v>1100.5</v>
      </c>
      <c r="F53" s="14">
        <f t="shared" si="16"/>
        <v>0</v>
      </c>
      <c r="G53" s="14">
        <f t="shared" si="10"/>
        <v>1100.5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52023</v>
      </c>
      <c r="B54" s="12">
        <f t="shared" si="12"/>
        <v>45047</v>
      </c>
      <c r="C54" s="13">
        <f t="shared" si="13"/>
        <v>355</v>
      </c>
      <c r="D54" s="13">
        <f t="shared" si="14"/>
        <v>35.5</v>
      </c>
      <c r="E54" s="13">
        <f t="shared" si="15"/>
        <v>1136</v>
      </c>
      <c r="F54" s="14">
        <f t="shared" si="16"/>
        <v>0</v>
      </c>
      <c r="G54" s="14">
        <f t="shared" si="10"/>
        <v>1136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62023</v>
      </c>
      <c r="B55" s="12">
        <f t="shared" si="12"/>
        <v>45078</v>
      </c>
      <c r="C55" s="13">
        <f t="shared" si="13"/>
        <v>355</v>
      </c>
      <c r="D55" s="13">
        <f t="shared" si="14"/>
        <v>35.5</v>
      </c>
      <c r="E55" s="13">
        <f t="shared" si="15"/>
        <v>1171.5</v>
      </c>
      <c r="F55" s="14">
        <f t="shared" si="16"/>
        <v>0</v>
      </c>
      <c r="G55" s="14">
        <f t="shared" si="10"/>
        <v>1171.5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72023</v>
      </c>
      <c r="B56" s="12">
        <f t="shared" si="12"/>
        <v>45108</v>
      </c>
      <c r="C56" s="13">
        <f t="shared" si="13"/>
        <v>355</v>
      </c>
      <c r="D56" s="13">
        <f t="shared" si="14"/>
        <v>35.5</v>
      </c>
      <c r="E56" s="13">
        <f t="shared" si="15"/>
        <v>1207</v>
      </c>
      <c r="F56" s="14">
        <f t="shared" si="16"/>
        <v>0</v>
      </c>
      <c r="G56" s="14">
        <f t="shared" si="10"/>
        <v>1207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82023</v>
      </c>
      <c r="B57" s="12">
        <f t="shared" si="12"/>
        <v>45139</v>
      </c>
      <c r="C57" s="13">
        <f t="shared" si="13"/>
        <v>355</v>
      </c>
      <c r="D57" s="13">
        <f t="shared" si="14"/>
        <v>35.5</v>
      </c>
      <c r="E57" s="13">
        <f t="shared" si="15"/>
        <v>1242.5</v>
      </c>
      <c r="F57" s="14">
        <f t="shared" si="16"/>
        <v>0</v>
      </c>
      <c r="G57" s="14">
        <f t="shared" si="10"/>
        <v>1242.5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92023</v>
      </c>
      <c r="B58" s="12">
        <f t="shared" si="12"/>
        <v>45170</v>
      </c>
      <c r="C58" s="13">
        <f t="shared" si="13"/>
        <v>355</v>
      </c>
      <c r="D58" s="13">
        <f t="shared" si="14"/>
        <v>35.5</v>
      </c>
      <c r="E58" s="13">
        <f t="shared" si="15"/>
        <v>1278</v>
      </c>
      <c r="F58" s="14">
        <f t="shared" si="16"/>
        <v>0</v>
      </c>
      <c r="G58" s="14">
        <f t="shared" si="10"/>
        <v>1278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102023</v>
      </c>
      <c r="B59" s="12">
        <f t="shared" si="12"/>
        <v>45200</v>
      </c>
      <c r="C59" s="13">
        <f t="shared" si="13"/>
        <v>355</v>
      </c>
      <c r="D59" s="13">
        <f t="shared" si="14"/>
        <v>35.5</v>
      </c>
      <c r="E59" s="13">
        <f t="shared" si="15"/>
        <v>1313.5</v>
      </c>
      <c r="F59" s="14">
        <f t="shared" si="16"/>
        <v>0</v>
      </c>
      <c r="G59" s="14">
        <f t="shared" si="10"/>
        <v>1313.5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112023</v>
      </c>
      <c r="B60" s="12">
        <f t="shared" si="12"/>
        <v>45231</v>
      </c>
      <c r="C60" s="13">
        <f t="shared" si="13"/>
        <v>355</v>
      </c>
      <c r="D60" s="13">
        <f t="shared" si="14"/>
        <v>35.5</v>
      </c>
      <c r="E60" s="13">
        <f t="shared" si="15"/>
        <v>1349</v>
      </c>
      <c r="F60" s="14">
        <f t="shared" si="16"/>
        <v>0</v>
      </c>
      <c r="G60" s="14">
        <f t="shared" si="10"/>
        <v>1349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122023</v>
      </c>
      <c r="B61" s="12">
        <f t="shared" si="12"/>
        <v>45261</v>
      </c>
      <c r="C61" s="13">
        <f t="shared" si="13"/>
        <v>355</v>
      </c>
      <c r="D61" s="13">
        <f t="shared" si="14"/>
        <v>35.5</v>
      </c>
      <c r="E61" s="13">
        <f t="shared" si="15"/>
        <v>1384.5</v>
      </c>
      <c r="F61" s="14">
        <f t="shared" si="16"/>
        <v>0</v>
      </c>
      <c r="G61" s="14">
        <f t="shared" si="10"/>
        <v>1384.5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12024</v>
      </c>
      <c r="B62" s="12">
        <f t="shared" si="12"/>
        <v>45292</v>
      </c>
      <c r="C62" s="13">
        <f t="shared" si="13"/>
        <v>355</v>
      </c>
      <c r="D62" s="13">
        <f t="shared" si="14"/>
        <v>35.5</v>
      </c>
      <c r="E62" s="13">
        <f t="shared" si="15"/>
        <v>1420</v>
      </c>
      <c r="F62" s="14">
        <f t="shared" si="16"/>
        <v>0</v>
      </c>
      <c r="G62" s="14">
        <f t="shared" si="10"/>
        <v>1420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22024</v>
      </c>
      <c r="B63" s="12">
        <f t="shared" si="12"/>
        <v>45323</v>
      </c>
      <c r="C63" s="13">
        <f t="shared" si="13"/>
        <v>355</v>
      </c>
      <c r="D63" s="13">
        <f t="shared" si="14"/>
        <v>35.5</v>
      </c>
      <c r="E63" s="13">
        <f t="shared" si="15"/>
        <v>1455.5</v>
      </c>
      <c r="F63" s="14">
        <f t="shared" si="16"/>
        <v>0</v>
      </c>
      <c r="G63" s="14">
        <f t="shared" si="10"/>
        <v>1455.5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32024</v>
      </c>
      <c r="B64" s="12">
        <f t="shared" si="12"/>
        <v>45352</v>
      </c>
      <c r="C64" s="13">
        <f t="shared" si="13"/>
        <v>355</v>
      </c>
      <c r="D64" s="13">
        <f t="shared" si="14"/>
        <v>35.5</v>
      </c>
      <c r="E64" s="13">
        <f t="shared" si="15"/>
        <v>1491</v>
      </c>
      <c r="F64" s="14">
        <f t="shared" si="16"/>
        <v>0</v>
      </c>
      <c r="G64" s="14">
        <f t="shared" si="10"/>
        <v>1491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42024</v>
      </c>
      <c r="B65" s="12">
        <f t="shared" si="12"/>
        <v>45383</v>
      </c>
      <c r="C65" s="13">
        <f t="shared" si="13"/>
        <v>355</v>
      </c>
      <c r="D65" s="13">
        <f t="shared" si="14"/>
        <v>35.5</v>
      </c>
      <c r="E65" s="13">
        <f t="shared" si="15"/>
        <v>1526.5</v>
      </c>
      <c r="F65" s="14">
        <f t="shared" si="16"/>
        <v>0</v>
      </c>
      <c r="G65" s="14">
        <f t="shared" si="10"/>
        <v>1526.5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52024</v>
      </c>
      <c r="B66" s="12">
        <f t="shared" si="12"/>
        <v>45413</v>
      </c>
      <c r="C66" s="13">
        <f t="shared" si="13"/>
        <v>355</v>
      </c>
      <c r="D66" s="13">
        <f t="shared" si="14"/>
        <v>35.5</v>
      </c>
      <c r="E66" s="13">
        <f t="shared" si="15"/>
        <v>1562</v>
      </c>
      <c r="F66" s="14">
        <f t="shared" si="16"/>
        <v>0</v>
      </c>
      <c r="G66" s="14">
        <f t="shared" si="10"/>
        <v>1562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62024</v>
      </c>
      <c r="B67" s="12">
        <f t="shared" si="12"/>
        <v>45444</v>
      </c>
      <c r="C67" s="13">
        <f t="shared" si="13"/>
        <v>355</v>
      </c>
      <c r="D67" s="13">
        <f t="shared" si="14"/>
        <v>35.5</v>
      </c>
      <c r="E67" s="13">
        <f t="shared" si="15"/>
        <v>1597.5</v>
      </c>
      <c r="F67" s="14">
        <f t="shared" si="16"/>
        <v>0</v>
      </c>
      <c r="G67" s="14">
        <f t="shared" si="10"/>
        <v>1597.5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72024</v>
      </c>
      <c r="B68" s="12">
        <f t="shared" si="12"/>
        <v>45474</v>
      </c>
      <c r="C68" s="13">
        <f t="shared" si="13"/>
        <v>355</v>
      </c>
      <c r="D68" s="13">
        <f t="shared" si="14"/>
        <v>35.5</v>
      </c>
      <c r="E68" s="13">
        <f t="shared" si="15"/>
        <v>1633</v>
      </c>
      <c r="F68" s="14">
        <f t="shared" si="16"/>
        <v>0</v>
      </c>
      <c r="G68" s="14">
        <f t="shared" si="10"/>
        <v>1633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82024</v>
      </c>
      <c r="B69" s="12">
        <f t="shared" si="12"/>
        <v>45505</v>
      </c>
      <c r="C69" s="13">
        <f t="shared" si="13"/>
        <v>355</v>
      </c>
      <c r="D69" s="13">
        <f t="shared" si="14"/>
        <v>35.5</v>
      </c>
      <c r="E69" s="13">
        <f t="shared" si="15"/>
        <v>1668.5</v>
      </c>
      <c r="F69" s="14">
        <f t="shared" si="16"/>
        <v>0</v>
      </c>
      <c r="G69" s="14">
        <f t="shared" ref="G69:G100" si="19">E69-F69</f>
        <v>1668.5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92024</v>
      </c>
      <c r="B70" s="12">
        <f t="shared" ref="B70:B101" si="21">EDATE(B69,1)</f>
        <v>45536</v>
      </c>
      <c r="C70" s="13">
        <f t="shared" ref="C70:C101" si="22">C69-H70+I70</f>
        <v>355</v>
      </c>
      <c r="D70" s="13">
        <f t="shared" ref="D70:D101" si="23">C69*$K$1</f>
        <v>35.5</v>
      </c>
      <c r="E70" s="13">
        <f t="shared" ref="E70:E101" si="24">C69*$K$1+G69</f>
        <v>1704</v>
      </c>
      <c r="F70" s="14">
        <f t="shared" ref="F70:F101" si="25">IF(J70&gt;E70,E70,J70)</f>
        <v>0</v>
      </c>
      <c r="G70" s="14">
        <f t="shared" si="19"/>
        <v>1704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102024</v>
      </c>
      <c r="B71" s="12">
        <f t="shared" si="21"/>
        <v>45566</v>
      </c>
      <c r="C71" s="13">
        <f t="shared" si="22"/>
        <v>355</v>
      </c>
      <c r="D71" s="13">
        <f t="shared" si="23"/>
        <v>35.5</v>
      </c>
      <c r="E71" s="13">
        <f t="shared" si="24"/>
        <v>1739.5</v>
      </c>
      <c r="F71" s="14">
        <f t="shared" si="25"/>
        <v>0</v>
      </c>
      <c r="G71" s="14">
        <f t="shared" si="19"/>
        <v>1739.5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112024</v>
      </c>
      <c r="B72" s="12">
        <f t="shared" si="21"/>
        <v>45597</v>
      </c>
      <c r="C72" s="13">
        <f t="shared" si="22"/>
        <v>355</v>
      </c>
      <c r="D72" s="13">
        <f t="shared" si="23"/>
        <v>35.5</v>
      </c>
      <c r="E72" s="13">
        <f t="shared" si="24"/>
        <v>1775</v>
      </c>
      <c r="F72" s="14">
        <f t="shared" si="25"/>
        <v>0</v>
      </c>
      <c r="G72" s="14">
        <f t="shared" si="19"/>
        <v>1775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122024</v>
      </c>
      <c r="B73" s="12">
        <f t="shared" si="21"/>
        <v>45627</v>
      </c>
      <c r="C73" s="13">
        <f t="shared" si="22"/>
        <v>355</v>
      </c>
      <c r="D73" s="13">
        <f t="shared" si="23"/>
        <v>35.5</v>
      </c>
      <c r="E73" s="13">
        <f t="shared" si="24"/>
        <v>1810.5</v>
      </c>
      <c r="F73" s="14">
        <f t="shared" si="25"/>
        <v>0</v>
      </c>
      <c r="G73" s="14">
        <f t="shared" si="19"/>
        <v>1810.5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12025</v>
      </c>
      <c r="B74" s="12">
        <f t="shared" si="21"/>
        <v>45658</v>
      </c>
      <c r="C74" s="13">
        <f t="shared" si="22"/>
        <v>355</v>
      </c>
      <c r="D74" s="13">
        <f t="shared" si="23"/>
        <v>35.5</v>
      </c>
      <c r="E74" s="13">
        <f t="shared" si="24"/>
        <v>1846</v>
      </c>
      <c r="F74" s="14">
        <f t="shared" si="25"/>
        <v>0</v>
      </c>
      <c r="G74" s="14">
        <f t="shared" si="19"/>
        <v>1846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22025</v>
      </c>
      <c r="B75" s="12">
        <f t="shared" si="21"/>
        <v>45689</v>
      </c>
      <c r="C75" s="13">
        <f t="shared" si="22"/>
        <v>355</v>
      </c>
      <c r="D75" s="13">
        <f t="shared" si="23"/>
        <v>35.5</v>
      </c>
      <c r="E75" s="13">
        <f t="shared" si="24"/>
        <v>1881.5</v>
      </c>
      <c r="F75" s="14">
        <f t="shared" si="25"/>
        <v>0</v>
      </c>
      <c r="G75" s="14">
        <f t="shared" si="19"/>
        <v>1881.5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32025</v>
      </c>
      <c r="B76" s="12">
        <f t="shared" si="21"/>
        <v>45717</v>
      </c>
      <c r="C76" s="13">
        <f t="shared" si="22"/>
        <v>355</v>
      </c>
      <c r="D76" s="13">
        <f t="shared" si="23"/>
        <v>35.5</v>
      </c>
      <c r="E76" s="13">
        <f t="shared" si="24"/>
        <v>1917</v>
      </c>
      <c r="F76" s="14">
        <f t="shared" si="25"/>
        <v>0</v>
      </c>
      <c r="G76" s="14">
        <f t="shared" si="19"/>
        <v>1917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42025</v>
      </c>
      <c r="B77" s="12">
        <f t="shared" si="21"/>
        <v>45748</v>
      </c>
      <c r="C77" s="13">
        <f t="shared" si="22"/>
        <v>355</v>
      </c>
      <c r="D77" s="13">
        <f t="shared" si="23"/>
        <v>35.5</v>
      </c>
      <c r="E77" s="13">
        <f t="shared" si="24"/>
        <v>1952.5</v>
      </c>
      <c r="F77" s="14">
        <f t="shared" si="25"/>
        <v>0</v>
      </c>
      <c r="G77" s="14">
        <f t="shared" si="19"/>
        <v>1952.5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52025</v>
      </c>
      <c r="B78" s="12">
        <f t="shared" si="21"/>
        <v>45778</v>
      </c>
      <c r="C78" s="13">
        <f t="shared" si="22"/>
        <v>355</v>
      </c>
      <c r="D78" s="13">
        <f t="shared" si="23"/>
        <v>35.5</v>
      </c>
      <c r="E78" s="13">
        <f t="shared" si="24"/>
        <v>1988</v>
      </c>
      <c r="F78" s="14">
        <f t="shared" si="25"/>
        <v>0</v>
      </c>
      <c r="G78" s="14">
        <f t="shared" si="19"/>
        <v>1988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62025</v>
      </c>
      <c r="B79" s="12">
        <f t="shared" si="21"/>
        <v>45809</v>
      </c>
      <c r="C79" s="13">
        <f t="shared" si="22"/>
        <v>355</v>
      </c>
      <c r="D79" s="13">
        <f t="shared" si="23"/>
        <v>35.5</v>
      </c>
      <c r="E79" s="13">
        <f t="shared" si="24"/>
        <v>2023.5</v>
      </c>
      <c r="F79" s="14">
        <f t="shared" si="25"/>
        <v>0</v>
      </c>
      <c r="G79" s="14">
        <f t="shared" si="19"/>
        <v>2023.5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72025</v>
      </c>
      <c r="B80" s="12">
        <f t="shared" si="21"/>
        <v>45839</v>
      </c>
      <c r="C80" s="13">
        <f t="shared" si="22"/>
        <v>355</v>
      </c>
      <c r="D80" s="13">
        <f t="shared" si="23"/>
        <v>35.5</v>
      </c>
      <c r="E80" s="13">
        <f t="shared" si="24"/>
        <v>2059</v>
      </c>
      <c r="F80" s="14">
        <f t="shared" si="25"/>
        <v>0</v>
      </c>
      <c r="G80" s="14">
        <f t="shared" si="19"/>
        <v>2059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82025</v>
      </c>
      <c r="B81" s="12">
        <f t="shared" si="21"/>
        <v>45870</v>
      </c>
      <c r="C81" s="13">
        <f t="shared" si="22"/>
        <v>355</v>
      </c>
      <c r="D81" s="13">
        <f t="shared" si="23"/>
        <v>35.5</v>
      </c>
      <c r="E81" s="13">
        <f t="shared" si="24"/>
        <v>2094.5</v>
      </c>
      <c r="F81" s="14">
        <f t="shared" si="25"/>
        <v>0</v>
      </c>
      <c r="G81" s="14">
        <f t="shared" si="19"/>
        <v>2094.5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92025</v>
      </c>
      <c r="B82" s="12">
        <f t="shared" si="21"/>
        <v>45901</v>
      </c>
      <c r="C82" s="13">
        <f t="shared" si="22"/>
        <v>355</v>
      </c>
      <c r="D82" s="13">
        <f t="shared" si="23"/>
        <v>35.5</v>
      </c>
      <c r="E82" s="13">
        <f t="shared" si="24"/>
        <v>2130</v>
      </c>
      <c r="F82" s="14">
        <f t="shared" si="25"/>
        <v>0</v>
      </c>
      <c r="G82" s="14">
        <f t="shared" si="19"/>
        <v>2130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102025</v>
      </c>
      <c r="B83" s="12">
        <f t="shared" si="21"/>
        <v>45931</v>
      </c>
      <c r="C83" s="13">
        <f t="shared" si="22"/>
        <v>355</v>
      </c>
      <c r="D83" s="13">
        <f t="shared" si="23"/>
        <v>35.5</v>
      </c>
      <c r="E83" s="13">
        <f t="shared" si="24"/>
        <v>2165.5</v>
      </c>
      <c r="F83" s="14">
        <f t="shared" si="25"/>
        <v>0</v>
      </c>
      <c r="G83" s="14">
        <f t="shared" si="19"/>
        <v>2165.5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112025</v>
      </c>
      <c r="B84" s="12">
        <f t="shared" si="21"/>
        <v>45962</v>
      </c>
      <c r="C84" s="13">
        <f t="shared" si="22"/>
        <v>355</v>
      </c>
      <c r="D84" s="13">
        <f t="shared" si="23"/>
        <v>35.5</v>
      </c>
      <c r="E84" s="13">
        <f t="shared" si="24"/>
        <v>2201</v>
      </c>
      <c r="F84" s="14">
        <f t="shared" si="25"/>
        <v>0</v>
      </c>
      <c r="G84" s="14">
        <f t="shared" si="19"/>
        <v>2201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122025</v>
      </c>
      <c r="B85" s="12">
        <f t="shared" si="21"/>
        <v>45992</v>
      </c>
      <c r="C85" s="13">
        <f t="shared" si="22"/>
        <v>355</v>
      </c>
      <c r="D85" s="13">
        <f t="shared" si="23"/>
        <v>35.5</v>
      </c>
      <c r="E85" s="13">
        <f t="shared" si="24"/>
        <v>2236.5</v>
      </c>
      <c r="F85" s="14">
        <f t="shared" si="25"/>
        <v>0</v>
      </c>
      <c r="G85" s="14">
        <f t="shared" si="19"/>
        <v>2236.5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12026</v>
      </c>
      <c r="B86" s="12">
        <f t="shared" si="21"/>
        <v>46023</v>
      </c>
      <c r="C86" s="13">
        <f t="shared" si="22"/>
        <v>355</v>
      </c>
      <c r="D86" s="13">
        <f t="shared" si="23"/>
        <v>35.5</v>
      </c>
      <c r="E86" s="13">
        <f t="shared" si="24"/>
        <v>2272</v>
      </c>
      <c r="F86" s="14">
        <f t="shared" si="25"/>
        <v>0</v>
      </c>
      <c r="G86" s="14">
        <f t="shared" si="19"/>
        <v>2272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22026</v>
      </c>
      <c r="B87" s="12">
        <f t="shared" si="21"/>
        <v>46054</v>
      </c>
      <c r="C87" s="13">
        <f t="shared" si="22"/>
        <v>355</v>
      </c>
      <c r="D87" s="13">
        <f t="shared" si="23"/>
        <v>35.5</v>
      </c>
      <c r="E87" s="13">
        <f t="shared" si="24"/>
        <v>2307.5</v>
      </c>
      <c r="F87" s="14">
        <f t="shared" si="25"/>
        <v>0</v>
      </c>
      <c r="G87" s="14">
        <f t="shared" si="19"/>
        <v>2307.5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32026</v>
      </c>
      <c r="B88" s="12">
        <f t="shared" si="21"/>
        <v>46082</v>
      </c>
      <c r="C88" s="13">
        <f t="shared" si="22"/>
        <v>355</v>
      </c>
      <c r="D88" s="13">
        <f t="shared" si="23"/>
        <v>35.5</v>
      </c>
      <c r="E88" s="13">
        <f t="shared" si="24"/>
        <v>2343</v>
      </c>
      <c r="F88" s="14">
        <f t="shared" si="25"/>
        <v>0</v>
      </c>
      <c r="G88" s="14">
        <f t="shared" si="19"/>
        <v>2343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42026</v>
      </c>
      <c r="B89" s="12">
        <f t="shared" si="21"/>
        <v>46113</v>
      </c>
      <c r="C89" s="13">
        <f t="shared" si="22"/>
        <v>355</v>
      </c>
      <c r="D89" s="13">
        <f t="shared" si="23"/>
        <v>35.5</v>
      </c>
      <c r="E89" s="13">
        <f t="shared" si="24"/>
        <v>2378.5</v>
      </c>
      <c r="F89" s="14">
        <f t="shared" si="25"/>
        <v>0</v>
      </c>
      <c r="G89" s="14">
        <f t="shared" si="19"/>
        <v>2378.5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52026</v>
      </c>
      <c r="B90" s="12">
        <f t="shared" si="21"/>
        <v>46143</v>
      </c>
      <c r="C90" s="13">
        <f t="shared" si="22"/>
        <v>355</v>
      </c>
      <c r="D90" s="13">
        <f t="shared" si="23"/>
        <v>35.5</v>
      </c>
      <c r="E90" s="13">
        <f t="shared" si="24"/>
        <v>2414</v>
      </c>
      <c r="F90" s="14">
        <f t="shared" si="25"/>
        <v>0</v>
      </c>
      <c r="G90" s="14">
        <f t="shared" si="19"/>
        <v>2414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62026</v>
      </c>
      <c r="B91" s="12">
        <f t="shared" si="21"/>
        <v>46174</v>
      </c>
      <c r="C91" s="13">
        <f t="shared" si="22"/>
        <v>355</v>
      </c>
      <c r="D91" s="13">
        <f t="shared" si="23"/>
        <v>35.5</v>
      </c>
      <c r="E91" s="13">
        <f t="shared" si="24"/>
        <v>2449.5</v>
      </c>
      <c r="F91" s="14">
        <f t="shared" si="25"/>
        <v>0</v>
      </c>
      <c r="G91" s="14">
        <f t="shared" si="19"/>
        <v>2449.5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72026</v>
      </c>
      <c r="B92" s="12">
        <f t="shared" si="21"/>
        <v>46204</v>
      </c>
      <c r="C92" s="13">
        <f t="shared" si="22"/>
        <v>355</v>
      </c>
      <c r="D92" s="13">
        <f t="shared" si="23"/>
        <v>35.5</v>
      </c>
      <c r="E92" s="13">
        <f t="shared" si="24"/>
        <v>2485</v>
      </c>
      <c r="F92" s="14">
        <f t="shared" si="25"/>
        <v>0</v>
      </c>
      <c r="G92" s="14">
        <f t="shared" si="19"/>
        <v>2485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82026</v>
      </c>
      <c r="B93" s="12">
        <f t="shared" si="21"/>
        <v>46235</v>
      </c>
      <c r="C93" s="13">
        <f t="shared" si="22"/>
        <v>355</v>
      </c>
      <c r="D93" s="13">
        <f t="shared" si="23"/>
        <v>35.5</v>
      </c>
      <c r="E93" s="13">
        <f t="shared" si="24"/>
        <v>2520.5</v>
      </c>
      <c r="F93" s="14">
        <f t="shared" si="25"/>
        <v>0</v>
      </c>
      <c r="G93" s="14">
        <f t="shared" si="19"/>
        <v>2520.5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92026</v>
      </c>
      <c r="B94" s="12">
        <f t="shared" si="21"/>
        <v>46266</v>
      </c>
      <c r="C94" s="13">
        <f t="shared" si="22"/>
        <v>355</v>
      </c>
      <c r="D94" s="13">
        <f t="shared" si="23"/>
        <v>35.5</v>
      </c>
      <c r="E94" s="13">
        <f t="shared" si="24"/>
        <v>2556</v>
      </c>
      <c r="F94" s="14">
        <f t="shared" si="25"/>
        <v>0</v>
      </c>
      <c r="G94" s="14">
        <f t="shared" si="19"/>
        <v>2556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102026</v>
      </c>
      <c r="B95" s="12">
        <f t="shared" si="21"/>
        <v>46296</v>
      </c>
      <c r="C95" s="13">
        <f t="shared" si="22"/>
        <v>355</v>
      </c>
      <c r="D95" s="13">
        <f t="shared" si="23"/>
        <v>35.5</v>
      </c>
      <c r="E95" s="13">
        <f t="shared" si="24"/>
        <v>2591.5</v>
      </c>
      <c r="F95" s="14">
        <f t="shared" si="25"/>
        <v>0</v>
      </c>
      <c r="G95" s="14">
        <f t="shared" si="19"/>
        <v>2591.5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112026</v>
      </c>
      <c r="B96" s="12">
        <f t="shared" si="21"/>
        <v>46327</v>
      </c>
      <c r="C96" s="13">
        <f t="shared" si="22"/>
        <v>355</v>
      </c>
      <c r="D96" s="13">
        <f t="shared" si="23"/>
        <v>35.5</v>
      </c>
      <c r="E96" s="13">
        <f t="shared" si="24"/>
        <v>2627</v>
      </c>
      <c r="F96" s="14">
        <f t="shared" si="25"/>
        <v>0</v>
      </c>
      <c r="G96" s="14">
        <f t="shared" si="19"/>
        <v>2627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122026</v>
      </c>
      <c r="B97" s="12">
        <f t="shared" si="21"/>
        <v>46357</v>
      </c>
      <c r="C97" s="13">
        <f t="shared" si="22"/>
        <v>355</v>
      </c>
      <c r="D97" s="13">
        <f t="shared" si="23"/>
        <v>35.5</v>
      </c>
      <c r="E97" s="13">
        <f t="shared" si="24"/>
        <v>2662.5</v>
      </c>
      <c r="F97" s="14">
        <f t="shared" si="25"/>
        <v>0</v>
      </c>
      <c r="G97" s="14">
        <f t="shared" si="19"/>
        <v>2662.5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12027</v>
      </c>
      <c r="B98" s="12">
        <f t="shared" si="21"/>
        <v>46388</v>
      </c>
      <c r="C98" s="13">
        <f t="shared" si="22"/>
        <v>355</v>
      </c>
      <c r="D98" s="13">
        <f t="shared" si="23"/>
        <v>35.5</v>
      </c>
      <c r="E98" s="13">
        <f t="shared" si="24"/>
        <v>2698</v>
      </c>
      <c r="F98" s="14">
        <f t="shared" si="25"/>
        <v>0</v>
      </c>
      <c r="G98" s="14">
        <f t="shared" si="19"/>
        <v>2698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22027</v>
      </c>
      <c r="B99" s="12">
        <f t="shared" si="21"/>
        <v>46419</v>
      </c>
      <c r="C99" s="13">
        <f t="shared" si="22"/>
        <v>355</v>
      </c>
      <c r="D99" s="13">
        <f t="shared" si="23"/>
        <v>35.5</v>
      </c>
      <c r="E99" s="13">
        <f t="shared" si="24"/>
        <v>2733.5</v>
      </c>
      <c r="F99" s="14">
        <f t="shared" si="25"/>
        <v>0</v>
      </c>
      <c r="G99" s="14">
        <f t="shared" si="19"/>
        <v>2733.5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32027</v>
      </c>
      <c r="B100" s="12">
        <f t="shared" si="21"/>
        <v>46447</v>
      </c>
      <c r="C100" s="13">
        <f t="shared" si="22"/>
        <v>355</v>
      </c>
      <c r="D100" s="13">
        <f t="shared" si="23"/>
        <v>35.5</v>
      </c>
      <c r="E100" s="13">
        <f t="shared" si="24"/>
        <v>2769</v>
      </c>
      <c r="F100" s="14">
        <f t="shared" si="25"/>
        <v>0</v>
      </c>
      <c r="G100" s="14">
        <f t="shared" si="19"/>
        <v>2769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42027</v>
      </c>
      <c r="B101" s="12">
        <f t="shared" si="21"/>
        <v>46478</v>
      </c>
      <c r="C101" s="13">
        <f t="shared" si="22"/>
        <v>355</v>
      </c>
      <c r="D101" s="13">
        <f t="shared" si="23"/>
        <v>35.5</v>
      </c>
      <c r="E101" s="13">
        <f t="shared" si="24"/>
        <v>2804.5</v>
      </c>
      <c r="F101" s="14">
        <f t="shared" si="25"/>
        <v>0</v>
      </c>
      <c r="G101" s="14">
        <f t="shared" ref="G101:G124" si="29">E101-F101</f>
        <v>2804.5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52027</v>
      </c>
      <c r="B102" s="12">
        <f t="shared" ref="B102:B124" si="31">EDATE(B101,1)</f>
        <v>46508</v>
      </c>
      <c r="C102" s="13">
        <f t="shared" ref="C102:C124" si="32">C101-H102+I102</f>
        <v>355</v>
      </c>
      <c r="D102" s="13">
        <f t="shared" ref="D102:D124" si="33">C101*$K$1</f>
        <v>35.5</v>
      </c>
      <c r="E102" s="13">
        <f t="shared" ref="E102:E124" si="34">C101*$K$1+G101</f>
        <v>2840</v>
      </c>
      <c r="F102" s="14">
        <f t="shared" ref="F102:F124" si="35">IF(J102&gt;E102,E102,J102)</f>
        <v>0</v>
      </c>
      <c r="G102" s="14">
        <f t="shared" si="29"/>
        <v>2840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62027</v>
      </c>
      <c r="B103" s="12">
        <f t="shared" si="31"/>
        <v>46539</v>
      </c>
      <c r="C103" s="13">
        <f t="shared" si="32"/>
        <v>355</v>
      </c>
      <c r="D103" s="13">
        <f t="shared" si="33"/>
        <v>35.5</v>
      </c>
      <c r="E103" s="13">
        <f t="shared" si="34"/>
        <v>2875.5</v>
      </c>
      <c r="F103" s="14">
        <f t="shared" si="35"/>
        <v>0</v>
      </c>
      <c r="G103" s="14">
        <f t="shared" si="29"/>
        <v>2875.5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72027</v>
      </c>
      <c r="B104" s="12">
        <f t="shared" si="31"/>
        <v>46569</v>
      </c>
      <c r="C104" s="13">
        <f t="shared" si="32"/>
        <v>355</v>
      </c>
      <c r="D104" s="13">
        <f t="shared" si="33"/>
        <v>35.5</v>
      </c>
      <c r="E104" s="13">
        <f t="shared" si="34"/>
        <v>2911</v>
      </c>
      <c r="F104" s="14">
        <f t="shared" si="35"/>
        <v>0</v>
      </c>
      <c r="G104" s="14">
        <f t="shared" si="29"/>
        <v>2911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82027</v>
      </c>
      <c r="B105" s="12">
        <f t="shared" si="31"/>
        <v>46600</v>
      </c>
      <c r="C105" s="13">
        <f t="shared" si="32"/>
        <v>355</v>
      </c>
      <c r="D105" s="13">
        <f t="shared" si="33"/>
        <v>35.5</v>
      </c>
      <c r="E105" s="13">
        <f t="shared" si="34"/>
        <v>2946.5</v>
      </c>
      <c r="F105" s="14">
        <f t="shared" si="35"/>
        <v>0</v>
      </c>
      <c r="G105" s="14">
        <f t="shared" si="29"/>
        <v>2946.5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92027</v>
      </c>
      <c r="B106" s="12">
        <f t="shared" si="31"/>
        <v>46631</v>
      </c>
      <c r="C106" s="13">
        <f t="shared" si="32"/>
        <v>355</v>
      </c>
      <c r="D106" s="13">
        <f t="shared" si="33"/>
        <v>35.5</v>
      </c>
      <c r="E106" s="13">
        <f t="shared" si="34"/>
        <v>2982</v>
      </c>
      <c r="F106" s="14">
        <f t="shared" si="35"/>
        <v>0</v>
      </c>
      <c r="G106" s="14">
        <f t="shared" si="29"/>
        <v>2982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102027</v>
      </c>
      <c r="B107" s="12">
        <f t="shared" si="31"/>
        <v>46661</v>
      </c>
      <c r="C107" s="13">
        <f t="shared" si="32"/>
        <v>355</v>
      </c>
      <c r="D107" s="13">
        <f t="shared" si="33"/>
        <v>35.5</v>
      </c>
      <c r="E107" s="13">
        <f t="shared" si="34"/>
        <v>3017.5</v>
      </c>
      <c r="F107" s="14">
        <f t="shared" si="35"/>
        <v>0</v>
      </c>
      <c r="G107" s="14">
        <f t="shared" si="29"/>
        <v>3017.5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112027</v>
      </c>
      <c r="B108" s="12">
        <f t="shared" si="31"/>
        <v>46692</v>
      </c>
      <c r="C108" s="13">
        <f t="shared" si="32"/>
        <v>355</v>
      </c>
      <c r="D108" s="13">
        <f t="shared" si="33"/>
        <v>35.5</v>
      </c>
      <c r="E108" s="13">
        <f t="shared" si="34"/>
        <v>3053</v>
      </c>
      <c r="F108" s="14">
        <f t="shared" si="35"/>
        <v>0</v>
      </c>
      <c r="G108" s="14">
        <f t="shared" si="29"/>
        <v>3053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122027</v>
      </c>
      <c r="B109" s="12">
        <f t="shared" si="31"/>
        <v>46722</v>
      </c>
      <c r="C109" s="13">
        <f t="shared" si="32"/>
        <v>355</v>
      </c>
      <c r="D109" s="13">
        <f t="shared" si="33"/>
        <v>35.5</v>
      </c>
      <c r="E109" s="13">
        <f t="shared" si="34"/>
        <v>3088.5</v>
      </c>
      <c r="F109" s="14">
        <f t="shared" si="35"/>
        <v>0</v>
      </c>
      <c r="G109" s="14">
        <f t="shared" si="29"/>
        <v>3088.5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12028</v>
      </c>
      <c r="B110" s="12">
        <f t="shared" si="31"/>
        <v>46753</v>
      </c>
      <c r="C110" s="13">
        <f t="shared" si="32"/>
        <v>355</v>
      </c>
      <c r="D110" s="13">
        <f t="shared" si="33"/>
        <v>35.5</v>
      </c>
      <c r="E110" s="13">
        <f t="shared" si="34"/>
        <v>3124</v>
      </c>
      <c r="F110" s="14">
        <f t="shared" si="35"/>
        <v>0</v>
      </c>
      <c r="G110" s="14">
        <f t="shared" si="29"/>
        <v>3124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22028</v>
      </c>
      <c r="B111" s="12">
        <f t="shared" si="31"/>
        <v>46784</v>
      </c>
      <c r="C111" s="13">
        <f t="shared" si="32"/>
        <v>355</v>
      </c>
      <c r="D111" s="13">
        <f t="shared" si="33"/>
        <v>35.5</v>
      </c>
      <c r="E111" s="13">
        <f t="shared" si="34"/>
        <v>3159.5</v>
      </c>
      <c r="F111" s="14">
        <f t="shared" si="35"/>
        <v>0</v>
      </c>
      <c r="G111" s="14">
        <f t="shared" si="29"/>
        <v>3159.5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32028</v>
      </c>
      <c r="B112" s="12">
        <f t="shared" si="31"/>
        <v>46813</v>
      </c>
      <c r="C112" s="13">
        <f t="shared" si="32"/>
        <v>355</v>
      </c>
      <c r="D112" s="13">
        <f t="shared" si="33"/>
        <v>35.5</v>
      </c>
      <c r="E112" s="13">
        <f t="shared" si="34"/>
        <v>3195</v>
      </c>
      <c r="F112" s="14">
        <f t="shared" si="35"/>
        <v>0</v>
      </c>
      <c r="G112" s="14">
        <f t="shared" si="29"/>
        <v>3195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42028</v>
      </c>
      <c r="B113" s="12">
        <f t="shared" si="31"/>
        <v>46844</v>
      </c>
      <c r="C113" s="13">
        <f t="shared" si="32"/>
        <v>355</v>
      </c>
      <c r="D113" s="13">
        <f t="shared" si="33"/>
        <v>35.5</v>
      </c>
      <c r="E113" s="13">
        <f t="shared" si="34"/>
        <v>3230.5</v>
      </c>
      <c r="F113" s="14">
        <f t="shared" si="35"/>
        <v>0</v>
      </c>
      <c r="G113" s="14">
        <f t="shared" si="29"/>
        <v>3230.5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52028</v>
      </c>
      <c r="B114" s="12">
        <f t="shared" si="31"/>
        <v>46874</v>
      </c>
      <c r="C114" s="13">
        <f t="shared" si="32"/>
        <v>355</v>
      </c>
      <c r="D114" s="13">
        <f t="shared" si="33"/>
        <v>35.5</v>
      </c>
      <c r="E114" s="13">
        <f t="shared" si="34"/>
        <v>3266</v>
      </c>
      <c r="F114" s="14">
        <f t="shared" si="35"/>
        <v>0</v>
      </c>
      <c r="G114" s="14">
        <f t="shared" si="29"/>
        <v>3266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62028</v>
      </c>
      <c r="B115" s="12">
        <f t="shared" si="31"/>
        <v>46905</v>
      </c>
      <c r="C115" s="13">
        <f t="shared" si="32"/>
        <v>355</v>
      </c>
      <c r="D115" s="13">
        <f t="shared" si="33"/>
        <v>35.5</v>
      </c>
      <c r="E115" s="13">
        <f t="shared" si="34"/>
        <v>3301.5</v>
      </c>
      <c r="F115" s="14">
        <f t="shared" si="35"/>
        <v>0</v>
      </c>
      <c r="G115" s="14">
        <f t="shared" si="29"/>
        <v>3301.5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72028</v>
      </c>
      <c r="B116" s="12">
        <f t="shared" si="31"/>
        <v>46935</v>
      </c>
      <c r="C116" s="13">
        <f t="shared" si="32"/>
        <v>355</v>
      </c>
      <c r="D116" s="13">
        <f t="shared" si="33"/>
        <v>35.5</v>
      </c>
      <c r="E116" s="13">
        <f t="shared" si="34"/>
        <v>3337</v>
      </c>
      <c r="F116" s="14">
        <f t="shared" si="35"/>
        <v>0</v>
      </c>
      <c r="G116" s="14">
        <f t="shared" si="29"/>
        <v>3337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82028</v>
      </c>
      <c r="B117" s="12">
        <f t="shared" si="31"/>
        <v>46966</v>
      </c>
      <c r="C117" s="13">
        <f t="shared" si="32"/>
        <v>355</v>
      </c>
      <c r="D117" s="13">
        <f t="shared" si="33"/>
        <v>35.5</v>
      </c>
      <c r="E117" s="13">
        <f t="shared" si="34"/>
        <v>3372.5</v>
      </c>
      <c r="F117" s="14">
        <f t="shared" si="35"/>
        <v>0</v>
      </c>
      <c r="G117" s="14">
        <f t="shared" si="29"/>
        <v>3372.5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92028</v>
      </c>
      <c r="B118" s="12">
        <f t="shared" si="31"/>
        <v>46997</v>
      </c>
      <c r="C118" s="13">
        <f t="shared" si="32"/>
        <v>355</v>
      </c>
      <c r="D118" s="13">
        <f t="shared" si="33"/>
        <v>35.5</v>
      </c>
      <c r="E118" s="13">
        <f t="shared" si="34"/>
        <v>3408</v>
      </c>
      <c r="F118" s="14">
        <f t="shared" si="35"/>
        <v>0</v>
      </c>
      <c r="G118" s="14">
        <f t="shared" si="29"/>
        <v>3408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102028</v>
      </c>
      <c r="B119" s="12">
        <f t="shared" si="31"/>
        <v>47027</v>
      </c>
      <c r="C119" s="13">
        <f t="shared" si="32"/>
        <v>355</v>
      </c>
      <c r="D119" s="13">
        <f t="shared" si="33"/>
        <v>35.5</v>
      </c>
      <c r="E119" s="13">
        <f t="shared" si="34"/>
        <v>3443.5</v>
      </c>
      <c r="F119" s="14">
        <f t="shared" si="35"/>
        <v>0</v>
      </c>
      <c r="G119" s="14">
        <f t="shared" si="29"/>
        <v>3443.5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112028</v>
      </c>
      <c r="B120" s="12">
        <f t="shared" si="31"/>
        <v>47058</v>
      </c>
      <c r="C120" s="13">
        <f t="shared" si="32"/>
        <v>355</v>
      </c>
      <c r="D120" s="13">
        <f t="shared" si="33"/>
        <v>35.5</v>
      </c>
      <c r="E120" s="13">
        <f t="shared" si="34"/>
        <v>3479</v>
      </c>
      <c r="F120" s="14">
        <f t="shared" si="35"/>
        <v>0</v>
      </c>
      <c r="G120" s="14">
        <f t="shared" si="29"/>
        <v>3479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122028</v>
      </c>
      <c r="B121" s="12">
        <f t="shared" si="31"/>
        <v>47088</v>
      </c>
      <c r="C121" s="13">
        <f t="shared" si="32"/>
        <v>355</v>
      </c>
      <c r="D121" s="13">
        <f t="shared" si="33"/>
        <v>35.5</v>
      </c>
      <c r="E121" s="13">
        <f t="shared" si="34"/>
        <v>3514.5</v>
      </c>
      <c r="F121" s="14">
        <f t="shared" si="35"/>
        <v>0</v>
      </c>
      <c r="G121" s="14">
        <f t="shared" si="29"/>
        <v>3514.5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12029</v>
      </c>
      <c r="B122" s="12">
        <f t="shared" si="31"/>
        <v>47119</v>
      </c>
      <c r="C122" s="13">
        <f t="shared" si="32"/>
        <v>355</v>
      </c>
      <c r="D122" s="13">
        <f t="shared" si="33"/>
        <v>35.5</v>
      </c>
      <c r="E122" s="13">
        <f t="shared" si="34"/>
        <v>3550</v>
      </c>
      <c r="F122" s="14">
        <f t="shared" si="35"/>
        <v>0</v>
      </c>
      <c r="G122" s="14">
        <f t="shared" si="29"/>
        <v>3550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22029</v>
      </c>
      <c r="B123" s="12">
        <f t="shared" si="31"/>
        <v>47150</v>
      </c>
      <c r="C123" s="13">
        <f t="shared" si="32"/>
        <v>355</v>
      </c>
      <c r="D123" s="13">
        <f t="shared" si="33"/>
        <v>35.5</v>
      </c>
      <c r="E123" s="13">
        <f t="shared" si="34"/>
        <v>3585.5</v>
      </c>
      <c r="F123" s="14">
        <f t="shared" si="35"/>
        <v>0</v>
      </c>
      <c r="G123" s="14">
        <f t="shared" si="29"/>
        <v>3585.5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32029</v>
      </c>
      <c r="B124" s="12">
        <f t="shared" si="31"/>
        <v>47178</v>
      </c>
      <c r="C124" s="13">
        <f t="shared" si="32"/>
        <v>355</v>
      </c>
      <c r="D124" s="13">
        <f t="shared" si="33"/>
        <v>35.5</v>
      </c>
      <c r="E124" s="13">
        <f t="shared" si="34"/>
        <v>3621</v>
      </c>
      <c r="F124" s="14">
        <f t="shared" si="35"/>
        <v>0</v>
      </c>
      <c r="G124" s="14">
        <f t="shared" si="29"/>
        <v>3621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5" zoomScaleNormal="85" topLeftCell="C1" workbookViewId="0">
      <selection activeCell="O19" sqref="O19"/>
    </sheetView>
  </sheetViews>
  <sheetFormatPr defaultColWidth="11" defaultRowHeight="15"/>
  <cols>
    <col min="1" max="1" width="7" hidden="1" customWidth="1"/>
    <col min="2" max="2" width="8.71428571428571" customWidth="1"/>
    <col min="4" max="4" width="9.71428571428571" customWidth="1"/>
    <col min="5" max="5" width="12.5714285714286" customWidth="1"/>
    <col min="6" max="6" width="9.85714285714286" customWidth="1"/>
    <col min="7" max="7" width="10.5714285714286" customWidth="1"/>
    <col min="8" max="8" width="11.8571428571429" customWidth="1"/>
    <col min="9" max="9" width="11.5714285714286" customWidth="1"/>
    <col min="10" max="10" width="11.8571428571429" customWidth="1"/>
    <col min="11" max="11" width="11.7142857142857" customWidth="1"/>
    <col min="12" max="12" width="11.4285714285714" customWidth="1"/>
    <col min="13" max="13" width="12" customWidth="1"/>
    <col min="14" max="14" width="12.1428571428571" customWidth="1"/>
    <col min="15" max="15" width="13.4285714285714" customWidth="1"/>
    <col min="16" max="16" width="12.1428571428571" customWidth="1"/>
    <col min="17" max="17" width="2.85714285714286" customWidth="1"/>
    <col min="18" max="18" width="20.8571428571429" customWidth="1"/>
    <col min="19" max="19" width="10.2857142857143" customWidth="1"/>
  </cols>
  <sheetData>
    <row r="1" spans="2:16">
      <c r="B1" s="1" t="s">
        <v>9</v>
      </c>
      <c r="C1" s="2" t="s">
        <v>59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43556</v>
      </c>
      <c r="N1" s="19" t="s">
        <v>13</v>
      </c>
      <c r="O1" s="20">
        <v>2000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 t="shared" ref="S4" si="0">VLOOKUP($A$2,$A$5:$P$127,9,FALSE)</f>
        <v>0</v>
      </c>
    </row>
    <row r="5" ht="15.75" spans="1:19">
      <c r="A5" s="5" t="str">
        <f>(MONTH(B5)&amp;YEAR(B5))</f>
        <v>42019</v>
      </c>
      <c r="B5" s="12">
        <f>EDATE(M1,0)</f>
        <v>43556</v>
      </c>
      <c r="C5" s="13">
        <f>IF(H5&gt;0,O1-H5,IF(J5&lt;0,O1-J5,O1))</f>
        <v>2000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1">E5-F5</f>
        <v>0</v>
      </c>
      <c r="H5" s="14">
        <f>IF(J5+I5&gt;F5,J5-F5,0)</f>
        <v>0</v>
      </c>
      <c r="I5" s="24">
        <f>-SUMIF($L5:$P5,"&lt;0",$L5:$P5)+O1</f>
        <v>2000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v>0</v>
      </c>
    </row>
    <row r="6" ht="15.75" spans="1:19">
      <c r="A6" s="5" t="str">
        <f t="shared" ref="A6:A37" si="2">MONTH(B6)&amp;YEAR(B6)</f>
        <v>52019</v>
      </c>
      <c r="B6" s="12">
        <f t="shared" ref="B6:B37" si="3">EDATE(B5,1)</f>
        <v>43586</v>
      </c>
      <c r="C6" s="13">
        <f t="shared" ref="C6:C37" si="4">C5-H6+I6</f>
        <v>2000</v>
      </c>
      <c r="D6" s="13">
        <f t="shared" ref="D6:D37" si="5">C5*$K$1</f>
        <v>200</v>
      </c>
      <c r="E6" s="13">
        <f t="shared" ref="E6:E37" si="6">C5*$K$1+G5</f>
        <v>200</v>
      </c>
      <c r="F6" s="14">
        <f t="shared" ref="F6:F37" si="7">IF(J6&gt;E6,E6,J6)</f>
        <v>200</v>
      </c>
      <c r="G6" s="14">
        <f t="shared" si="1"/>
        <v>0</v>
      </c>
      <c r="H6" s="14">
        <f t="shared" ref="H6:H37" si="8">IF(J6&gt;F6,J6-F6,0)</f>
        <v>0</v>
      </c>
      <c r="I6" s="24">
        <f t="shared" ref="I6:I37" si="9">-SUMIF(L6:P6,"&lt;0",L6:P6)</f>
        <v>0</v>
      </c>
      <c r="J6" s="24">
        <f>IF($L6&gt;0,$L6,0)+IF($N6&gt;0,$N6,0)+IF($P6&gt;0,$P6,0)</f>
        <v>200</v>
      </c>
      <c r="K6" s="27">
        <v>43642</v>
      </c>
      <c r="L6" s="26">
        <v>200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2"/>
        <v>62019</v>
      </c>
      <c r="B7" s="12">
        <f t="shared" si="3"/>
        <v>43617</v>
      </c>
      <c r="C7" s="13">
        <f t="shared" si="4"/>
        <v>2000</v>
      </c>
      <c r="D7" s="13">
        <f t="shared" si="5"/>
        <v>200</v>
      </c>
      <c r="E7" s="13">
        <f t="shared" si="6"/>
        <v>200</v>
      </c>
      <c r="F7" s="14">
        <f t="shared" si="7"/>
        <v>200</v>
      </c>
      <c r="G7" s="14">
        <f t="shared" si="1"/>
        <v>0</v>
      </c>
      <c r="H7" s="14">
        <f t="shared" si="8"/>
        <v>0</v>
      </c>
      <c r="I7" s="24">
        <f t="shared" si="9"/>
        <v>0</v>
      </c>
      <c r="J7" s="24">
        <f t="shared" ref="J7:J70" si="10">IF($L7&gt;0,$L7,0)+IF($N7&gt;0,$N7,0)+IF($P7&gt;0,$P7,0)</f>
        <v>200</v>
      </c>
      <c r="K7" s="27">
        <v>43690</v>
      </c>
      <c r="L7" s="26">
        <v>200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2"/>
        <v>72019</v>
      </c>
      <c r="B8" s="12">
        <f t="shared" si="3"/>
        <v>43647</v>
      </c>
      <c r="C8" s="13">
        <f t="shared" si="4"/>
        <v>2000</v>
      </c>
      <c r="D8" s="13">
        <f t="shared" si="5"/>
        <v>200</v>
      </c>
      <c r="E8" s="13">
        <f t="shared" si="6"/>
        <v>200</v>
      </c>
      <c r="F8" s="14">
        <f t="shared" si="7"/>
        <v>200</v>
      </c>
      <c r="G8" s="14">
        <f t="shared" si="1"/>
        <v>0</v>
      </c>
      <c r="H8" s="14">
        <f t="shared" si="8"/>
        <v>0</v>
      </c>
      <c r="I8" s="24">
        <f t="shared" si="9"/>
        <v>0</v>
      </c>
      <c r="J8" s="24">
        <f t="shared" si="10"/>
        <v>200</v>
      </c>
      <c r="K8" s="27">
        <v>43739</v>
      </c>
      <c r="L8" s="26">
        <v>200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2"/>
        <v>82019</v>
      </c>
      <c r="B9" s="12">
        <f t="shared" si="3"/>
        <v>43678</v>
      </c>
      <c r="C9" s="13">
        <f t="shared" si="4"/>
        <v>2000</v>
      </c>
      <c r="D9" s="13">
        <f t="shared" si="5"/>
        <v>200</v>
      </c>
      <c r="E9" s="13">
        <f t="shared" si="6"/>
        <v>200</v>
      </c>
      <c r="F9" s="14">
        <f t="shared" si="7"/>
        <v>200</v>
      </c>
      <c r="G9" s="14">
        <f t="shared" si="1"/>
        <v>0</v>
      </c>
      <c r="H9" s="14">
        <f t="shared" si="8"/>
        <v>0</v>
      </c>
      <c r="I9" s="24">
        <f t="shared" si="9"/>
        <v>0</v>
      </c>
      <c r="J9" s="24">
        <f t="shared" si="10"/>
        <v>200</v>
      </c>
      <c r="K9" s="27">
        <v>43799</v>
      </c>
      <c r="L9" s="26">
        <v>200</v>
      </c>
      <c r="M9" s="27"/>
      <c r="N9" s="28"/>
      <c r="O9" s="27"/>
      <c r="P9" s="28"/>
      <c r="S9" s="5"/>
    </row>
    <row r="10" ht="15.75" spans="1:19">
      <c r="A10" s="5" t="str">
        <f t="shared" si="2"/>
        <v>92019</v>
      </c>
      <c r="B10" s="12">
        <f t="shared" si="3"/>
        <v>43709</v>
      </c>
      <c r="C10" s="13">
        <f t="shared" si="4"/>
        <v>2000</v>
      </c>
      <c r="D10" s="13">
        <f t="shared" si="5"/>
        <v>200</v>
      </c>
      <c r="E10" s="13">
        <f t="shared" si="6"/>
        <v>200</v>
      </c>
      <c r="F10" s="14">
        <f t="shared" si="7"/>
        <v>200</v>
      </c>
      <c r="G10" s="14">
        <f t="shared" si="1"/>
        <v>0</v>
      </c>
      <c r="H10" s="14">
        <f t="shared" si="8"/>
        <v>0</v>
      </c>
      <c r="I10" s="24">
        <f t="shared" si="9"/>
        <v>0</v>
      </c>
      <c r="J10" s="24">
        <f t="shared" si="10"/>
        <v>200</v>
      </c>
      <c r="K10" s="27">
        <v>43799</v>
      </c>
      <c r="L10" s="26">
        <v>200</v>
      </c>
      <c r="M10" s="27"/>
      <c r="N10" s="28"/>
      <c r="O10" s="27"/>
      <c r="P10" s="28"/>
      <c r="S10" s="5"/>
    </row>
    <row r="11" ht="15.75" spans="1:19">
      <c r="A11" s="5" t="str">
        <f t="shared" si="2"/>
        <v>102019</v>
      </c>
      <c r="B11" s="12">
        <f t="shared" si="3"/>
        <v>43739</v>
      </c>
      <c r="C11" s="13">
        <f t="shared" si="4"/>
        <v>2000</v>
      </c>
      <c r="D11" s="13">
        <f t="shared" si="5"/>
        <v>200</v>
      </c>
      <c r="E11" s="13">
        <f t="shared" si="6"/>
        <v>200</v>
      </c>
      <c r="F11" s="14">
        <f t="shared" si="7"/>
        <v>200</v>
      </c>
      <c r="G11" s="14">
        <f t="shared" si="1"/>
        <v>0</v>
      </c>
      <c r="H11" s="14">
        <f t="shared" si="8"/>
        <v>0</v>
      </c>
      <c r="I11" s="24">
        <f t="shared" si="9"/>
        <v>0</v>
      </c>
      <c r="J11" s="24">
        <f t="shared" si="10"/>
        <v>200</v>
      </c>
      <c r="K11" s="27">
        <v>43809</v>
      </c>
      <c r="L11" s="26">
        <v>200</v>
      </c>
      <c r="M11" s="27"/>
      <c r="N11" s="28"/>
      <c r="O11" s="27"/>
      <c r="P11" s="28"/>
      <c r="S11" s="5"/>
    </row>
    <row r="12" ht="15.75" spans="1:19">
      <c r="A12" s="5" t="str">
        <f t="shared" si="2"/>
        <v>112019</v>
      </c>
      <c r="B12" s="12">
        <f t="shared" si="3"/>
        <v>43770</v>
      </c>
      <c r="C12" s="13">
        <f t="shared" si="4"/>
        <v>2000</v>
      </c>
      <c r="D12" s="13">
        <f t="shared" si="5"/>
        <v>200</v>
      </c>
      <c r="E12" s="13">
        <f t="shared" si="6"/>
        <v>200</v>
      </c>
      <c r="F12" s="14">
        <f t="shared" si="7"/>
        <v>200</v>
      </c>
      <c r="G12" s="14">
        <f t="shared" si="1"/>
        <v>0</v>
      </c>
      <c r="H12" s="14">
        <f t="shared" si="8"/>
        <v>0</v>
      </c>
      <c r="I12" s="24">
        <f t="shared" si="9"/>
        <v>0</v>
      </c>
      <c r="J12" s="24">
        <f t="shared" si="10"/>
        <v>200</v>
      </c>
      <c r="K12" s="27">
        <v>43809</v>
      </c>
      <c r="L12" s="26">
        <v>200</v>
      </c>
      <c r="M12" s="27"/>
      <c r="N12" s="28"/>
      <c r="O12" s="27"/>
      <c r="P12" s="28"/>
      <c r="S12" s="5"/>
    </row>
    <row r="13" ht="15.75" spans="1:19">
      <c r="A13" s="5" t="str">
        <f t="shared" si="2"/>
        <v>122019</v>
      </c>
      <c r="B13" s="12">
        <f t="shared" si="3"/>
        <v>43800</v>
      </c>
      <c r="C13" s="13">
        <f t="shared" si="4"/>
        <v>2000</v>
      </c>
      <c r="D13" s="13">
        <f t="shared" si="5"/>
        <v>200</v>
      </c>
      <c r="E13" s="13">
        <f t="shared" si="6"/>
        <v>200</v>
      </c>
      <c r="F13" s="14">
        <f t="shared" si="7"/>
        <v>200</v>
      </c>
      <c r="G13" s="14">
        <f t="shared" si="1"/>
        <v>0</v>
      </c>
      <c r="H13" s="14">
        <f t="shared" si="8"/>
        <v>0</v>
      </c>
      <c r="I13" s="24">
        <f t="shared" si="9"/>
        <v>0</v>
      </c>
      <c r="J13" s="24">
        <f t="shared" si="10"/>
        <v>200</v>
      </c>
      <c r="K13" s="27">
        <v>43809</v>
      </c>
      <c r="L13" s="26">
        <v>200</v>
      </c>
      <c r="M13" s="27"/>
      <c r="N13" s="28"/>
      <c r="O13" s="27"/>
      <c r="P13" s="28"/>
      <c r="S13" s="5"/>
    </row>
    <row r="14" ht="15.75" spans="1:19">
      <c r="A14" s="5" t="str">
        <f t="shared" si="2"/>
        <v>12020</v>
      </c>
      <c r="B14" s="12">
        <f t="shared" si="3"/>
        <v>43831</v>
      </c>
      <c r="C14" s="13">
        <f t="shared" si="4"/>
        <v>2000</v>
      </c>
      <c r="D14" s="13">
        <f t="shared" si="5"/>
        <v>200</v>
      </c>
      <c r="E14" s="13">
        <f t="shared" si="6"/>
        <v>200</v>
      </c>
      <c r="F14" s="14">
        <f t="shared" si="7"/>
        <v>200</v>
      </c>
      <c r="G14" s="14">
        <f t="shared" si="1"/>
        <v>0</v>
      </c>
      <c r="H14" s="14">
        <f t="shared" si="8"/>
        <v>0</v>
      </c>
      <c r="I14" s="24">
        <f t="shared" si="9"/>
        <v>0</v>
      </c>
      <c r="J14" s="24">
        <f t="shared" si="10"/>
        <v>200</v>
      </c>
      <c r="K14" s="27">
        <v>43841</v>
      </c>
      <c r="L14" s="26">
        <v>200</v>
      </c>
      <c r="M14" s="27"/>
      <c r="N14" s="28"/>
      <c r="O14" s="27"/>
      <c r="P14" s="28"/>
      <c r="S14" s="5"/>
    </row>
    <row r="15" ht="15.75" spans="1:19">
      <c r="A15" s="5" t="str">
        <f t="shared" si="2"/>
        <v>22020</v>
      </c>
      <c r="B15" s="12">
        <f t="shared" si="3"/>
        <v>43862</v>
      </c>
      <c r="C15" s="13">
        <f t="shared" si="4"/>
        <v>2000</v>
      </c>
      <c r="D15" s="13">
        <f t="shared" si="5"/>
        <v>200</v>
      </c>
      <c r="E15" s="13">
        <f t="shared" si="6"/>
        <v>200</v>
      </c>
      <c r="F15" s="14">
        <f t="shared" si="7"/>
        <v>200</v>
      </c>
      <c r="G15" s="14">
        <f t="shared" si="1"/>
        <v>0</v>
      </c>
      <c r="H15" s="14">
        <f t="shared" si="8"/>
        <v>0</v>
      </c>
      <c r="I15" s="24">
        <f t="shared" si="9"/>
        <v>0</v>
      </c>
      <c r="J15" s="24">
        <f t="shared" si="10"/>
        <v>200</v>
      </c>
      <c r="K15" s="29">
        <v>43872</v>
      </c>
      <c r="L15" s="26">
        <v>200</v>
      </c>
      <c r="M15" s="29"/>
      <c r="N15" s="30"/>
      <c r="O15" s="29"/>
      <c r="P15" s="30"/>
      <c r="S15" s="5"/>
    </row>
    <row r="16" ht="15.75" spans="1:19">
      <c r="A16" s="5" t="str">
        <f t="shared" si="2"/>
        <v>32020</v>
      </c>
      <c r="B16" s="12">
        <f t="shared" si="3"/>
        <v>43891</v>
      </c>
      <c r="C16" s="13">
        <f t="shared" si="4"/>
        <v>2000</v>
      </c>
      <c r="D16" s="13">
        <f t="shared" si="5"/>
        <v>200</v>
      </c>
      <c r="E16" s="13">
        <f t="shared" si="6"/>
        <v>200</v>
      </c>
      <c r="F16" s="14">
        <f t="shared" si="7"/>
        <v>200</v>
      </c>
      <c r="G16" s="14">
        <f t="shared" si="1"/>
        <v>0</v>
      </c>
      <c r="H16" s="14">
        <f t="shared" si="8"/>
        <v>0</v>
      </c>
      <c r="I16" s="24">
        <f t="shared" si="9"/>
        <v>0</v>
      </c>
      <c r="J16" s="24">
        <f t="shared" si="10"/>
        <v>200</v>
      </c>
      <c r="K16" s="25">
        <v>43901</v>
      </c>
      <c r="L16" s="26">
        <v>200</v>
      </c>
      <c r="M16" s="25"/>
      <c r="N16" s="26"/>
      <c r="O16" s="25"/>
      <c r="P16" s="26"/>
      <c r="S16" s="5"/>
    </row>
    <row r="17" ht="15.75" spans="1:19">
      <c r="A17" s="5" t="str">
        <f t="shared" si="2"/>
        <v>42020</v>
      </c>
      <c r="B17" s="12">
        <f t="shared" si="3"/>
        <v>43922</v>
      </c>
      <c r="C17" s="13">
        <f t="shared" si="4"/>
        <v>2000</v>
      </c>
      <c r="D17" s="13">
        <f t="shared" si="5"/>
        <v>200</v>
      </c>
      <c r="E17" s="13">
        <f t="shared" si="6"/>
        <v>200</v>
      </c>
      <c r="F17" s="14">
        <f t="shared" si="7"/>
        <v>200</v>
      </c>
      <c r="G17" s="14">
        <f t="shared" si="1"/>
        <v>0</v>
      </c>
      <c r="H17" s="14">
        <f t="shared" si="8"/>
        <v>0</v>
      </c>
      <c r="I17" s="24">
        <f t="shared" si="9"/>
        <v>0</v>
      </c>
      <c r="J17" s="24">
        <f t="shared" si="10"/>
        <v>200</v>
      </c>
      <c r="K17" s="25">
        <v>43932</v>
      </c>
      <c r="L17" s="26">
        <v>200</v>
      </c>
      <c r="M17" s="25"/>
      <c r="N17" s="26"/>
      <c r="O17" s="25"/>
      <c r="P17" s="26"/>
      <c r="S17" s="5"/>
    </row>
    <row r="18" ht="15.75" spans="1:19">
      <c r="A18" s="5" t="str">
        <f t="shared" si="2"/>
        <v>52020</v>
      </c>
      <c r="B18" s="12">
        <f t="shared" si="3"/>
        <v>43952</v>
      </c>
      <c r="C18" s="13">
        <f t="shared" si="4"/>
        <v>2000</v>
      </c>
      <c r="D18" s="13">
        <f t="shared" si="5"/>
        <v>200</v>
      </c>
      <c r="E18" s="13">
        <f t="shared" si="6"/>
        <v>200</v>
      </c>
      <c r="F18" s="14">
        <f t="shared" si="7"/>
        <v>200</v>
      </c>
      <c r="G18" s="14">
        <f t="shared" si="1"/>
        <v>0</v>
      </c>
      <c r="H18" s="14">
        <f t="shared" si="8"/>
        <v>0</v>
      </c>
      <c r="I18" s="24">
        <f t="shared" si="9"/>
        <v>0</v>
      </c>
      <c r="J18" s="24">
        <f t="shared" si="10"/>
        <v>200</v>
      </c>
      <c r="K18" s="25">
        <v>43963</v>
      </c>
      <c r="L18" s="26">
        <v>200</v>
      </c>
      <c r="M18" s="25"/>
      <c r="N18" s="26"/>
      <c r="O18" s="25"/>
      <c r="P18" s="26"/>
      <c r="S18" s="5"/>
    </row>
    <row r="19" ht="15.75" spans="1:19">
      <c r="A19" s="5" t="str">
        <f t="shared" si="2"/>
        <v>62020</v>
      </c>
      <c r="B19" s="12">
        <f t="shared" si="3"/>
        <v>43983</v>
      </c>
      <c r="C19" s="13">
        <f t="shared" si="4"/>
        <v>0</v>
      </c>
      <c r="D19" s="13">
        <f t="shared" si="5"/>
        <v>200</v>
      </c>
      <c r="E19" s="13">
        <f t="shared" si="6"/>
        <v>200</v>
      </c>
      <c r="F19" s="14">
        <f t="shared" si="7"/>
        <v>200</v>
      </c>
      <c r="G19" s="14">
        <f t="shared" si="1"/>
        <v>0</v>
      </c>
      <c r="H19" s="14">
        <f t="shared" si="8"/>
        <v>2000</v>
      </c>
      <c r="I19" s="24">
        <f t="shared" si="9"/>
        <v>0</v>
      </c>
      <c r="J19" s="24">
        <f t="shared" si="10"/>
        <v>2200</v>
      </c>
      <c r="K19" s="25">
        <v>43994</v>
      </c>
      <c r="L19" s="26">
        <v>200</v>
      </c>
      <c r="M19" s="25">
        <v>44004</v>
      </c>
      <c r="N19" s="26">
        <v>2000</v>
      </c>
      <c r="O19" s="25"/>
      <c r="P19" s="26"/>
      <c r="S19" s="5"/>
    </row>
    <row r="20" ht="15.75" spans="1:19">
      <c r="A20" s="5" t="str">
        <f t="shared" si="2"/>
        <v>72020</v>
      </c>
      <c r="B20" s="12">
        <f t="shared" si="3"/>
        <v>44013</v>
      </c>
      <c r="C20" s="13">
        <f t="shared" si="4"/>
        <v>0</v>
      </c>
      <c r="D20" s="13">
        <f t="shared" si="5"/>
        <v>0</v>
      </c>
      <c r="E20" s="13">
        <f t="shared" si="6"/>
        <v>0</v>
      </c>
      <c r="F20" s="14">
        <f t="shared" si="7"/>
        <v>0</v>
      </c>
      <c r="G20" s="14">
        <f t="shared" si="1"/>
        <v>0</v>
      </c>
      <c r="H20" s="14">
        <f t="shared" si="8"/>
        <v>0</v>
      </c>
      <c r="I20" s="24">
        <f t="shared" si="9"/>
        <v>0</v>
      </c>
      <c r="J20" s="24">
        <f t="shared" si="10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2"/>
        <v>82020</v>
      </c>
      <c r="B21" s="12">
        <f t="shared" si="3"/>
        <v>44044</v>
      </c>
      <c r="C21" s="13">
        <f t="shared" si="4"/>
        <v>0</v>
      </c>
      <c r="D21" s="13">
        <f t="shared" si="5"/>
        <v>0</v>
      </c>
      <c r="E21" s="13">
        <f t="shared" si="6"/>
        <v>0</v>
      </c>
      <c r="F21" s="14">
        <f t="shared" si="7"/>
        <v>0</v>
      </c>
      <c r="G21" s="14">
        <f t="shared" si="1"/>
        <v>0</v>
      </c>
      <c r="H21" s="14">
        <f t="shared" si="8"/>
        <v>0</v>
      </c>
      <c r="I21" s="24">
        <f t="shared" si="9"/>
        <v>0</v>
      </c>
      <c r="J21" s="24">
        <f t="shared" si="10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2"/>
        <v>92020</v>
      </c>
      <c r="B22" s="12">
        <f t="shared" si="3"/>
        <v>44075</v>
      </c>
      <c r="C22" s="13">
        <f t="shared" si="4"/>
        <v>0</v>
      </c>
      <c r="D22" s="13">
        <f t="shared" si="5"/>
        <v>0</v>
      </c>
      <c r="E22" s="13">
        <f t="shared" si="6"/>
        <v>0</v>
      </c>
      <c r="F22" s="14">
        <f t="shared" si="7"/>
        <v>0</v>
      </c>
      <c r="G22" s="14">
        <f t="shared" si="1"/>
        <v>0</v>
      </c>
      <c r="H22" s="14">
        <f t="shared" si="8"/>
        <v>0</v>
      </c>
      <c r="I22" s="24">
        <f t="shared" si="9"/>
        <v>0</v>
      </c>
      <c r="J22" s="24">
        <f t="shared" si="10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2"/>
        <v>102020</v>
      </c>
      <c r="B23" s="12">
        <f t="shared" si="3"/>
        <v>44105</v>
      </c>
      <c r="C23" s="13">
        <f t="shared" si="4"/>
        <v>0</v>
      </c>
      <c r="D23" s="13">
        <f t="shared" si="5"/>
        <v>0</v>
      </c>
      <c r="E23" s="13">
        <f t="shared" si="6"/>
        <v>0</v>
      </c>
      <c r="F23" s="14">
        <f t="shared" si="7"/>
        <v>0</v>
      </c>
      <c r="G23" s="14">
        <f t="shared" si="1"/>
        <v>0</v>
      </c>
      <c r="H23" s="14">
        <f t="shared" si="8"/>
        <v>0</v>
      </c>
      <c r="I23" s="24">
        <f t="shared" si="9"/>
        <v>0</v>
      </c>
      <c r="J23" s="24">
        <f t="shared" si="10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2"/>
        <v>112020</v>
      </c>
      <c r="B24" s="12">
        <f t="shared" si="3"/>
        <v>44136</v>
      </c>
      <c r="C24" s="13">
        <f t="shared" si="4"/>
        <v>0</v>
      </c>
      <c r="D24" s="13">
        <f t="shared" si="5"/>
        <v>0</v>
      </c>
      <c r="E24" s="13">
        <f t="shared" si="6"/>
        <v>0</v>
      </c>
      <c r="F24" s="14">
        <f t="shared" si="7"/>
        <v>0</v>
      </c>
      <c r="G24" s="14">
        <f t="shared" si="1"/>
        <v>0</v>
      </c>
      <c r="H24" s="14">
        <f t="shared" si="8"/>
        <v>0</v>
      </c>
      <c r="I24" s="24">
        <f t="shared" si="9"/>
        <v>0</v>
      </c>
      <c r="J24" s="24">
        <f t="shared" si="10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2"/>
        <v>122020</v>
      </c>
      <c r="B25" s="12">
        <f t="shared" si="3"/>
        <v>44166</v>
      </c>
      <c r="C25" s="13">
        <f t="shared" si="4"/>
        <v>0</v>
      </c>
      <c r="D25" s="13">
        <f t="shared" si="5"/>
        <v>0</v>
      </c>
      <c r="E25" s="13">
        <f t="shared" si="6"/>
        <v>0</v>
      </c>
      <c r="F25" s="14">
        <f t="shared" si="7"/>
        <v>0</v>
      </c>
      <c r="G25" s="14">
        <f t="shared" si="1"/>
        <v>0</v>
      </c>
      <c r="H25" s="14">
        <f t="shared" si="8"/>
        <v>0</v>
      </c>
      <c r="I25" s="24">
        <f t="shared" si="9"/>
        <v>0</v>
      </c>
      <c r="J25" s="24">
        <f t="shared" si="10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2"/>
        <v>12021</v>
      </c>
      <c r="B26" s="12">
        <f t="shared" si="3"/>
        <v>44197</v>
      </c>
      <c r="C26" s="13">
        <f t="shared" si="4"/>
        <v>0</v>
      </c>
      <c r="D26" s="13">
        <f t="shared" si="5"/>
        <v>0</v>
      </c>
      <c r="E26" s="13">
        <f t="shared" si="6"/>
        <v>0</v>
      </c>
      <c r="F26" s="14">
        <f t="shared" si="7"/>
        <v>0</v>
      </c>
      <c r="G26" s="14">
        <f t="shared" si="1"/>
        <v>0</v>
      </c>
      <c r="H26" s="14">
        <f t="shared" si="8"/>
        <v>0</v>
      </c>
      <c r="I26" s="24">
        <f t="shared" si="9"/>
        <v>0</v>
      </c>
      <c r="J26" s="24">
        <f t="shared" si="10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2"/>
        <v>22021</v>
      </c>
      <c r="B27" s="12">
        <f t="shared" si="3"/>
        <v>44228</v>
      </c>
      <c r="C27" s="13">
        <f t="shared" si="4"/>
        <v>0</v>
      </c>
      <c r="D27" s="13">
        <f t="shared" si="5"/>
        <v>0</v>
      </c>
      <c r="E27" s="13">
        <f t="shared" si="6"/>
        <v>0</v>
      </c>
      <c r="F27" s="14">
        <f t="shared" si="7"/>
        <v>0</v>
      </c>
      <c r="G27" s="14">
        <f t="shared" si="1"/>
        <v>0</v>
      </c>
      <c r="H27" s="14">
        <f t="shared" si="8"/>
        <v>0</v>
      </c>
      <c r="I27" s="24">
        <f t="shared" si="9"/>
        <v>0</v>
      </c>
      <c r="J27" s="24">
        <f t="shared" si="10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2"/>
        <v>32021</v>
      </c>
      <c r="B28" s="12">
        <f t="shared" si="3"/>
        <v>44256</v>
      </c>
      <c r="C28" s="13">
        <f t="shared" si="4"/>
        <v>0</v>
      </c>
      <c r="D28" s="13">
        <f t="shared" si="5"/>
        <v>0</v>
      </c>
      <c r="E28" s="13">
        <f t="shared" si="6"/>
        <v>0</v>
      </c>
      <c r="F28" s="14">
        <f t="shared" si="7"/>
        <v>0</v>
      </c>
      <c r="G28" s="14">
        <f t="shared" si="1"/>
        <v>0</v>
      </c>
      <c r="H28" s="14">
        <f t="shared" si="8"/>
        <v>0</v>
      </c>
      <c r="I28" s="24">
        <f t="shared" si="9"/>
        <v>0</v>
      </c>
      <c r="J28" s="24">
        <f t="shared" si="10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2"/>
        <v>42021</v>
      </c>
      <c r="B29" s="12">
        <f t="shared" si="3"/>
        <v>44287</v>
      </c>
      <c r="C29" s="13">
        <f t="shared" si="4"/>
        <v>0</v>
      </c>
      <c r="D29" s="13">
        <f t="shared" si="5"/>
        <v>0</v>
      </c>
      <c r="E29" s="13">
        <f t="shared" si="6"/>
        <v>0</v>
      </c>
      <c r="F29" s="14">
        <f t="shared" si="7"/>
        <v>0</v>
      </c>
      <c r="G29" s="14">
        <f t="shared" si="1"/>
        <v>0</v>
      </c>
      <c r="H29" s="14">
        <f t="shared" si="8"/>
        <v>0</v>
      </c>
      <c r="I29" s="24">
        <f t="shared" si="9"/>
        <v>0</v>
      </c>
      <c r="J29" s="24">
        <f t="shared" si="10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2"/>
        <v>52021</v>
      </c>
      <c r="B30" s="12">
        <f t="shared" si="3"/>
        <v>44317</v>
      </c>
      <c r="C30" s="13">
        <f t="shared" si="4"/>
        <v>0</v>
      </c>
      <c r="D30" s="13">
        <f t="shared" si="5"/>
        <v>0</v>
      </c>
      <c r="E30" s="13">
        <f t="shared" si="6"/>
        <v>0</v>
      </c>
      <c r="F30" s="14">
        <f t="shared" si="7"/>
        <v>0</v>
      </c>
      <c r="G30" s="14">
        <f t="shared" si="1"/>
        <v>0</v>
      </c>
      <c r="H30" s="14">
        <f t="shared" si="8"/>
        <v>0</v>
      </c>
      <c r="I30" s="24">
        <f t="shared" si="9"/>
        <v>0</v>
      </c>
      <c r="J30" s="24">
        <f t="shared" si="10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2"/>
        <v>62021</v>
      </c>
      <c r="B31" s="12">
        <f t="shared" si="3"/>
        <v>44348</v>
      </c>
      <c r="C31" s="13">
        <f t="shared" si="4"/>
        <v>0</v>
      </c>
      <c r="D31" s="13">
        <f t="shared" si="5"/>
        <v>0</v>
      </c>
      <c r="E31" s="13">
        <f t="shared" si="6"/>
        <v>0</v>
      </c>
      <c r="F31" s="14">
        <f t="shared" si="7"/>
        <v>0</v>
      </c>
      <c r="G31" s="14">
        <f t="shared" si="1"/>
        <v>0</v>
      </c>
      <c r="H31" s="14">
        <f t="shared" si="8"/>
        <v>0</v>
      </c>
      <c r="I31" s="24">
        <f t="shared" si="9"/>
        <v>0</v>
      </c>
      <c r="J31" s="24">
        <f t="shared" si="10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2"/>
        <v>72021</v>
      </c>
      <c r="B32" s="12">
        <f t="shared" si="3"/>
        <v>44378</v>
      </c>
      <c r="C32" s="13">
        <f t="shared" si="4"/>
        <v>0</v>
      </c>
      <c r="D32" s="13">
        <f t="shared" si="5"/>
        <v>0</v>
      </c>
      <c r="E32" s="13">
        <f t="shared" si="6"/>
        <v>0</v>
      </c>
      <c r="F32" s="14">
        <f t="shared" si="7"/>
        <v>0</v>
      </c>
      <c r="G32" s="14">
        <f t="shared" si="1"/>
        <v>0</v>
      </c>
      <c r="H32" s="14">
        <f t="shared" si="8"/>
        <v>0</v>
      </c>
      <c r="I32" s="24">
        <f t="shared" si="9"/>
        <v>0</v>
      </c>
      <c r="J32" s="24">
        <f t="shared" si="10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2"/>
        <v>82021</v>
      </c>
      <c r="B33" s="12">
        <f t="shared" si="3"/>
        <v>44409</v>
      </c>
      <c r="C33" s="13">
        <f t="shared" si="4"/>
        <v>0</v>
      </c>
      <c r="D33" s="13">
        <f t="shared" si="5"/>
        <v>0</v>
      </c>
      <c r="E33" s="13">
        <f t="shared" si="6"/>
        <v>0</v>
      </c>
      <c r="F33" s="14">
        <f t="shared" si="7"/>
        <v>0</v>
      </c>
      <c r="G33" s="14">
        <f t="shared" si="1"/>
        <v>0</v>
      </c>
      <c r="H33" s="14">
        <f t="shared" si="8"/>
        <v>0</v>
      </c>
      <c r="I33" s="24">
        <f t="shared" si="9"/>
        <v>0</v>
      </c>
      <c r="J33" s="24">
        <f t="shared" si="10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2"/>
        <v>92021</v>
      </c>
      <c r="B34" s="12">
        <f t="shared" si="3"/>
        <v>44440</v>
      </c>
      <c r="C34" s="13">
        <f t="shared" si="4"/>
        <v>0</v>
      </c>
      <c r="D34" s="13">
        <f t="shared" si="5"/>
        <v>0</v>
      </c>
      <c r="E34" s="13">
        <f t="shared" si="6"/>
        <v>0</v>
      </c>
      <c r="F34" s="14">
        <f t="shared" si="7"/>
        <v>0</v>
      </c>
      <c r="G34" s="14">
        <f t="shared" si="1"/>
        <v>0</v>
      </c>
      <c r="H34" s="14">
        <f t="shared" si="8"/>
        <v>0</v>
      </c>
      <c r="I34" s="24">
        <f t="shared" si="9"/>
        <v>0</v>
      </c>
      <c r="J34" s="24">
        <f t="shared" si="10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2"/>
        <v>102021</v>
      </c>
      <c r="B35" s="12">
        <f t="shared" si="3"/>
        <v>44470</v>
      </c>
      <c r="C35" s="13">
        <f t="shared" si="4"/>
        <v>0</v>
      </c>
      <c r="D35" s="13">
        <f t="shared" si="5"/>
        <v>0</v>
      </c>
      <c r="E35" s="13">
        <f t="shared" si="6"/>
        <v>0</v>
      </c>
      <c r="F35" s="14">
        <f t="shared" si="7"/>
        <v>0</v>
      </c>
      <c r="G35" s="14">
        <f t="shared" si="1"/>
        <v>0</v>
      </c>
      <c r="H35" s="14">
        <f t="shared" si="8"/>
        <v>0</v>
      </c>
      <c r="I35" s="24">
        <f t="shared" si="9"/>
        <v>0</v>
      </c>
      <c r="J35" s="24">
        <f t="shared" si="10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2"/>
        <v>112021</v>
      </c>
      <c r="B36" s="12">
        <f t="shared" si="3"/>
        <v>44501</v>
      </c>
      <c r="C36" s="13">
        <f t="shared" si="4"/>
        <v>0</v>
      </c>
      <c r="D36" s="13">
        <f t="shared" si="5"/>
        <v>0</v>
      </c>
      <c r="E36" s="13">
        <f t="shared" si="6"/>
        <v>0</v>
      </c>
      <c r="F36" s="14">
        <f t="shared" si="7"/>
        <v>0</v>
      </c>
      <c r="G36" s="14">
        <f t="shared" si="1"/>
        <v>0</v>
      </c>
      <c r="H36" s="14">
        <f t="shared" si="8"/>
        <v>0</v>
      </c>
      <c r="I36" s="24">
        <f t="shared" si="9"/>
        <v>0</v>
      </c>
      <c r="J36" s="24">
        <f t="shared" si="10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2"/>
        <v>122021</v>
      </c>
      <c r="B37" s="12">
        <f t="shared" si="3"/>
        <v>44531</v>
      </c>
      <c r="C37" s="13">
        <f t="shared" si="4"/>
        <v>0</v>
      </c>
      <c r="D37" s="13">
        <f t="shared" si="5"/>
        <v>0</v>
      </c>
      <c r="E37" s="13">
        <f t="shared" si="6"/>
        <v>0</v>
      </c>
      <c r="F37" s="14">
        <f t="shared" si="7"/>
        <v>0</v>
      </c>
      <c r="G37" s="14">
        <f t="shared" ref="G37:G68" si="11">E37-F37</f>
        <v>0</v>
      </c>
      <c r="H37" s="14">
        <f t="shared" si="8"/>
        <v>0</v>
      </c>
      <c r="I37" s="24">
        <f t="shared" si="9"/>
        <v>0</v>
      </c>
      <c r="J37" s="24">
        <f t="shared" si="10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2">MONTH(B38)&amp;YEAR(B38)</f>
        <v>12022</v>
      </c>
      <c r="B38" s="12">
        <f t="shared" ref="B38:B69" si="13">EDATE(B37,1)</f>
        <v>44562</v>
      </c>
      <c r="C38" s="13">
        <f t="shared" ref="C38:C69" si="14">C37-H38+I38</f>
        <v>0</v>
      </c>
      <c r="D38" s="13">
        <f t="shared" ref="D38:D69" si="15">C37*$K$1</f>
        <v>0</v>
      </c>
      <c r="E38" s="13">
        <f t="shared" ref="E38:E69" si="16">C37*$K$1+G37</f>
        <v>0</v>
      </c>
      <c r="F38" s="14">
        <f t="shared" ref="F38:F69" si="17">IF(J38&gt;E38,E38,J38)</f>
        <v>0</v>
      </c>
      <c r="G38" s="14">
        <f t="shared" si="11"/>
        <v>0</v>
      </c>
      <c r="H38" s="14">
        <f t="shared" ref="H38:H69" si="18">IF(J38&gt;F38,J38-F38,0)</f>
        <v>0</v>
      </c>
      <c r="I38" s="24">
        <f t="shared" ref="I38:I69" si="19">-SUMIF(L38:P38,"&lt;0",L38:P38)</f>
        <v>0</v>
      </c>
      <c r="J38" s="24">
        <f t="shared" si="10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2"/>
        <v>22022</v>
      </c>
      <c r="B39" s="12">
        <f t="shared" si="13"/>
        <v>44593</v>
      </c>
      <c r="C39" s="13">
        <f t="shared" si="14"/>
        <v>0</v>
      </c>
      <c r="D39" s="13">
        <f t="shared" si="15"/>
        <v>0</v>
      </c>
      <c r="E39" s="13">
        <f t="shared" si="16"/>
        <v>0</v>
      </c>
      <c r="F39" s="14">
        <f t="shared" si="17"/>
        <v>0</v>
      </c>
      <c r="G39" s="14">
        <f t="shared" si="11"/>
        <v>0</v>
      </c>
      <c r="H39" s="14">
        <f t="shared" si="18"/>
        <v>0</v>
      </c>
      <c r="I39" s="24">
        <f t="shared" si="19"/>
        <v>0</v>
      </c>
      <c r="J39" s="24">
        <f t="shared" si="10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2"/>
        <v>32022</v>
      </c>
      <c r="B40" s="12">
        <f t="shared" si="13"/>
        <v>44621</v>
      </c>
      <c r="C40" s="13">
        <f t="shared" si="14"/>
        <v>0</v>
      </c>
      <c r="D40" s="13">
        <f t="shared" si="15"/>
        <v>0</v>
      </c>
      <c r="E40" s="13">
        <f t="shared" si="16"/>
        <v>0</v>
      </c>
      <c r="F40" s="14">
        <f t="shared" si="17"/>
        <v>0</v>
      </c>
      <c r="G40" s="14">
        <f t="shared" si="11"/>
        <v>0</v>
      </c>
      <c r="H40" s="14">
        <f t="shared" si="18"/>
        <v>0</v>
      </c>
      <c r="I40" s="24">
        <f t="shared" si="19"/>
        <v>0</v>
      </c>
      <c r="J40" s="24">
        <f t="shared" si="10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2"/>
        <v>42022</v>
      </c>
      <c r="B41" s="12">
        <f t="shared" si="13"/>
        <v>44652</v>
      </c>
      <c r="C41" s="13">
        <f t="shared" si="14"/>
        <v>0</v>
      </c>
      <c r="D41" s="13">
        <f t="shared" si="15"/>
        <v>0</v>
      </c>
      <c r="E41" s="13">
        <f t="shared" si="16"/>
        <v>0</v>
      </c>
      <c r="F41" s="14">
        <f t="shared" si="17"/>
        <v>0</v>
      </c>
      <c r="G41" s="14">
        <f t="shared" si="11"/>
        <v>0</v>
      </c>
      <c r="H41" s="14">
        <f t="shared" si="18"/>
        <v>0</v>
      </c>
      <c r="I41" s="24">
        <f t="shared" si="19"/>
        <v>0</v>
      </c>
      <c r="J41" s="24">
        <f t="shared" si="10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2"/>
        <v>52022</v>
      </c>
      <c r="B42" s="12">
        <f t="shared" si="13"/>
        <v>44682</v>
      </c>
      <c r="C42" s="13">
        <f t="shared" si="14"/>
        <v>0</v>
      </c>
      <c r="D42" s="13">
        <f t="shared" si="15"/>
        <v>0</v>
      </c>
      <c r="E42" s="13">
        <f t="shared" si="16"/>
        <v>0</v>
      </c>
      <c r="F42" s="14">
        <f t="shared" si="17"/>
        <v>0</v>
      </c>
      <c r="G42" s="14">
        <f t="shared" si="11"/>
        <v>0</v>
      </c>
      <c r="H42" s="14">
        <f t="shared" si="18"/>
        <v>0</v>
      </c>
      <c r="I42" s="24">
        <f t="shared" si="19"/>
        <v>0</v>
      </c>
      <c r="J42" s="24">
        <f t="shared" si="10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2"/>
        <v>62022</v>
      </c>
      <c r="B43" s="12">
        <f t="shared" si="13"/>
        <v>44713</v>
      </c>
      <c r="C43" s="13">
        <f t="shared" si="14"/>
        <v>0</v>
      </c>
      <c r="D43" s="13">
        <f t="shared" si="15"/>
        <v>0</v>
      </c>
      <c r="E43" s="13">
        <f t="shared" si="16"/>
        <v>0</v>
      </c>
      <c r="F43" s="14">
        <f t="shared" si="17"/>
        <v>0</v>
      </c>
      <c r="G43" s="14">
        <f t="shared" si="11"/>
        <v>0</v>
      </c>
      <c r="H43" s="14">
        <f t="shared" si="18"/>
        <v>0</v>
      </c>
      <c r="I43" s="24">
        <f t="shared" si="19"/>
        <v>0</v>
      </c>
      <c r="J43" s="24">
        <f t="shared" si="10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2"/>
        <v>72022</v>
      </c>
      <c r="B44" s="12">
        <f t="shared" si="13"/>
        <v>44743</v>
      </c>
      <c r="C44" s="13">
        <f t="shared" si="14"/>
        <v>0</v>
      </c>
      <c r="D44" s="13">
        <f t="shared" si="15"/>
        <v>0</v>
      </c>
      <c r="E44" s="13">
        <f t="shared" si="16"/>
        <v>0</v>
      </c>
      <c r="F44" s="14">
        <f t="shared" si="17"/>
        <v>0</v>
      </c>
      <c r="G44" s="14">
        <f t="shared" si="11"/>
        <v>0</v>
      </c>
      <c r="H44" s="14">
        <f t="shared" si="18"/>
        <v>0</v>
      </c>
      <c r="I44" s="24">
        <f t="shared" si="19"/>
        <v>0</v>
      </c>
      <c r="J44" s="24">
        <f t="shared" si="10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2"/>
        <v>82022</v>
      </c>
      <c r="B45" s="12">
        <f t="shared" si="13"/>
        <v>44774</v>
      </c>
      <c r="C45" s="13">
        <f t="shared" si="14"/>
        <v>0</v>
      </c>
      <c r="D45" s="13">
        <f t="shared" si="15"/>
        <v>0</v>
      </c>
      <c r="E45" s="13">
        <f t="shared" si="16"/>
        <v>0</v>
      </c>
      <c r="F45" s="14">
        <f t="shared" si="17"/>
        <v>0</v>
      </c>
      <c r="G45" s="14">
        <f t="shared" si="11"/>
        <v>0</v>
      </c>
      <c r="H45" s="14">
        <f t="shared" si="18"/>
        <v>0</v>
      </c>
      <c r="I45" s="24">
        <f t="shared" si="19"/>
        <v>0</v>
      </c>
      <c r="J45" s="24">
        <f t="shared" si="10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2"/>
        <v>92022</v>
      </c>
      <c r="B46" s="12">
        <f t="shared" si="13"/>
        <v>44805</v>
      </c>
      <c r="C46" s="13">
        <f t="shared" si="14"/>
        <v>0</v>
      </c>
      <c r="D46" s="13">
        <f t="shared" si="15"/>
        <v>0</v>
      </c>
      <c r="E46" s="13">
        <f t="shared" si="16"/>
        <v>0</v>
      </c>
      <c r="F46" s="14">
        <f t="shared" si="17"/>
        <v>0</v>
      </c>
      <c r="G46" s="14">
        <f t="shared" si="11"/>
        <v>0</v>
      </c>
      <c r="H46" s="14">
        <f t="shared" si="18"/>
        <v>0</v>
      </c>
      <c r="I46" s="24">
        <f t="shared" si="19"/>
        <v>0</v>
      </c>
      <c r="J46" s="24">
        <f t="shared" si="10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2"/>
        <v>102022</v>
      </c>
      <c r="B47" s="12">
        <f t="shared" si="13"/>
        <v>44835</v>
      </c>
      <c r="C47" s="13">
        <f t="shared" si="14"/>
        <v>0</v>
      </c>
      <c r="D47" s="13">
        <f t="shared" si="15"/>
        <v>0</v>
      </c>
      <c r="E47" s="13">
        <f t="shared" si="16"/>
        <v>0</v>
      </c>
      <c r="F47" s="14">
        <f t="shared" si="17"/>
        <v>0</v>
      </c>
      <c r="G47" s="14">
        <f t="shared" si="11"/>
        <v>0</v>
      </c>
      <c r="H47" s="14">
        <f t="shared" si="18"/>
        <v>0</v>
      </c>
      <c r="I47" s="24">
        <f t="shared" si="19"/>
        <v>0</v>
      </c>
      <c r="J47" s="24">
        <f t="shared" si="10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2"/>
        <v>112022</v>
      </c>
      <c r="B48" s="12">
        <f t="shared" si="13"/>
        <v>44866</v>
      </c>
      <c r="C48" s="13">
        <f t="shared" si="14"/>
        <v>0</v>
      </c>
      <c r="D48" s="13">
        <f t="shared" si="15"/>
        <v>0</v>
      </c>
      <c r="E48" s="13">
        <f t="shared" si="16"/>
        <v>0</v>
      </c>
      <c r="F48" s="14">
        <f t="shared" si="17"/>
        <v>0</v>
      </c>
      <c r="G48" s="14">
        <f t="shared" si="11"/>
        <v>0</v>
      </c>
      <c r="H48" s="14">
        <f t="shared" si="18"/>
        <v>0</v>
      </c>
      <c r="I48" s="24">
        <f t="shared" si="19"/>
        <v>0</v>
      </c>
      <c r="J48" s="24">
        <f t="shared" si="10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2"/>
        <v>122022</v>
      </c>
      <c r="B49" s="12">
        <f t="shared" si="13"/>
        <v>44896</v>
      </c>
      <c r="C49" s="13">
        <f t="shared" si="14"/>
        <v>0</v>
      </c>
      <c r="D49" s="13">
        <f t="shared" si="15"/>
        <v>0</v>
      </c>
      <c r="E49" s="13">
        <f t="shared" si="16"/>
        <v>0</v>
      </c>
      <c r="F49" s="14">
        <f t="shared" si="17"/>
        <v>0</v>
      </c>
      <c r="G49" s="14">
        <f t="shared" si="11"/>
        <v>0</v>
      </c>
      <c r="H49" s="14">
        <f t="shared" si="18"/>
        <v>0</v>
      </c>
      <c r="I49" s="24">
        <f t="shared" si="19"/>
        <v>0</v>
      </c>
      <c r="J49" s="24">
        <f t="shared" si="10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2"/>
        <v>12023</v>
      </c>
      <c r="B50" s="12">
        <f t="shared" si="13"/>
        <v>44927</v>
      </c>
      <c r="C50" s="13">
        <f t="shared" si="14"/>
        <v>0</v>
      </c>
      <c r="D50" s="13">
        <f t="shared" si="15"/>
        <v>0</v>
      </c>
      <c r="E50" s="13">
        <f t="shared" si="16"/>
        <v>0</v>
      </c>
      <c r="F50" s="14">
        <f t="shared" si="17"/>
        <v>0</v>
      </c>
      <c r="G50" s="14">
        <f t="shared" si="11"/>
        <v>0</v>
      </c>
      <c r="H50" s="14">
        <f t="shared" si="18"/>
        <v>0</v>
      </c>
      <c r="I50" s="24">
        <f t="shared" si="19"/>
        <v>0</v>
      </c>
      <c r="J50" s="24">
        <f t="shared" si="10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2"/>
        <v>22023</v>
      </c>
      <c r="B51" s="12">
        <f t="shared" si="13"/>
        <v>44958</v>
      </c>
      <c r="C51" s="13">
        <f t="shared" si="14"/>
        <v>0</v>
      </c>
      <c r="D51" s="13">
        <f t="shared" si="15"/>
        <v>0</v>
      </c>
      <c r="E51" s="13">
        <f t="shared" si="16"/>
        <v>0</v>
      </c>
      <c r="F51" s="14">
        <f t="shared" si="17"/>
        <v>0</v>
      </c>
      <c r="G51" s="14">
        <f t="shared" si="11"/>
        <v>0</v>
      </c>
      <c r="H51" s="14">
        <f t="shared" si="18"/>
        <v>0</v>
      </c>
      <c r="I51" s="24">
        <f t="shared" si="19"/>
        <v>0</v>
      </c>
      <c r="J51" s="24">
        <f t="shared" si="10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2"/>
        <v>32023</v>
      </c>
      <c r="B52" s="12">
        <f t="shared" si="13"/>
        <v>44986</v>
      </c>
      <c r="C52" s="13">
        <f t="shared" si="14"/>
        <v>0</v>
      </c>
      <c r="D52" s="13">
        <f t="shared" si="15"/>
        <v>0</v>
      </c>
      <c r="E52" s="13">
        <f t="shared" si="16"/>
        <v>0</v>
      </c>
      <c r="F52" s="14">
        <f t="shared" si="17"/>
        <v>0</v>
      </c>
      <c r="G52" s="14">
        <f t="shared" si="11"/>
        <v>0</v>
      </c>
      <c r="H52" s="14">
        <f t="shared" si="18"/>
        <v>0</v>
      </c>
      <c r="I52" s="24">
        <f t="shared" si="19"/>
        <v>0</v>
      </c>
      <c r="J52" s="24">
        <f t="shared" si="10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2"/>
        <v>42023</v>
      </c>
      <c r="B53" s="12">
        <f t="shared" si="13"/>
        <v>45017</v>
      </c>
      <c r="C53" s="13">
        <f t="shared" si="14"/>
        <v>0</v>
      </c>
      <c r="D53" s="13">
        <f t="shared" si="15"/>
        <v>0</v>
      </c>
      <c r="E53" s="13">
        <f t="shared" si="16"/>
        <v>0</v>
      </c>
      <c r="F53" s="14">
        <f t="shared" si="17"/>
        <v>0</v>
      </c>
      <c r="G53" s="14">
        <f t="shared" si="11"/>
        <v>0</v>
      </c>
      <c r="H53" s="14">
        <f t="shared" si="18"/>
        <v>0</v>
      </c>
      <c r="I53" s="24">
        <f t="shared" si="19"/>
        <v>0</v>
      </c>
      <c r="J53" s="24">
        <f t="shared" si="10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2"/>
        <v>52023</v>
      </c>
      <c r="B54" s="12">
        <f t="shared" si="13"/>
        <v>45047</v>
      </c>
      <c r="C54" s="13">
        <f t="shared" si="14"/>
        <v>0</v>
      </c>
      <c r="D54" s="13">
        <f t="shared" si="15"/>
        <v>0</v>
      </c>
      <c r="E54" s="13">
        <f t="shared" si="16"/>
        <v>0</v>
      </c>
      <c r="F54" s="14">
        <f t="shared" si="17"/>
        <v>0</v>
      </c>
      <c r="G54" s="14">
        <f t="shared" si="11"/>
        <v>0</v>
      </c>
      <c r="H54" s="14">
        <f t="shared" si="18"/>
        <v>0</v>
      </c>
      <c r="I54" s="24">
        <f t="shared" si="19"/>
        <v>0</v>
      </c>
      <c r="J54" s="24">
        <f t="shared" si="10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2"/>
        <v>62023</v>
      </c>
      <c r="B55" s="12">
        <f t="shared" si="13"/>
        <v>45078</v>
      </c>
      <c r="C55" s="13">
        <f t="shared" si="14"/>
        <v>0</v>
      </c>
      <c r="D55" s="13">
        <f t="shared" si="15"/>
        <v>0</v>
      </c>
      <c r="E55" s="13">
        <f t="shared" si="16"/>
        <v>0</v>
      </c>
      <c r="F55" s="14">
        <f t="shared" si="17"/>
        <v>0</v>
      </c>
      <c r="G55" s="14">
        <f t="shared" si="11"/>
        <v>0</v>
      </c>
      <c r="H55" s="14">
        <f t="shared" si="18"/>
        <v>0</v>
      </c>
      <c r="I55" s="24">
        <f t="shared" si="19"/>
        <v>0</v>
      </c>
      <c r="J55" s="24">
        <f t="shared" si="10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2"/>
        <v>72023</v>
      </c>
      <c r="B56" s="12">
        <f t="shared" si="13"/>
        <v>45108</v>
      </c>
      <c r="C56" s="13">
        <f t="shared" si="14"/>
        <v>0</v>
      </c>
      <c r="D56" s="13">
        <f t="shared" si="15"/>
        <v>0</v>
      </c>
      <c r="E56" s="13">
        <f t="shared" si="16"/>
        <v>0</v>
      </c>
      <c r="F56" s="14">
        <f t="shared" si="17"/>
        <v>0</v>
      </c>
      <c r="G56" s="14">
        <f t="shared" si="11"/>
        <v>0</v>
      </c>
      <c r="H56" s="14">
        <f t="shared" si="18"/>
        <v>0</v>
      </c>
      <c r="I56" s="24">
        <f t="shared" si="19"/>
        <v>0</v>
      </c>
      <c r="J56" s="24">
        <f t="shared" si="10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2"/>
        <v>82023</v>
      </c>
      <c r="B57" s="12">
        <f t="shared" si="13"/>
        <v>45139</v>
      </c>
      <c r="C57" s="13">
        <f t="shared" si="14"/>
        <v>0</v>
      </c>
      <c r="D57" s="13">
        <f t="shared" si="15"/>
        <v>0</v>
      </c>
      <c r="E57" s="13">
        <f t="shared" si="16"/>
        <v>0</v>
      </c>
      <c r="F57" s="14">
        <f t="shared" si="17"/>
        <v>0</v>
      </c>
      <c r="G57" s="14">
        <f t="shared" si="11"/>
        <v>0</v>
      </c>
      <c r="H57" s="14">
        <f t="shared" si="18"/>
        <v>0</v>
      </c>
      <c r="I57" s="24">
        <f t="shared" si="19"/>
        <v>0</v>
      </c>
      <c r="J57" s="24">
        <f t="shared" si="10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2"/>
        <v>92023</v>
      </c>
      <c r="B58" s="12">
        <f t="shared" si="13"/>
        <v>45170</v>
      </c>
      <c r="C58" s="13">
        <f t="shared" si="14"/>
        <v>0</v>
      </c>
      <c r="D58" s="13">
        <f t="shared" si="15"/>
        <v>0</v>
      </c>
      <c r="E58" s="13">
        <f t="shared" si="16"/>
        <v>0</v>
      </c>
      <c r="F58" s="14">
        <f t="shared" si="17"/>
        <v>0</v>
      </c>
      <c r="G58" s="14">
        <f t="shared" si="11"/>
        <v>0</v>
      </c>
      <c r="H58" s="14">
        <f t="shared" si="18"/>
        <v>0</v>
      </c>
      <c r="I58" s="24">
        <f t="shared" si="19"/>
        <v>0</v>
      </c>
      <c r="J58" s="24">
        <f t="shared" si="10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2"/>
        <v>102023</v>
      </c>
      <c r="B59" s="12">
        <f t="shared" si="13"/>
        <v>45200</v>
      </c>
      <c r="C59" s="13">
        <f t="shared" si="14"/>
        <v>0</v>
      </c>
      <c r="D59" s="13">
        <f t="shared" si="15"/>
        <v>0</v>
      </c>
      <c r="E59" s="13">
        <f t="shared" si="16"/>
        <v>0</v>
      </c>
      <c r="F59" s="14">
        <f t="shared" si="17"/>
        <v>0</v>
      </c>
      <c r="G59" s="14">
        <f t="shared" si="11"/>
        <v>0</v>
      </c>
      <c r="H59" s="14">
        <f t="shared" si="18"/>
        <v>0</v>
      </c>
      <c r="I59" s="24">
        <f t="shared" si="19"/>
        <v>0</v>
      </c>
      <c r="J59" s="24">
        <f t="shared" si="10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2"/>
        <v>112023</v>
      </c>
      <c r="B60" s="12">
        <f t="shared" si="13"/>
        <v>45231</v>
      </c>
      <c r="C60" s="13">
        <f t="shared" si="14"/>
        <v>0</v>
      </c>
      <c r="D60" s="13">
        <f t="shared" si="15"/>
        <v>0</v>
      </c>
      <c r="E60" s="13">
        <f t="shared" si="16"/>
        <v>0</v>
      </c>
      <c r="F60" s="14">
        <f t="shared" si="17"/>
        <v>0</v>
      </c>
      <c r="G60" s="14">
        <f t="shared" si="11"/>
        <v>0</v>
      </c>
      <c r="H60" s="14">
        <f t="shared" si="18"/>
        <v>0</v>
      </c>
      <c r="I60" s="24">
        <f t="shared" si="19"/>
        <v>0</v>
      </c>
      <c r="J60" s="24">
        <f t="shared" si="10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2"/>
        <v>122023</v>
      </c>
      <c r="B61" s="12">
        <f t="shared" si="13"/>
        <v>45261</v>
      </c>
      <c r="C61" s="13">
        <f t="shared" si="14"/>
        <v>0</v>
      </c>
      <c r="D61" s="13">
        <f t="shared" si="15"/>
        <v>0</v>
      </c>
      <c r="E61" s="13">
        <f t="shared" si="16"/>
        <v>0</v>
      </c>
      <c r="F61" s="14">
        <f t="shared" si="17"/>
        <v>0</v>
      </c>
      <c r="G61" s="14">
        <f t="shared" si="11"/>
        <v>0</v>
      </c>
      <c r="H61" s="14">
        <f t="shared" si="18"/>
        <v>0</v>
      </c>
      <c r="I61" s="24">
        <f t="shared" si="19"/>
        <v>0</v>
      </c>
      <c r="J61" s="24">
        <f t="shared" si="10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2"/>
        <v>12024</v>
      </c>
      <c r="B62" s="12">
        <f t="shared" si="13"/>
        <v>45292</v>
      </c>
      <c r="C62" s="13">
        <f t="shared" si="14"/>
        <v>0</v>
      </c>
      <c r="D62" s="13">
        <f t="shared" si="15"/>
        <v>0</v>
      </c>
      <c r="E62" s="13">
        <f t="shared" si="16"/>
        <v>0</v>
      </c>
      <c r="F62" s="14">
        <f t="shared" si="17"/>
        <v>0</v>
      </c>
      <c r="G62" s="14">
        <f t="shared" si="11"/>
        <v>0</v>
      </c>
      <c r="H62" s="14">
        <f t="shared" si="18"/>
        <v>0</v>
      </c>
      <c r="I62" s="24">
        <f t="shared" si="19"/>
        <v>0</v>
      </c>
      <c r="J62" s="24">
        <f t="shared" si="10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2"/>
        <v>22024</v>
      </c>
      <c r="B63" s="12">
        <f t="shared" si="13"/>
        <v>45323</v>
      </c>
      <c r="C63" s="13">
        <f t="shared" si="14"/>
        <v>0</v>
      </c>
      <c r="D63" s="13">
        <f t="shared" si="15"/>
        <v>0</v>
      </c>
      <c r="E63" s="13">
        <f t="shared" si="16"/>
        <v>0</v>
      </c>
      <c r="F63" s="14">
        <f t="shared" si="17"/>
        <v>0</v>
      </c>
      <c r="G63" s="14">
        <f t="shared" si="11"/>
        <v>0</v>
      </c>
      <c r="H63" s="14">
        <f t="shared" si="18"/>
        <v>0</v>
      </c>
      <c r="I63" s="24">
        <f t="shared" si="19"/>
        <v>0</v>
      </c>
      <c r="J63" s="24">
        <f t="shared" si="10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2"/>
        <v>32024</v>
      </c>
      <c r="B64" s="12">
        <f t="shared" si="13"/>
        <v>45352</v>
      </c>
      <c r="C64" s="13">
        <f t="shared" si="14"/>
        <v>0</v>
      </c>
      <c r="D64" s="13">
        <f t="shared" si="15"/>
        <v>0</v>
      </c>
      <c r="E64" s="13">
        <f t="shared" si="16"/>
        <v>0</v>
      </c>
      <c r="F64" s="14">
        <f t="shared" si="17"/>
        <v>0</v>
      </c>
      <c r="G64" s="14">
        <f t="shared" si="11"/>
        <v>0</v>
      </c>
      <c r="H64" s="14">
        <f t="shared" si="18"/>
        <v>0</v>
      </c>
      <c r="I64" s="24">
        <f t="shared" si="19"/>
        <v>0</v>
      </c>
      <c r="J64" s="24">
        <f t="shared" si="10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2"/>
        <v>42024</v>
      </c>
      <c r="B65" s="12">
        <f t="shared" si="13"/>
        <v>45383</v>
      </c>
      <c r="C65" s="13">
        <f t="shared" si="14"/>
        <v>0</v>
      </c>
      <c r="D65" s="13">
        <f t="shared" si="15"/>
        <v>0</v>
      </c>
      <c r="E65" s="13">
        <f t="shared" si="16"/>
        <v>0</v>
      </c>
      <c r="F65" s="14">
        <f t="shared" si="17"/>
        <v>0</v>
      </c>
      <c r="G65" s="14">
        <f t="shared" si="11"/>
        <v>0</v>
      </c>
      <c r="H65" s="14">
        <f t="shared" si="18"/>
        <v>0</v>
      </c>
      <c r="I65" s="24">
        <f t="shared" si="19"/>
        <v>0</v>
      </c>
      <c r="J65" s="24">
        <f t="shared" si="10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2"/>
        <v>52024</v>
      </c>
      <c r="B66" s="12">
        <f t="shared" si="13"/>
        <v>45413</v>
      </c>
      <c r="C66" s="13">
        <f t="shared" si="14"/>
        <v>0</v>
      </c>
      <c r="D66" s="13">
        <f t="shared" si="15"/>
        <v>0</v>
      </c>
      <c r="E66" s="13">
        <f t="shared" si="16"/>
        <v>0</v>
      </c>
      <c r="F66" s="14">
        <f t="shared" si="17"/>
        <v>0</v>
      </c>
      <c r="G66" s="14">
        <f t="shared" si="11"/>
        <v>0</v>
      </c>
      <c r="H66" s="14">
        <f t="shared" si="18"/>
        <v>0</v>
      </c>
      <c r="I66" s="24">
        <f t="shared" si="19"/>
        <v>0</v>
      </c>
      <c r="J66" s="24">
        <f t="shared" si="10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2"/>
        <v>62024</v>
      </c>
      <c r="B67" s="12">
        <f t="shared" si="13"/>
        <v>45444</v>
      </c>
      <c r="C67" s="13">
        <f t="shared" si="14"/>
        <v>0</v>
      </c>
      <c r="D67" s="13">
        <f t="shared" si="15"/>
        <v>0</v>
      </c>
      <c r="E67" s="13">
        <f t="shared" si="16"/>
        <v>0</v>
      </c>
      <c r="F67" s="14">
        <f t="shared" si="17"/>
        <v>0</v>
      </c>
      <c r="G67" s="14">
        <f t="shared" si="11"/>
        <v>0</v>
      </c>
      <c r="H67" s="14">
        <f t="shared" si="18"/>
        <v>0</v>
      </c>
      <c r="I67" s="24">
        <f t="shared" si="19"/>
        <v>0</v>
      </c>
      <c r="J67" s="24">
        <f t="shared" si="10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2"/>
        <v>72024</v>
      </c>
      <c r="B68" s="12">
        <f t="shared" si="13"/>
        <v>45474</v>
      </c>
      <c r="C68" s="13">
        <f t="shared" si="14"/>
        <v>0</v>
      </c>
      <c r="D68" s="13">
        <f t="shared" si="15"/>
        <v>0</v>
      </c>
      <c r="E68" s="13">
        <f t="shared" si="16"/>
        <v>0</v>
      </c>
      <c r="F68" s="14">
        <f t="shared" si="17"/>
        <v>0</v>
      </c>
      <c r="G68" s="14">
        <f t="shared" si="11"/>
        <v>0</v>
      </c>
      <c r="H68" s="14">
        <f t="shared" si="18"/>
        <v>0</v>
      </c>
      <c r="I68" s="24">
        <f t="shared" si="19"/>
        <v>0</v>
      </c>
      <c r="J68" s="24">
        <f t="shared" si="10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2"/>
        <v>82024</v>
      </c>
      <c r="B69" s="12">
        <f t="shared" si="13"/>
        <v>45505</v>
      </c>
      <c r="C69" s="13">
        <f t="shared" si="14"/>
        <v>0</v>
      </c>
      <c r="D69" s="13">
        <f t="shared" si="15"/>
        <v>0</v>
      </c>
      <c r="E69" s="13">
        <f t="shared" si="16"/>
        <v>0</v>
      </c>
      <c r="F69" s="14">
        <f t="shared" si="17"/>
        <v>0</v>
      </c>
      <c r="G69" s="14">
        <f t="shared" ref="G69:G100" si="20">E69-F69</f>
        <v>0</v>
      </c>
      <c r="H69" s="14">
        <f t="shared" si="18"/>
        <v>0</v>
      </c>
      <c r="I69" s="24">
        <f t="shared" si="19"/>
        <v>0</v>
      </c>
      <c r="J69" s="24">
        <f t="shared" si="10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1">MONTH(B70)&amp;YEAR(B70)</f>
        <v>92024</v>
      </c>
      <c r="B70" s="12">
        <f t="shared" ref="B70:B101" si="22">EDATE(B69,1)</f>
        <v>45536</v>
      </c>
      <c r="C70" s="13">
        <f t="shared" ref="C70:C101" si="23">C69-H70+I70</f>
        <v>0</v>
      </c>
      <c r="D70" s="13">
        <f t="shared" ref="D70:D101" si="24">C69*$K$1</f>
        <v>0</v>
      </c>
      <c r="E70" s="13">
        <f t="shared" ref="E70:E101" si="25">C69*$K$1+G69</f>
        <v>0</v>
      </c>
      <c r="F70" s="14">
        <f t="shared" ref="F70:F101" si="26">IF(J70&gt;E70,E70,J70)</f>
        <v>0</v>
      </c>
      <c r="G70" s="14">
        <f t="shared" si="20"/>
        <v>0</v>
      </c>
      <c r="H70" s="14">
        <f t="shared" ref="H70:H101" si="27">IF(J70&gt;F70,J70-F70,0)</f>
        <v>0</v>
      </c>
      <c r="I70" s="24">
        <f t="shared" ref="I70:I101" si="28">-SUMIF(L70:P70,"&lt;0",L70:P70)</f>
        <v>0</v>
      </c>
      <c r="J70" s="24">
        <f t="shared" si="10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1"/>
        <v>102024</v>
      </c>
      <c r="B71" s="12">
        <f t="shared" si="22"/>
        <v>45566</v>
      </c>
      <c r="C71" s="13">
        <f t="shared" si="23"/>
        <v>0</v>
      </c>
      <c r="D71" s="13">
        <f t="shared" si="24"/>
        <v>0</v>
      </c>
      <c r="E71" s="13">
        <f t="shared" si="25"/>
        <v>0</v>
      </c>
      <c r="F71" s="14">
        <f t="shared" si="26"/>
        <v>0</v>
      </c>
      <c r="G71" s="14">
        <f t="shared" si="20"/>
        <v>0</v>
      </c>
      <c r="H71" s="14">
        <f t="shared" si="27"/>
        <v>0</v>
      </c>
      <c r="I71" s="24">
        <f t="shared" si="28"/>
        <v>0</v>
      </c>
      <c r="J71" s="24">
        <f t="shared" ref="J71:J124" si="29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1"/>
        <v>112024</v>
      </c>
      <c r="B72" s="12">
        <f t="shared" si="22"/>
        <v>45597</v>
      </c>
      <c r="C72" s="13">
        <f t="shared" si="23"/>
        <v>0</v>
      </c>
      <c r="D72" s="13">
        <f t="shared" si="24"/>
        <v>0</v>
      </c>
      <c r="E72" s="13">
        <f t="shared" si="25"/>
        <v>0</v>
      </c>
      <c r="F72" s="14">
        <f t="shared" si="26"/>
        <v>0</v>
      </c>
      <c r="G72" s="14">
        <f t="shared" si="20"/>
        <v>0</v>
      </c>
      <c r="H72" s="14">
        <f t="shared" si="27"/>
        <v>0</v>
      </c>
      <c r="I72" s="24">
        <f t="shared" si="28"/>
        <v>0</v>
      </c>
      <c r="J72" s="24">
        <f t="shared" si="29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1"/>
        <v>122024</v>
      </c>
      <c r="B73" s="12">
        <f t="shared" si="22"/>
        <v>45627</v>
      </c>
      <c r="C73" s="13">
        <f t="shared" si="23"/>
        <v>0</v>
      </c>
      <c r="D73" s="13">
        <f t="shared" si="24"/>
        <v>0</v>
      </c>
      <c r="E73" s="13">
        <f t="shared" si="25"/>
        <v>0</v>
      </c>
      <c r="F73" s="14">
        <f t="shared" si="26"/>
        <v>0</v>
      </c>
      <c r="G73" s="14">
        <f t="shared" si="20"/>
        <v>0</v>
      </c>
      <c r="H73" s="14">
        <f t="shared" si="27"/>
        <v>0</v>
      </c>
      <c r="I73" s="24">
        <f t="shared" si="28"/>
        <v>0</v>
      </c>
      <c r="J73" s="24">
        <f t="shared" si="29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1"/>
        <v>12025</v>
      </c>
      <c r="B74" s="12">
        <f t="shared" si="22"/>
        <v>45658</v>
      </c>
      <c r="C74" s="13">
        <f t="shared" si="23"/>
        <v>0</v>
      </c>
      <c r="D74" s="13">
        <f t="shared" si="24"/>
        <v>0</v>
      </c>
      <c r="E74" s="13">
        <f t="shared" si="25"/>
        <v>0</v>
      </c>
      <c r="F74" s="14">
        <f t="shared" si="26"/>
        <v>0</v>
      </c>
      <c r="G74" s="14">
        <f t="shared" si="20"/>
        <v>0</v>
      </c>
      <c r="H74" s="14">
        <f t="shared" si="27"/>
        <v>0</v>
      </c>
      <c r="I74" s="24">
        <f t="shared" si="28"/>
        <v>0</v>
      </c>
      <c r="J74" s="24">
        <f t="shared" si="29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1"/>
        <v>22025</v>
      </c>
      <c r="B75" s="12">
        <f t="shared" si="22"/>
        <v>45689</v>
      </c>
      <c r="C75" s="13">
        <f t="shared" si="23"/>
        <v>0</v>
      </c>
      <c r="D75" s="13">
        <f t="shared" si="24"/>
        <v>0</v>
      </c>
      <c r="E75" s="13">
        <f t="shared" si="25"/>
        <v>0</v>
      </c>
      <c r="F75" s="14">
        <f t="shared" si="26"/>
        <v>0</v>
      </c>
      <c r="G75" s="14">
        <f t="shared" si="20"/>
        <v>0</v>
      </c>
      <c r="H75" s="14">
        <f t="shared" si="27"/>
        <v>0</v>
      </c>
      <c r="I75" s="24">
        <f t="shared" si="28"/>
        <v>0</v>
      </c>
      <c r="J75" s="24">
        <f t="shared" si="29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1"/>
        <v>32025</v>
      </c>
      <c r="B76" s="12">
        <f t="shared" si="22"/>
        <v>45717</v>
      </c>
      <c r="C76" s="13">
        <f t="shared" si="23"/>
        <v>0</v>
      </c>
      <c r="D76" s="13">
        <f t="shared" si="24"/>
        <v>0</v>
      </c>
      <c r="E76" s="13">
        <f t="shared" si="25"/>
        <v>0</v>
      </c>
      <c r="F76" s="14">
        <f t="shared" si="26"/>
        <v>0</v>
      </c>
      <c r="G76" s="14">
        <f t="shared" si="20"/>
        <v>0</v>
      </c>
      <c r="H76" s="14">
        <f t="shared" si="27"/>
        <v>0</v>
      </c>
      <c r="I76" s="24">
        <f t="shared" si="28"/>
        <v>0</v>
      </c>
      <c r="J76" s="24">
        <f t="shared" si="29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1"/>
        <v>42025</v>
      </c>
      <c r="B77" s="12">
        <f t="shared" si="22"/>
        <v>45748</v>
      </c>
      <c r="C77" s="13">
        <f t="shared" si="23"/>
        <v>0</v>
      </c>
      <c r="D77" s="13">
        <f t="shared" si="24"/>
        <v>0</v>
      </c>
      <c r="E77" s="13">
        <f t="shared" si="25"/>
        <v>0</v>
      </c>
      <c r="F77" s="14">
        <f t="shared" si="26"/>
        <v>0</v>
      </c>
      <c r="G77" s="14">
        <f t="shared" si="20"/>
        <v>0</v>
      </c>
      <c r="H77" s="14">
        <f t="shared" si="27"/>
        <v>0</v>
      </c>
      <c r="I77" s="24">
        <f t="shared" si="28"/>
        <v>0</v>
      </c>
      <c r="J77" s="24">
        <f t="shared" si="29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1"/>
        <v>52025</v>
      </c>
      <c r="B78" s="12">
        <f t="shared" si="22"/>
        <v>45778</v>
      </c>
      <c r="C78" s="13">
        <f t="shared" si="23"/>
        <v>0</v>
      </c>
      <c r="D78" s="13">
        <f t="shared" si="24"/>
        <v>0</v>
      </c>
      <c r="E78" s="13">
        <f t="shared" si="25"/>
        <v>0</v>
      </c>
      <c r="F78" s="14">
        <f t="shared" si="26"/>
        <v>0</v>
      </c>
      <c r="G78" s="14">
        <f t="shared" si="20"/>
        <v>0</v>
      </c>
      <c r="H78" s="14">
        <f t="shared" si="27"/>
        <v>0</v>
      </c>
      <c r="I78" s="24">
        <f t="shared" si="28"/>
        <v>0</v>
      </c>
      <c r="J78" s="24">
        <f t="shared" si="29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1"/>
        <v>62025</v>
      </c>
      <c r="B79" s="12">
        <f t="shared" si="22"/>
        <v>45809</v>
      </c>
      <c r="C79" s="13">
        <f t="shared" si="23"/>
        <v>0</v>
      </c>
      <c r="D79" s="13">
        <f t="shared" si="24"/>
        <v>0</v>
      </c>
      <c r="E79" s="13">
        <f t="shared" si="25"/>
        <v>0</v>
      </c>
      <c r="F79" s="14">
        <f t="shared" si="26"/>
        <v>0</v>
      </c>
      <c r="G79" s="14">
        <f t="shared" si="20"/>
        <v>0</v>
      </c>
      <c r="H79" s="14">
        <f t="shared" si="27"/>
        <v>0</v>
      </c>
      <c r="I79" s="24">
        <f t="shared" si="28"/>
        <v>0</v>
      </c>
      <c r="J79" s="24">
        <f t="shared" si="29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1"/>
        <v>72025</v>
      </c>
      <c r="B80" s="12">
        <f t="shared" si="22"/>
        <v>45839</v>
      </c>
      <c r="C80" s="13">
        <f t="shared" si="23"/>
        <v>0</v>
      </c>
      <c r="D80" s="13">
        <f t="shared" si="24"/>
        <v>0</v>
      </c>
      <c r="E80" s="13">
        <f t="shared" si="25"/>
        <v>0</v>
      </c>
      <c r="F80" s="14">
        <f t="shared" si="26"/>
        <v>0</v>
      </c>
      <c r="G80" s="14">
        <f t="shared" si="20"/>
        <v>0</v>
      </c>
      <c r="H80" s="14">
        <f t="shared" si="27"/>
        <v>0</v>
      </c>
      <c r="I80" s="24">
        <f t="shared" si="28"/>
        <v>0</v>
      </c>
      <c r="J80" s="24">
        <f t="shared" si="29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1"/>
        <v>82025</v>
      </c>
      <c r="B81" s="12">
        <f t="shared" si="22"/>
        <v>45870</v>
      </c>
      <c r="C81" s="13">
        <f t="shared" si="23"/>
        <v>0</v>
      </c>
      <c r="D81" s="13">
        <f t="shared" si="24"/>
        <v>0</v>
      </c>
      <c r="E81" s="13">
        <f t="shared" si="25"/>
        <v>0</v>
      </c>
      <c r="F81" s="14">
        <f t="shared" si="26"/>
        <v>0</v>
      </c>
      <c r="G81" s="14">
        <f t="shared" si="20"/>
        <v>0</v>
      </c>
      <c r="H81" s="14">
        <f t="shared" si="27"/>
        <v>0</v>
      </c>
      <c r="I81" s="24">
        <f t="shared" si="28"/>
        <v>0</v>
      </c>
      <c r="J81" s="24">
        <f t="shared" si="29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1"/>
        <v>92025</v>
      </c>
      <c r="B82" s="12">
        <f t="shared" si="22"/>
        <v>45901</v>
      </c>
      <c r="C82" s="13">
        <f t="shared" si="23"/>
        <v>0</v>
      </c>
      <c r="D82" s="13">
        <f t="shared" si="24"/>
        <v>0</v>
      </c>
      <c r="E82" s="13">
        <f t="shared" si="25"/>
        <v>0</v>
      </c>
      <c r="F82" s="14">
        <f t="shared" si="26"/>
        <v>0</v>
      </c>
      <c r="G82" s="14">
        <f t="shared" si="20"/>
        <v>0</v>
      </c>
      <c r="H82" s="14">
        <f t="shared" si="27"/>
        <v>0</v>
      </c>
      <c r="I82" s="24">
        <f t="shared" si="28"/>
        <v>0</v>
      </c>
      <c r="J82" s="24">
        <f t="shared" si="29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1"/>
        <v>102025</v>
      </c>
      <c r="B83" s="12">
        <f t="shared" si="22"/>
        <v>45931</v>
      </c>
      <c r="C83" s="13">
        <f t="shared" si="23"/>
        <v>0</v>
      </c>
      <c r="D83" s="13">
        <f t="shared" si="24"/>
        <v>0</v>
      </c>
      <c r="E83" s="13">
        <f t="shared" si="25"/>
        <v>0</v>
      </c>
      <c r="F83" s="14">
        <f t="shared" si="26"/>
        <v>0</v>
      </c>
      <c r="G83" s="14">
        <f t="shared" si="20"/>
        <v>0</v>
      </c>
      <c r="H83" s="14">
        <f t="shared" si="27"/>
        <v>0</v>
      </c>
      <c r="I83" s="24">
        <f t="shared" si="28"/>
        <v>0</v>
      </c>
      <c r="J83" s="24">
        <f t="shared" si="29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1"/>
        <v>112025</v>
      </c>
      <c r="B84" s="12">
        <f t="shared" si="22"/>
        <v>45962</v>
      </c>
      <c r="C84" s="13">
        <f t="shared" si="23"/>
        <v>0</v>
      </c>
      <c r="D84" s="13">
        <f t="shared" si="24"/>
        <v>0</v>
      </c>
      <c r="E84" s="13">
        <f t="shared" si="25"/>
        <v>0</v>
      </c>
      <c r="F84" s="14">
        <f t="shared" si="26"/>
        <v>0</v>
      </c>
      <c r="G84" s="14">
        <f t="shared" si="20"/>
        <v>0</v>
      </c>
      <c r="H84" s="14">
        <f t="shared" si="27"/>
        <v>0</v>
      </c>
      <c r="I84" s="24">
        <f t="shared" si="28"/>
        <v>0</v>
      </c>
      <c r="J84" s="24">
        <f t="shared" si="29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1"/>
        <v>122025</v>
      </c>
      <c r="B85" s="12">
        <f t="shared" si="22"/>
        <v>45992</v>
      </c>
      <c r="C85" s="13">
        <f t="shared" si="23"/>
        <v>0</v>
      </c>
      <c r="D85" s="13">
        <f t="shared" si="24"/>
        <v>0</v>
      </c>
      <c r="E85" s="13">
        <f t="shared" si="25"/>
        <v>0</v>
      </c>
      <c r="F85" s="14">
        <f t="shared" si="26"/>
        <v>0</v>
      </c>
      <c r="G85" s="14">
        <f t="shared" si="20"/>
        <v>0</v>
      </c>
      <c r="H85" s="14">
        <f t="shared" si="27"/>
        <v>0</v>
      </c>
      <c r="I85" s="24">
        <f t="shared" si="28"/>
        <v>0</v>
      </c>
      <c r="J85" s="24">
        <f t="shared" si="29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1"/>
        <v>12026</v>
      </c>
      <c r="B86" s="12">
        <f t="shared" si="22"/>
        <v>46023</v>
      </c>
      <c r="C86" s="13">
        <f t="shared" si="23"/>
        <v>0</v>
      </c>
      <c r="D86" s="13">
        <f t="shared" si="24"/>
        <v>0</v>
      </c>
      <c r="E86" s="13">
        <f t="shared" si="25"/>
        <v>0</v>
      </c>
      <c r="F86" s="14">
        <f t="shared" si="26"/>
        <v>0</v>
      </c>
      <c r="G86" s="14">
        <f t="shared" si="20"/>
        <v>0</v>
      </c>
      <c r="H86" s="14">
        <f t="shared" si="27"/>
        <v>0</v>
      </c>
      <c r="I86" s="24">
        <f t="shared" si="28"/>
        <v>0</v>
      </c>
      <c r="J86" s="24">
        <f t="shared" si="29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1"/>
        <v>22026</v>
      </c>
      <c r="B87" s="12">
        <f t="shared" si="22"/>
        <v>46054</v>
      </c>
      <c r="C87" s="13">
        <f t="shared" si="23"/>
        <v>0</v>
      </c>
      <c r="D87" s="13">
        <f t="shared" si="24"/>
        <v>0</v>
      </c>
      <c r="E87" s="13">
        <f t="shared" si="25"/>
        <v>0</v>
      </c>
      <c r="F87" s="14">
        <f t="shared" si="26"/>
        <v>0</v>
      </c>
      <c r="G87" s="14">
        <f t="shared" si="20"/>
        <v>0</v>
      </c>
      <c r="H87" s="14">
        <f t="shared" si="27"/>
        <v>0</v>
      </c>
      <c r="I87" s="24">
        <f t="shared" si="28"/>
        <v>0</v>
      </c>
      <c r="J87" s="24">
        <f t="shared" si="29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1"/>
        <v>32026</v>
      </c>
      <c r="B88" s="12">
        <f t="shared" si="22"/>
        <v>46082</v>
      </c>
      <c r="C88" s="13">
        <f t="shared" si="23"/>
        <v>0</v>
      </c>
      <c r="D88" s="13">
        <f t="shared" si="24"/>
        <v>0</v>
      </c>
      <c r="E88" s="13">
        <f t="shared" si="25"/>
        <v>0</v>
      </c>
      <c r="F88" s="14">
        <f t="shared" si="26"/>
        <v>0</v>
      </c>
      <c r="G88" s="14">
        <f t="shared" si="20"/>
        <v>0</v>
      </c>
      <c r="H88" s="14">
        <f t="shared" si="27"/>
        <v>0</v>
      </c>
      <c r="I88" s="24">
        <f t="shared" si="28"/>
        <v>0</v>
      </c>
      <c r="J88" s="24">
        <f t="shared" si="29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1"/>
        <v>42026</v>
      </c>
      <c r="B89" s="12">
        <f t="shared" si="22"/>
        <v>46113</v>
      </c>
      <c r="C89" s="13">
        <f t="shared" si="23"/>
        <v>0</v>
      </c>
      <c r="D89" s="13">
        <f t="shared" si="24"/>
        <v>0</v>
      </c>
      <c r="E89" s="13">
        <f t="shared" si="25"/>
        <v>0</v>
      </c>
      <c r="F89" s="14">
        <f t="shared" si="26"/>
        <v>0</v>
      </c>
      <c r="G89" s="14">
        <f t="shared" si="20"/>
        <v>0</v>
      </c>
      <c r="H89" s="14">
        <f t="shared" si="27"/>
        <v>0</v>
      </c>
      <c r="I89" s="24">
        <f t="shared" si="28"/>
        <v>0</v>
      </c>
      <c r="J89" s="24">
        <f t="shared" si="29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1"/>
        <v>52026</v>
      </c>
      <c r="B90" s="12">
        <f t="shared" si="22"/>
        <v>46143</v>
      </c>
      <c r="C90" s="13">
        <f t="shared" si="23"/>
        <v>0</v>
      </c>
      <c r="D90" s="13">
        <f t="shared" si="24"/>
        <v>0</v>
      </c>
      <c r="E90" s="13">
        <f t="shared" si="25"/>
        <v>0</v>
      </c>
      <c r="F90" s="14">
        <f t="shared" si="26"/>
        <v>0</v>
      </c>
      <c r="G90" s="14">
        <f t="shared" si="20"/>
        <v>0</v>
      </c>
      <c r="H90" s="14">
        <f t="shared" si="27"/>
        <v>0</v>
      </c>
      <c r="I90" s="24">
        <f t="shared" si="28"/>
        <v>0</v>
      </c>
      <c r="J90" s="24">
        <f t="shared" si="29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1"/>
        <v>62026</v>
      </c>
      <c r="B91" s="12">
        <f t="shared" si="22"/>
        <v>46174</v>
      </c>
      <c r="C91" s="13">
        <f t="shared" si="23"/>
        <v>0</v>
      </c>
      <c r="D91" s="13">
        <f t="shared" si="24"/>
        <v>0</v>
      </c>
      <c r="E91" s="13">
        <f t="shared" si="25"/>
        <v>0</v>
      </c>
      <c r="F91" s="14">
        <f t="shared" si="26"/>
        <v>0</v>
      </c>
      <c r="G91" s="14">
        <f t="shared" si="20"/>
        <v>0</v>
      </c>
      <c r="H91" s="14">
        <f t="shared" si="27"/>
        <v>0</v>
      </c>
      <c r="I91" s="24">
        <f t="shared" si="28"/>
        <v>0</v>
      </c>
      <c r="J91" s="24">
        <f t="shared" si="29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1"/>
        <v>72026</v>
      </c>
      <c r="B92" s="12">
        <f t="shared" si="22"/>
        <v>46204</v>
      </c>
      <c r="C92" s="13">
        <f t="shared" si="23"/>
        <v>0</v>
      </c>
      <c r="D92" s="13">
        <f t="shared" si="24"/>
        <v>0</v>
      </c>
      <c r="E92" s="13">
        <f t="shared" si="25"/>
        <v>0</v>
      </c>
      <c r="F92" s="14">
        <f t="shared" si="26"/>
        <v>0</v>
      </c>
      <c r="G92" s="14">
        <f t="shared" si="20"/>
        <v>0</v>
      </c>
      <c r="H92" s="14">
        <f t="shared" si="27"/>
        <v>0</v>
      </c>
      <c r="I92" s="24">
        <f t="shared" si="28"/>
        <v>0</v>
      </c>
      <c r="J92" s="24">
        <f t="shared" si="29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1"/>
        <v>82026</v>
      </c>
      <c r="B93" s="12">
        <f t="shared" si="22"/>
        <v>46235</v>
      </c>
      <c r="C93" s="13">
        <f t="shared" si="23"/>
        <v>0</v>
      </c>
      <c r="D93" s="13">
        <f t="shared" si="24"/>
        <v>0</v>
      </c>
      <c r="E93" s="13">
        <f t="shared" si="25"/>
        <v>0</v>
      </c>
      <c r="F93" s="14">
        <f t="shared" si="26"/>
        <v>0</v>
      </c>
      <c r="G93" s="14">
        <f t="shared" si="20"/>
        <v>0</v>
      </c>
      <c r="H93" s="14">
        <f t="shared" si="27"/>
        <v>0</v>
      </c>
      <c r="I93" s="24">
        <f t="shared" si="28"/>
        <v>0</v>
      </c>
      <c r="J93" s="24">
        <f t="shared" si="29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1"/>
        <v>92026</v>
      </c>
      <c r="B94" s="12">
        <f t="shared" si="22"/>
        <v>46266</v>
      </c>
      <c r="C94" s="13">
        <f t="shared" si="23"/>
        <v>0</v>
      </c>
      <c r="D94" s="13">
        <f t="shared" si="24"/>
        <v>0</v>
      </c>
      <c r="E94" s="13">
        <f t="shared" si="25"/>
        <v>0</v>
      </c>
      <c r="F94" s="14">
        <f t="shared" si="26"/>
        <v>0</v>
      </c>
      <c r="G94" s="14">
        <f t="shared" si="20"/>
        <v>0</v>
      </c>
      <c r="H94" s="14">
        <f t="shared" si="27"/>
        <v>0</v>
      </c>
      <c r="I94" s="24">
        <f t="shared" si="28"/>
        <v>0</v>
      </c>
      <c r="J94" s="24">
        <f t="shared" si="29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1"/>
        <v>102026</v>
      </c>
      <c r="B95" s="12">
        <f t="shared" si="22"/>
        <v>46296</v>
      </c>
      <c r="C95" s="13">
        <f t="shared" si="23"/>
        <v>0</v>
      </c>
      <c r="D95" s="13">
        <f t="shared" si="24"/>
        <v>0</v>
      </c>
      <c r="E95" s="13">
        <f t="shared" si="25"/>
        <v>0</v>
      </c>
      <c r="F95" s="14">
        <f t="shared" si="26"/>
        <v>0</v>
      </c>
      <c r="G95" s="14">
        <f t="shared" si="20"/>
        <v>0</v>
      </c>
      <c r="H95" s="14">
        <f t="shared" si="27"/>
        <v>0</v>
      </c>
      <c r="I95" s="24">
        <f t="shared" si="28"/>
        <v>0</v>
      </c>
      <c r="J95" s="24">
        <f t="shared" si="29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1"/>
        <v>112026</v>
      </c>
      <c r="B96" s="12">
        <f t="shared" si="22"/>
        <v>46327</v>
      </c>
      <c r="C96" s="13">
        <f t="shared" si="23"/>
        <v>0</v>
      </c>
      <c r="D96" s="13">
        <f t="shared" si="24"/>
        <v>0</v>
      </c>
      <c r="E96" s="13">
        <f t="shared" si="25"/>
        <v>0</v>
      </c>
      <c r="F96" s="14">
        <f t="shared" si="26"/>
        <v>0</v>
      </c>
      <c r="G96" s="14">
        <f t="shared" si="20"/>
        <v>0</v>
      </c>
      <c r="H96" s="14">
        <f t="shared" si="27"/>
        <v>0</v>
      </c>
      <c r="I96" s="24">
        <f t="shared" si="28"/>
        <v>0</v>
      </c>
      <c r="J96" s="24">
        <f t="shared" si="29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1"/>
        <v>122026</v>
      </c>
      <c r="B97" s="12">
        <f t="shared" si="22"/>
        <v>46357</v>
      </c>
      <c r="C97" s="13">
        <f t="shared" si="23"/>
        <v>0</v>
      </c>
      <c r="D97" s="13">
        <f t="shared" si="24"/>
        <v>0</v>
      </c>
      <c r="E97" s="13">
        <f t="shared" si="25"/>
        <v>0</v>
      </c>
      <c r="F97" s="14">
        <f t="shared" si="26"/>
        <v>0</v>
      </c>
      <c r="G97" s="14">
        <f t="shared" si="20"/>
        <v>0</v>
      </c>
      <c r="H97" s="14">
        <f t="shared" si="27"/>
        <v>0</v>
      </c>
      <c r="I97" s="24">
        <f t="shared" si="28"/>
        <v>0</v>
      </c>
      <c r="J97" s="24">
        <f t="shared" si="29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1"/>
        <v>12027</v>
      </c>
      <c r="B98" s="12">
        <f t="shared" si="22"/>
        <v>46388</v>
      </c>
      <c r="C98" s="13">
        <f t="shared" si="23"/>
        <v>0</v>
      </c>
      <c r="D98" s="13">
        <f t="shared" si="24"/>
        <v>0</v>
      </c>
      <c r="E98" s="13">
        <f t="shared" si="25"/>
        <v>0</v>
      </c>
      <c r="F98" s="14">
        <f t="shared" si="26"/>
        <v>0</v>
      </c>
      <c r="G98" s="14">
        <f t="shared" si="20"/>
        <v>0</v>
      </c>
      <c r="H98" s="14">
        <f t="shared" si="27"/>
        <v>0</v>
      </c>
      <c r="I98" s="24">
        <f t="shared" si="28"/>
        <v>0</v>
      </c>
      <c r="J98" s="24">
        <f t="shared" si="29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1"/>
        <v>22027</v>
      </c>
      <c r="B99" s="12">
        <f t="shared" si="22"/>
        <v>46419</v>
      </c>
      <c r="C99" s="13">
        <f t="shared" si="23"/>
        <v>0</v>
      </c>
      <c r="D99" s="13">
        <f t="shared" si="24"/>
        <v>0</v>
      </c>
      <c r="E99" s="13">
        <f t="shared" si="25"/>
        <v>0</v>
      </c>
      <c r="F99" s="14">
        <f t="shared" si="26"/>
        <v>0</v>
      </c>
      <c r="G99" s="14">
        <f t="shared" si="20"/>
        <v>0</v>
      </c>
      <c r="H99" s="14">
        <f t="shared" si="27"/>
        <v>0</v>
      </c>
      <c r="I99" s="24">
        <f t="shared" si="28"/>
        <v>0</v>
      </c>
      <c r="J99" s="24">
        <f t="shared" si="29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1"/>
        <v>32027</v>
      </c>
      <c r="B100" s="12">
        <f t="shared" si="22"/>
        <v>46447</v>
      </c>
      <c r="C100" s="13">
        <f t="shared" si="23"/>
        <v>0</v>
      </c>
      <c r="D100" s="13">
        <f t="shared" si="24"/>
        <v>0</v>
      </c>
      <c r="E100" s="13">
        <f t="shared" si="25"/>
        <v>0</v>
      </c>
      <c r="F100" s="14">
        <f t="shared" si="26"/>
        <v>0</v>
      </c>
      <c r="G100" s="14">
        <f t="shared" si="20"/>
        <v>0</v>
      </c>
      <c r="H100" s="14">
        <f t="shared" si="27"/>
        <v>0</v>
      </c>
      <c r="I100" s="24">
        <f t="shared" si="28"/>
        <v>0</v>
      </c>
      <c r="J100" s="24">
        <f t="shared" si="29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1"/>
        <v>42027</v>
      </c>
      <c r="B101" s="12">
        <f t="shared" si="22"/>
        <v>46478</v>
      </c>
      <c r="C101" s="13">
        <f t="shared" si="23"/>
        <v>0</v>
      </c>
      <c r="D101" s="13">
        <f t="shared" si="24"/>
        <v>0</v>
      </c>
      <c r="E101" s="13">
        <f t="shared" si="25"/>
        <v>0</v>
      </c>
      <c r="F101" s="14">
        <f t="shared" si="26"/>
        <v>0</v>
      </c>
      <c r="G101" s="14">
        <f t="shared" ref="G101:G124" si="30">E101-F101</f>
        <v>0</v>
      </c>
      <c r="H101" s="14">
        <f t="shared" si="27"/>
        <v>0</v>
      </c>
      <c r="I101" s="24">
        <f t="shared" si="28"/>
        <v>0</v>
      </c>
      <c r="J101" s="24">
        <f t="shared" si="29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1">MONTH(B102)&amp;YEAR(B102)</f>
        <v>52027</v>
      </c>
      <c r="B102" s="12">
        <f t="shared" ref="B102:B124" si="32">EDATE(B101,1)</f>
        <v>46508</v>
      </c>
      <c r="C102" s="13">
        <f t="shared" ref="C102:C124" si="33">C101-H102+I102</f>
        <v>0</v>
      </c>
      <c r="D102" s="13">
        <f t="shared" ref="D102:D124" si="34">C101*$K$1</f>
        <v>0</v>
      </c>
      <c r="E102" s="13">
        <f t="shared" ref="E102:E124" si="35">C101*$K$1+G101</f>
        <v>0</v>
      </c>
      <c r="F102" s="14">
        <f t="shared" ref="F102:F124" si="36">IF(J102&gt;E102,E102,J102)</f>
        <v>0</v>
      </c>
      <c r="G102" s="14">
        <f t="shared" si="30"/>
        <v>0</v>
      </c>
      <c r="H102" s="14">
        <f t="shared" ref="H102:H124" si="37">IF(J102&gt;F102,J102-F102,0)</f>
        <v>0</v>
      </c>
      <c r="I102" s="24">
        <f t="shared" ref="I102:I124" si="38">-SUMIF(L102:P102,"&lt;0",L102:P102)</f>
        <v>0</v>
      </c>
      <c r="J102" s="24">
        <f t="shared" si="29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1"/>
        <v>62027</v>
      </c>
      <c r="B103" s="12">
        <f t="shared" si="32"/>
        <v>46539</v>
      </c>
      <c r="C103" s="13">
        <f t="shared" si="33"/>
        <v>0</v>
      </c>
      <c r="D103" s="13">
        <f t="shared" si="34"/>
        <v>0</v>
      </c>
      <c r="E103" s="13">
        <f t="shared" si="35"/>
        <v>0</v>
      </c>
      <c r="F103" s="14">
        <f t="shared" si="36"/>
        <v>0</v>
      </c>
      <c r="G103" s="14">
        <f t="shared" si="30"/>
        <v>0</v>
      </c>
      <c r="H103" s="14">
        <f t="shared" si="37"/>
        <v>0</v>
      </c>
      <c r="I103" s="24">
        <f t="shared" si="38"/>
        <v>0</v>
      </c>
      <c r="J103" s="24">
        <f t="shared" si="29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1"/>
        <v>72027</v>
      </c>
      <c r="B104" s="12">
        <f t="shared" si="32"/>
        <v>46569</v>
      </c>
      <c r="C104" s="13">
        <f t="shared" si="33"/>
        <v>0</v>
      </c>
      <c r="D104" s="13">
        <f t="shared" si="34"/>
        <v>0</v>
      </c>
      <c r="E104" s="13">
        <f t="shared" si="35"/>
        <v>0</v>
      </c>
      <c r="F104" s="14">
        <f t="shared" si="36"/>
        <v>0</v>
      </c>
      <c r="G104" s="14">
        <f t="shared" si="30"/>
        <v>0</v>
      </c>
      <c r="H104" s="14">
        <f t="shared" si="37"/>
        <v>0</v>
      </c>
      <c r="I104" s="24">
        <f t="shared" si="38"/>
        <v>0</v>
      </c>
      <c r="J104" s="24">
        <f t="shared" si="29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1"/>
        <v>82027</v>
      </c>
      <c r="B105" s="12">
        <f t="shared" si="32"/>
        <v>46600</v>
      </c>
      <c r="C105" s="13">
        <f t="shared" si="33"/>
        <v>0</v>
      </c>
      <c r="D105" s="13">
        <f t="shared" si="34"/>
        <v>0</v>
      </c>
      <c r="E105" s="13">
        <f t="shared" si="35"/>
        <v>0</v>
      </c>
      <c r="F105" s="14">
        <f t="shared" si="36"/>
        <v>0</v>
      </c>
      <c r="G105" s="14">
        <f t="shared" si="30"/>
        <v>0</v>
      </c>
      <c r="H105" s="14">
        <f t="shared" si="37"/>
        <v>0</v>
      </c>
      <c r="I105" s="24">
        <f t="shared" si="38"/>
        <v>0</v>
      </c>
      <c r="J105" s="24">
        <f t="shared" si="29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1"/>
        <v>92027</v>
      </c>
      <c r="B106" s="12">
        <f t="shared" si="32"/>
        <v>46631</v>
      </c>
      <c r="C106" s="13">
        <f t="shared" si="33"/>
        <v>0</v>
      </c>
      <c r="D106" s="13">
        <f t="shared" si="34"/>
        <v>0</v>
      </c>
      <c r="E106" s="13">
        <f t="shared" si="35"/>
        <v>0</v>
      </c>
      <c r="F106" s="14">
        <f t="shared" si="36"/>
        <v>0</v>
      </c>
      <c r="G106" s="14">
        <f t="shared" si="30"/>
        <v>0</v>
      </c>
      <c r="H106" s="14">
        <f t="shared" si="37"/>
        <v>0</v>
      </c>
      <c r="I106" s="24">
        <f t="shared" si="38"/>
        <v>0</v>
      </c>
      <c r="J106" s="24">
        <f t="shared" si="29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1"/>
        <v>102027</v>
      </c>
      <c r="B107" s="12">
        <f t="shared" si="32"/>
        <v>46661</v>
      </c>
      <c r="C107" s="13">
        <f t="shared" si="33"/>
        <v>0</v>
      </c>
      <c r="D107" s="13">
        <f t="shared" si="34"/>
        <v>0</v>
      </c>
      <c r="E107" s="13">
        <f t="shared" si="35"/>
        <v>0</v>
      </c>
      <c r="F107" s="14">
        <f t="shared" si="36"/>
        <v>0</v>
      </c>
      <c r="G107" s="14">
        <f t="shared" si="30"/>
        <v>0</v>
      </c>
      <c r="H107" s="14">
        <f t="shared" si="37"/>
        <v>0</v>
      </c>
      <c r="I107" s="24">
        <f t="shared" si="38"/>
        <v>0</v>
      </c>
      <c r="J107" s="24">
        <f t="shared" si="29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1"/>
        <v>112027</v>
      </c>
      <c r="B108" s="12">
        <f t="shared" si="32"/>
        <v>46692</v>
      </c>
      <c r="C108" s="13">
        <f t="shared" si="33"/>
        <v>0</v>
      </c>
      <c r="D108" s="13">
        <f t="shared" si="34"/>
        <v>0</v>
      </c>
      <c r="E108" s="13">
        <f t="shared" si="35"/>
        <v>0</v>
      </c>
      <c r="F108" s="14">
        <f t="shared" si="36"/>
        <v>0</v>
      </c>
      <c r="G108" s="14">
        <f t="shared" si="30"/>
        <v>0</v>
      </c>
      <c r="H108" s="14">
        <f t="shared" si="37"/>
        <v>0</v>
      </c>
      <c r="I108" s="24">
        <f t="shared" si="38"/>
        <v>0</v>
      </c>
      <c r="J108" s="24">
        <f t="shared" si="29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1"/>
        <v>122027</v>
      </c>
      <c r="B109" s="12">
        <f t="shared" si="32"/>
        <v>46722</v>
      </c>
      <c r="C109" s="13">
        <f t="shared" si="33"/>
        <v>0</v>
      </c>
      <c r="D109" s="13">
        <f t="shared" si="34"/>
        <v>0</v>
      </c>
      <c r="E109" s="13">
        <f t="shared" si="35"/>
        <v>0</v>
      </c>
      <c r="F109" s="14">
        <f t="shared" si="36"/>
        <v>0</v>
      </c>
      <c r="G109" s="14">
        <f t="shared" si="30"/>
        <v>0</v>
      </c>
      <c r="H109" s="14">
        <f t="shared" si="37"/>
        <v>0</v>
      </c>
      <c r="I109" s="24">
        <f t="shared" si="38"/>
        <v>0</v>
      </c>
      <c r="J109" s="24">
        <f t="shared" si="29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1"/>
        <v>12028</v>
      </c>
      <c r="B110" s="12">
        <f t="shared" si="32"/>
        <v>46753</v>
      </c>
      <c r="C110" s="13">
        <f t="shared" si="33"/>
        <v>0</v>
      </c>
      <c r="D110" s="13">
        <f t="shared" si="34"/>
        <v>0</v>
      </c>
      <c r="E110" s="13">
        <f t="shared" si="35"/>
        <v>0</v>
      </c>
      <c r="F110" s="14">
        <f t="shared" si="36"/>
        <v>0</v>
      </c>
      <c r="G110" s="14">
        <f t="shared" si="30"/>
        <v>0</v>
      </c>
      <c r="H110" s="14">
        <f t="shared" si="37"/>
        <v>0</v>
      </c>
      <c r="I110" s="24">
        <f t="shared" si="38"/>
        <v>0</v>
      </c>
      <c r="J110" s="24">
        <f t="shared" si="29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1"/>
        <v>22028</v>
      </c>
      <c r="B111" s="12">
        <f t="shared" si="32"/>
        <v>46784</v>
      </c>
      <c r="C111" s="13">
        <f t="shared" si="33"/>
        <v>0</v>
      </c>
      <c r="D111" s="13">
        <f t="shared" si="34"/>
        <v>0</v>
      </c>
      <c r="E111" s="13">
        <f t="shared" si="35"/>
        <v>0</v>
      </c>
      <c r="F111" s="14">
        <f t="shared" si="36"/>
        <v>0</v>
      </c>
      <c r="G111" s="14">
        <f t="shared" si="30"/>
        <v>0</v>
      </c>
      <c r="H111" s="14">
        <f t="shared" si="37"/>
        <v>0</v>
      </c>
      <c r="I111" s="24">
        <f t="shared" si="38"/>
        <v>0</v>
      </c>
      <c r="J111" s="24">
        <f t="shared" si="29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1"/>
        <v>32028</v>
      </c>
      <c r="B112" s="12">
        <f t="shared" si="32"/>
        <v>46813</v>
      </c>
      <c r="C112" s="13">
        <f t="shared" si="33"/>
        <v>0</v>
      </c>
      <c r="D112" s="13">
        <f t="shared" si="34"/>
        <v>0</v>
      </c>
      <c r="E112" s="13">
        <f t="shared" si="35"/>
        <v>0</v>
      </c>
      <c r="F112" s="14">
        <f t="shared" si="36"/>
        <v>0</v>
      </c>
      <c r="G112" s="14">
        <f t="shared" si="30"/>
        <v>0</v>
      </c>
      <c r="H112" s="14">
        <f t="shared" si="37"/>
        <v>0</v>
      </c>
      <c r="I112" s="24">
        <f t="shared" si="38"/>
        <v>0</v>
      </c>
      <c r="J112" s="24">
        <f t="shared" si="29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1"/>
        <v>42028</v>
      </c>
      <c r="B113" s="12">
        <f t="shared" si="32"/>
        <v>46844</v>
      </c>
      <c r="C113" s="13">
        <f t="shared" si="33"/>
        <v>0</v>
      </c>
      <c r="D113" s="13">
        <f t="shared" si="34"/>
        <v>0</v>
      </c>
      <c r="E113" s="13">
        <f t="shared" si="35"/>
        <v>0</v>
      </c>
      <c r="F113" s="14">
        <f t="shared" si="36"/>
        <v>0</v>
      </c>
      <c r="G113" s="14">
        <f t="shared" si="30"/>
        <v>0</v>
      </c>
      <c r="H113" s="14">
        <f t="shared" si="37"/>
        <v>0</v>
      </c>
      <c r="I113" s="24">
        <f t="shared" si="38"/>
        <v>0</v>
      </c>
      <c r="J113" s="24">
        <f t="shared" si="29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1"/>
        <v>52028</v>
      </c>
      <c r="B114" s="12">
        <f t="shared" si="32"/>
        <v>46874</v>
      </c>
      <c r="C114" s="13">
        <f t="shared" si="33"/>
        <v>0</v>
      </c>
      <c r="D114" s="13">
        <f t="shared" si="34"/>
        <v>0</v>
      </c>
      <c r="E114" s="13">
        <f t="shared" si="35"/>
        <v>0</v>
      </c>
      <c r="F114" s="14">
        <f t="shared" si="36"/>
        <v>0</v>
      </c>
      <c r="G114" s="14">
        <f t="shared" si="30"/>
        <v>0</v>
      </c>
      <c r="H114" s="14">
        <f t="shared" si="37"/>
        <v>0</v>
      </c>
      <c r="I114" s="24">
        <f t="shared" si="38"/>
        <v>0</v>
      </c>
      <c r="J114" s="24">
        <f t="shared" si="29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1"/>
        <v>62028</v>
      </c>
      <c r="B115" s="12">
        <f t="shared" si="32"/>
        <v>46905</v>
      </c>
      <c r="C115" s="13">
        <f t="shared" si="33"/>
        <v>0</v>
      </c>
      <c r="D115" s="13">
        <f t="shared" si="34"/>
        <v>0</v>
      </c>
      <c r="E115" s="13">
        <f t="shared" si="35"/>
        <v>0</v>
      </c>
      <c r="F115" s="14">
        <f t="shared" si="36"/>
        <v>0</v>
      </c>
      <c r="G115" s="14">
        <f t="shared" si="30"/>
        <v>0</v>
      </c>
      <c r="H115" s="14">
        <f t="shared" si="37"/>
        <v>0</v>
      </c>
      <c r="I115" s="24">
        <f t="shared" si="38"/>
        <v>0</v>
      </c>
      <c r="J115" s="24">
        <f t="shared" si="29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1"/>
        <v>72028</v>
      </c>
      <c r="B116" s="12">
        <f t="shared" si="32"/>
        <v>46935</v>
      </c>
      <c r="C116" s="13">
        <f t="shared" si="33"/>
        <v>0</v>
      </c>
      <c r="D116" s="13">
        <f t="shared" si="34"/>
        <v>0</v>
      </c>
      <c r="E116" s="13">
        <f t="shared" si="35"/>
        <v>0</v>
      </c>
      <c r="F116" s="14">
        <f t="shared" si="36"/>
        <v>0</v>
      </c>
      <c r="G116" s="14">
        <f t="shared" si="30"/>
        <v>0</v>
      </c>
      <c r="H116" s="14">
        <f t="shared" si="37"/>
        <v>0</v>
      </c>
      <c r="I116" s="24">
        <f t="shared" si="38"/>
        <v>0</v>
      </c>
      <c r="J116" s="24">
        <f t="shared" si="29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1"/>
        <v>82028</v>
      </c>
      <c r="B117" s="12">
        <f t="shared" si="32"/>
        <v>46966</v>
      </c>
      <c r="C117" s="13">
        <f t="shared" si="33"/>
        <v>0</v>
      </c>
      <c r="D117" s="13">
        <f t="shared" si="34"/>
        <v>0</v>
      </c>
      <c r="E117" s="13">
        <f t="shared" si="35"/>
        <v>0</v>
      </c>
      <c r="F117" s="14">
        <f t="shared" si="36"/>
        <v>0</v>
      </c>
      <c r="G117" s="14">
        <f t="shared" si="30"/>
        <v>0</v>
      </c>
      <c r="H117" s="14">
        <f t="shared" si="37"/>
        <v>0</v>
      </c>
      <c r="I117" s="24">
        <f t="shared" si="38"/>
        <v>0</v>
      </c>
      <c r="J117" s="24">
        <f t="shared" si="29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1"/>
        <v>92028</v>
      </c>
      <c r="B118" s="12">
        <f t="shared" si="32"/>
        <v>46997</v>
      </c>
      <c r="C118" s="13">
        <f t="shared" si="33"/>
        <v>0</v>
      </c>
      <c r="D118" s="13">
        <f t="shared" si="34"/>
        <v>0</v>
      </c>
      <c r="E118" s="13">
        <f t="shared" si="35"/>
        <v>0</v>
      </c>
      <c r="F118" s="14">
        <f t="shared" si="36"/>
        <v>0</v>
      </c>
      <c r="G118" s="14">
        <f t="shared" si="30"/>
        <v>0</v>
      </c>
      <c r="H118" s="14">
        <f t="shared" si="37"/>
        <v>0</v>
      </c>
      <c r="I118" s="24">
        <f t="shared" si="38"/>
        <v>0</v>
      </c>
      <c r="J118" s="24">
        <f t="shared" si="29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1"/>
        <v>102028</v>
      </c>
      <c r="B119" s="12">
        <f t="shared" si="32"/>
        <v>47027</v>
      </c>
      <c r="C119" s="13">
        <f t="shared" si="33"/>
        <v>0</v>
      </c>
      <c r="D119" s="13">
        <f t="shared" si="34"/>
        <v>0</v>
      </c>
      <c r="E119" s="13">
        <f t="shared" si="35"/>
        <v>0</v>
      </c>
      <c r="F119" s="14">
        <f t="shared" si="36"/>
        <v>0</v>
      </c>
      <c r="G119" s="14">
        <f t="shared" si="30"/>
        <v>0</v>
      </c>
      <c r="H119" s="14">
        <f t="shared" si="37"/>
        <v>0</v>
      </c>
      <c r="I119" s="24">
        <f t="shared" si="38"/>
        <v>0</v>
      </c>
      <c r="J119" s="24">
        <f t="shared" si="29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1"/>
        <v>112028</v>
      </c>
      <c r="B120" s="12">
        <f t="shared" si="32"/>
        <v>47058</v>
      </c>
      <c r="C120" s="13">
        <f t="shared" si="33"/>
        <v>0</v>
      </c>
      <c r="D120" s="13">
        <f t="shared" si="34"/>
        <v>0</v>
      </c>
      <c r="E120" s="13">
        <f t="shared" si="35"/>
        <v>0</v>
      </c>
      <c r="F120" s="14">
        <f t="shared" si="36"/>
        <v>0</v>
      </c>
      <c r="G120" s="14">
        <f t="shared" si="30"/>
        <v>0</v>
      </c>
      <c r="H120" s="14">
        <f t="shared" si="37"/>
        <v>0</v>
      </c>
      <c r="I120" s="24">
        <f t="shared" si="38"/>
        <v>0</v>
      </c>
      <c r="J120" s="24">
        <f t="shared" si="29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1"/>
        <v>122028</v>
      </c>
      <c r="B121" s="12">
        <f t="shared" si="32"/>
        <v>47088</v>
      </c>
      <c r="C121" s="13">
        <f t="shared" si="33"/>
        <v>0</v>
      </c>
      <c r="D121" s="13">
        <f t="shared" si="34"/>
        <v>0</v>
      </c>
      <c r="E121" s="13">
        <f t="shared" si="35"/>
        <v>0</v>
      </c>
      <c r="F121" s="14">
        <f t="shared" si="36"/>
        <v>0</v>
      </c>
      <c r="G121" s="14">
        <f t="shared" si="30"/>
        <v>0</v>
      </c>
      <c r="H121" s="14">
        <f t="shared" si="37"/>
        <v>0</v>
      </c>
      <c r="I121" s="24">
        <f t="shared" si="38"/>
        <v>0</v>
      </c>
      <c r="J121" s="24">
        <f t="shared" si="29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1"/>
        <v>12029</v>
      </c>
      <c r="B122" s="12">
        <f t="shared" si="32"/>
        <v>47119</v>
      </c>
      <c r="C122" s="13">
        <f t="shared" si="33"/>
        <v>0</v>
      </c>
      <c r="D122" s="13">
        <f t="shared" si="34"/>
        <v>0</v>
      </c>
      <c r="E122" s="13">
        <f t="shared" si="35"/>
        <v>0</v>
      </c>
      <c r="F122" s="14">
        <f t="shared" si="36"/>
        <v>0</v>
      </c>
      <c r="G122" s="14">
        <f t="shared" si="30"/>
        <v>0</v>
      </c>
      <c r="H122" s="14">
        <f t="shared" si="37"/>
        <v>0</v>
      </c>
      <c r="I122" s="24">
        <f t="shared" si="38"/>
        <v>0</v>
      </c>
      <c r="J122" s="24">
        <f t="shared" si="29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1"/>
        <v>22029</v>
      </c>
      <c r="B123" s="12">
        <f t="shared" si="32"/>
        <v>47150</v>
      </c>
      <c r="C123" s="13">
        <f t="shared" si="33"/>
        <v>0</v>
      </c>
      <c r="D123" s="13">
        <f t="shared" si="34"/>
        <v>0</v>
      </c>
      <c r="E123" s="13">
        <f t="shared" si="35"/>
        <v>0</v>
      </c>
      <c r="F123" s="14">
        <f t="shared" si="36"/>
        <v>0</v>
      </c>
      <c r="G123" s="14">
        <f t="shared" si="30"/>
        <v>0</v>
      </c>
      <c r="H123" s="14">
        <f t="shared" si="37"/>
        <v>0</v>
      </c>
      <c r="I123" s="24">
        <f t="shared" si="38"/>
        <v>0</v>
      </c>
      <c r="J123" s="24">
        <f t="shared" si="29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1"/>
        <v>32029</v>
      </c>
      <c r="B124" s="12">
        <f t="shared" si="32"/>
        <v>47178</v>
      </c>
      <c r="C124" s="13">
        <f t="shared" si="33"/>
        <v>0</v>
      </c>
      <c r="D124" s="13">
        <f t="shared" si="34"/>
        <v>0</v>
      </c>
      <c r="E124" s="13">
        <f t="shared" si="35"/>
        <v>0</v>
      </c>
      <c r="F124" s="14">
        <f t="shared" si="36"/>
        <v>0</v>
      </c>
      <c r="G124" s="14">
        <f t="shared" si="30"/>
        <v>0</v>
      </c>
      <c r="H124" s="14">
        <f t="shared" si="37"/>
        <v>0</v>
      </c>
      <c r="I124" s="24">
        <f t="shared" si="38"/>
        <v>0</v>
      </c>
      <c r="J124" s="24">
        <f t="shared" si="29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F6" sqref="F6:F9"/>
    </sheetView>
  </sheetViews>
  <sheetFormatPr defaultColWidth="11" defaultRowHeight="15"/>
  <cols>
    <col min="1" max="1" width="7" hidden="1" customWidth="1"/>
    <col min="2" max="2" width="8.71428571428571" customWidth="1"/>
    <col min="3" max="3" width="10.5714285714286" customWidth="1"/>
    <col min="4" max="4" width="12" customWidth="1"/>
    <col min="5" max="5" width="11.5714285714286" customWidth="1"/>
    <col min="6" max="6" width="11.7142857142857" customWidth="1"/>
    <col min="7" max="7" width="10.4285714285714" customWidth="1"/>
    <col min="8" max="8" width="11.7142857142857" customWidth="1"/>
    <col min="9" max="9" width="10" customWidth="1"/>
    <col min="10" max="10" width="9.04761904761905" customWidth="1"/>
    <col min="11" max="11" width="11.5714285714286" customWidth="1"/>
    <col min="12" max="12" width="12.1428571428571" customWidth="1"/>
    <col min="13" max="13" width="11.4285714285714" customWidth="1"/>
    <col min="14" max="14" width="10.7142857142857" customWidth="1"/>
    <col min="15" max="15" width="10.3142857142857" customWidth="1"/>
    <col min="16" max="16" width="10.152380952381" customWidth="1"/>
    <col min="17" max="17" width="3.57142857142857" customWidth="1"/>
    <col min="18" max="18" width="19.1428571428571" customWidth="1"/>
    <col min="19" max="19" width="9.04761904761905" customWidth="1"/>
  </cols>
  <sheetData>
    <row r="1" spans="2:16">
      <c r="B1" s="1" t="s">
        <v>9</v>
      </c>
      <c r="C1" s="2" t="s">
        <v>60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43678</v>
      </c>
      <c r="N1" s="19" t="s">
        <v>13</v>
      </c>
      <c r="O1" s="20">
        <v>200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82019</v>
      </c>
      <c r="B5" s="12">
        <f>EDATE(M1,0)</f>
        <v>43678</v>
      </c>
      <c r="C5" s="13"/>
      <c r="D5" s="13"/>
      <c r="E5" s="13"/>
      <c r="F5" s="14">
        <f>IF((J5+I5)&lt;0,0,IF((J5+I5)&gt;E5,E5,J5))</f>
        <v>0</v>
      </c>
      <c r="G5" s="14"/>
      <c r="H5" s="14">
        <f>IF(J5+I5&gt;F5,J5-F5,0)</f>
        <v>0</v>
      </c>
      <c r="I5" s="24"/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0">MONTH(B6)&amp;YEAR(B6)</f>
        <v>92019</v>
      </c>
      <c r="B6" s="12">
        <f t="shared" ref="B6:B37" si="1">EDATE(B5,1)</f>
        <v>43709</v>
      </c>
      <c r="C6" s="13"/>
      <c r="D6" s="13"/>
      <c r="E6" s="13">
        <f t="shared" ref="E6:E16" si="2">IF(OR(J6&lt;&gt;0,I6&lt;&gt;O2),O2*K2,0)</f>
        <v>0</v>
      </c>
      <c r="F6" s="14"/>
      <c r="G6" s="14">
        <f t="shared" ref="G5:G36" si="3">E6-F6</f>
        <v>0</v>
      </c>
      <c r="H6" s="14"/>
      <c r="I6" s="24"/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0"/>
        <v>102019</v>
      </c>
      <c r="B7" s="12">
        <f t="shared" si="1"/>
        <v>43739</v>
      </c>
      <c r="C7" s="13"/>
      <c r="D7" s="13"/>
      <c r="E7" s="13">
        <f t="shared" si="2"/>
        <v>0</v>
      </c>
      <c r="F7" s="14"/>
      <c r="G7" s="14">
        <f t="shared" si="3"/>
        <v>0</v>
      </c>
      <c r="H7" s="14"/>
      <c r="I7" s="24"/>
      <c r="J7" s="24"/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0"/>
        <v>112019</v>
      </c>
      <c r="B8" s="12">
        <f t="shared" si="1"/>
        <v>43770</v>
      </c>
      <c r="C8" s="13"/>
      <c r="D8" s="13"/>
      <c r="E8" s="13"/>
      <c r="F8" s="14"/>
      <c r="G8" s="14">
        <f t="shared" si="3"/>
        <v>0</v>
      </c>
      <c r="H8" s="14"/>
      <c r="I8" s="24"/>
      <c r="J8" s="24"/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0"/>
        <v>122019</v>
      </c>
      <c r="B9" s="12">
        <f t="shared" si="1"/>
        <v>43800</v>
      </c>
      <c r="C9" s="13"/>
      <c r="D9" s="13">
        <f t="shared" ref="D6:D37" si="4">C8*$K$1</f>
        <v>0</v>
      </c>
      <c r="E9" s="13">
        <f t="shared" si="2"/>
        <v>0</v>
      </c>
      <c r="F9" s="14">
        <v>0</v>
      </c>
      <c r="G9" s="14">
        <f t="shared" si="3"/>
        <v>0</v>
      </c>
      <c r="H9" s="14">
        <f>IF(J9&gt;F9,J9-F9,0)</f>
        <v>0</v>
      </c>
      <c r="I9" s="24"/>
      <c r="J9" s="24">
        <f t="shared" ref="J7:J70" si="5">IF($L9&gt;0,$L9,0)+IF($N9&gt;0,$N9,0)+IF($P9&gt;0,$P9,0)</f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0"/>
        <v>12020</v>
      </c>
      <c r="B10" s="12">
        <f t="shared" si="1"/>
        <v>43831</v>
      </c>
      <c r="C10" s="13"/>
      <c r="D10" s="13">
        <f t="shared" si="4"/>
        <v>0</v>
      </c>
      <c r="E10" s="13">
        <f t="shared" si="2"/>
        <v>0</v>
      </c>
      <c r="F10" s="14">
        <v>0</v>
      </c>
      <c r="G10" s="14">
        <f t="shared" si="3"/>
        <v>0</v>
      </c>
      <c r="H10" s="14">
        <f>IF(J10&gt;F10,J10-F10,0)</f>
        <v>0</v>
      </c>
      <c r="I10" s="24"/>
      <c r="J10" s="24">
        <f t="shared" si="5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0"/>
        <v>22020</v>
      </c>
      <c r="B11" s="12">
        <f t="shared" si="1"/>
        <v>43862</v>
      </c>
      <c r="C11" s="13"/>
      <c r="D11" s="13">
        <f t="shared" si="4"/>
        <v>0</v>
      </c>
      <c r="E11" s="13">
        <f t="shared" si="2"/>
        <v>0</v>
      </c>
      <c r="F11" s="14">
        <v>0</v>
      </c>
      <c r="G11" s="14">
        <f t="shared" si="3"/>
        <v>0</v>
      </c>
      <c r="H11" s="14">
        <f t="shared" ref="H6:H37" si="6">IF(J11&gt;F11,J11-F11,0)</f>
        <v>0</v>
      </c>
      <c r="I11" s="24"/>
      <c r="J11" s="24">
        <f t="shared" si="5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0"/>
        <v>32020</v>
      </c>
      <c r="B12" s="12">
        <f t="shared" si="1"/>
        <v>43891</v>
      </c>
      <c r="C12" s="13"/>
      <c r="D12" s="13">
        <f t="shared" si="4"/>
        <v>0</v>
      </c>
      <c r="E12" s="13">
        <f t="shared" si="2"/>
        <v>0</v>
      </c>
      <c r="F12" s="14">
        <v>0</v>
      </c>
      <c r="G12" s="14">
        <f t="shared" si="3"/>
        <v>0</v>
      </c>
      <c r="H12" s="14">
        <f t="shared" si="6"/>
        <v>0</v>
      </c>
      <c r="I12" s="24"/>
      <c r="J12" s="24">
        <f t="shared" si="5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0"/>
        <v>42020</v>
      </c>
      <c r="B13" s="12">
        <f t="shared" si="1"/>
        <v>43922</v>
      </c>
      <c r="C13" s="13"/>
      <c r="D13" s="13">
        <f t="shared" si="4"/>
        <v>0</v>
      </c>
      <c r="E13" s="13">
        <f t="shared" si="2"/>
        <v>0</v>
      </c>
      <c r="F13" s="14">
        <v>0</v>
      </c>
      <c r="G13" s="14">
        <f t="shared" si="3"/>
        <v>0</v>
      </c>
      <c r="H13" s="14">
        <f t="shared" si="6"/>
        <v>0</v>
      </c>
      <c r="I13" s="24"/>
      <c r="J13" s="24">
        <f t="shared" si="5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0"/>
        <v>52020</v>
      </c>
      <c r="B14" s="12">
        <f t="shared" si="1"/>
        <v>43952</v>
      </c>
      <c r="C14" s="13"/>
      <c r="D14" s="13">
        <f t="shared" si="4"/>
        <v>0</v>
      </c>
      <c r="E14" s="13">
        <f t="shared" si="2"/>
        <v>0</v>
      </c>
      <c r="F14" s="14">
        <v>0</v>
      </c>
      <c r="G14" s="14">
        <f t="shared" si="3"/>
        <v>0</v>
      </c>
      <c r="H14" s="14">
        <f t="shared" si="6"/>
        <v>0</v>
      </c>
      <c r="I14" s="24"/>
      <c r="J14" s="24">
        <f t="shared" si="5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0"/>
        <v>62020</v>
      </c>
      <c r="B15" s="12">
        <f t="shared" si="1"/>
        <v>43983</v>
      </c>
      <c r="C15" s="13"/>
      <c r="D15" s="13">
        <f t="shared" si="4"/>
        <v>0</v>
      </c>
      <c r="E15" s="13">
        <f t="shared" si="2"/>
        <v>0</v>
      </c>
      <c r="F15" s="14">
        <v>0</v>
      </c>
      <c r="G15" s="14">
        <f t="shared" si="3"/>
        <v>0</v>
      </c>
      <c r="H15" s="14">
        <f t="shared" si="6"/>
        <v>0</v>
      </c>
      <c r="I15" s="24"/>
      <c r="J15" s="24">
        <f t="shared" si="5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0"/>
        <v>72020</v>
      </c>
      <c r="B16" s="12">
        <f t="shared" si="1"/>
        <v>44013</v>
      </c>
      <c r="C16" s="13"/>
      <c r="D16" s="13">
        <f t="shared" si="4"/>
        <v>0</v>
      </c>
      <c r="E16" s="13">
        <f t="shared" si="2"/>
        <v>0</v>
      </c>
      <c r="F16" s="14">
        <v>0</v>
      </c>
      <c r="G16" s="14">
        <f t="shared" si="3"/>
        <v>0</v>
      </c>
      <c r="H16" s="14">
        <f t="shared" si="6"/>
        <v>0</v>
      </c>
      <c r="I16" s="24"/>
      <c r="J16" s="24">
        <f t="shared" si="5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0"/>
        <v>82020</v>
      </c>
      <c r="B17" s="12">
        <f t="shared" si="1"/>
        <v>44044</v>
      </c>
      <c r="C17" s="13"/>
      <c r="D17" s="13">
        <f t="shared" si="4"/>
        <v>0</v>
      </c>
      <c r="E17" s="13">
        <f t="shared" ref="E6:E37" si="7">C16*$K$1+G16</f>
        <v>0</v>
      </c>
      <c r="F17" s="14">
        <v>0</v>
      </c>
      <c r="G17" s="14">
        <f t="shared" si="3"/>
        <v>0</v>
      </c>
      <c r="H17" s="14">
        <f t="shared" si="6"/>
        <v>0</v>
      </c>
      <c r="I17" s="24"/>
      <c r="J17" s="24">
        <f t="shared" si="5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0"/>
        <v>92020</v>
      </c>
      <c r="B18" s="12">
        <f t="shared" si="1"/>
        <v>44075</v>
      </c>
      <c r="C18" s="13"/>
      <c r="D18" s="13">
        <f t="shared" si="4"/>
        <v>0</v>
      </c>
      <c r="E18" s="13">
        <f t="shared" si="7"/>
        <v>0</v>
      </c>
      <c r="F18" s="14">
        <v>0</v>
      </c>
      <c r="G18" s="14">
        <f t="shared" si="3"/>
        <v>0</v>
      </c>
      <c r="H18" s="14">
        <f t="shared" si="6"/>
        <v>0</v>
      </c>
      <c r="I18" s="24"/>
      <c r="J18" s="24">
        <f t="shared" si="5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0"/>
        <v>102020</v>
      </c>
      <c r="B19" s="12">
        <f t="shared" si="1"/>
        <v>44105</v>
      </c>
      <c r="C19" s="13"/>
      <c r="D19" s="13">
        <f t="shared" si="4"/>
        <v>0</v>
      </c>
      <c r="E19" s="13">
        <f t="shared" si="7"/>
        <v>0</v>
      </c>
      <c r="F19" s="14">
        <v>0</v>
      </c>
      <c r="G19" s="14">
        <f t="shared" si="3"/>
        <v>0</v>
      </c>
      <c r="H19" s="14">
        <f t="shared" si="6"/>
        <v>0</v>
      </c>
      <c r="I19" s="24"/>
      <c r="J19" s="24">
        <f t="shared" si="5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0"/>
        <v>112020</v>
      </c>
      <c r="B20" s="12">
        <f t="shared" si="1"/>
        <v>44136</v>
      </c>
      <c r="C20" s="13"/>
      <c r="D20" s="13">
        <f t="shared" si="4"/>
        <v>0</v>
      </c>
      <c r="E20" s="13">
        <f t="shared" si="7"/>
        <v>0</v>
      </c>
      <c r="F20" s="14">
        <v>0</v>
      </c>
      <c r="G20" s="14">
        <f t="shared" si="3"/>
        <v>0</v>
      </c>
      <c r="H20" s="14">
        <f t="shared" si="6"/>
        <v>0</v>
      </c>
      <c r="I20" s="24"/>
      <c r="J20" s="24">
        <f t="shared" si="5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0"/>
        <v>122020</v>
      </c>
      <c r="B21" s="12">
        <f t="shared" si="1"/>
        <v>44166</v>
      </c>
      <c r="C21" s="13"/>
      <c r="D21" s="13">
        <f t="shared" si="4"/>
        <v>0</v>
      </c>
      <c r="E21" s="13">
        <f t="shared" si="7"/>
        <v>0</v>
      </c>
      <c r="F21" s="14">
        <v>0</v>
      </c>
      <c r="G21" s="14">
        <f t="shared" si="3"/>
        <v>0</v>
      </c>
      <c r="H21" s="14">
        <f t="shared" si="6"/>
        <v>0</v>
      </c>
      <c r="I21" s="24"/>
      <c r="J21" s="24">
        <f t="shared" si="5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0"/>
        <v>12021</v>
      </c>
      <c r="B22" s="12">
        <f t="shared" si="1"/>
        <v>44197</v>
      </c>
      <c r="C22" s="13">
        <f>C21-H22+I22</f>
        <v>0</v>
      </c>
      <c r="D22" s="13">
        <f t="shared" si="4"/>
        <v>0</v>
      </c>
      <c r="E22" s="13">
        <f t="shared" si="7"/>
        <v>0</v>
      </c>
      <c r="F22" s="14">
        <v>0</v>
      </c>
      <c r="G22" s="14">
        <f t="shared" si="3"/>
        <v>0</v>
      </c>
      <c r="H22" s="14">
        <f t="shared" si="6"/>
        <v>0</v>
      </c>
      <c r="I22" s="24"/>
      <c r="J22" s="24">
        <f t="shared" si="5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0"/>
        <v>22021</v>
      </c>
      <c r="B23" s="12">
        <f t="shared" si="1"/>
        <v>44228</v>
      </c>
      <c r="C23" s="13"/>
      <c r="D23" s="13">
        <f t="shared" si="4"/>
        <v>0</v>
      </c>
      <c r="E23" s="13">
        <f t="shared" si="7"/>
        <v>0</v>
      </c>
      <c r="F23" s="14">
        <v>0</v>
      </c>
      <c r="G23" s="14">
        <f t="shared" si="3"/>
        <v>0</v>
      </c>
      <c r="H23" s="14">
        <f t="shared" si="6"/>
        <v>0</v>
      </c>
      <c r="I23" s="24"/>
      <c r="J23" s="24">
        <f t="shared" si="5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0"/>
        <v>32021</v>
      </c>
      <c r="B24" s="12">
        <f t="shared" si="1"/>
        <v>44256</v>
      </c>
      <c r="C24" s="13"/>
      <c r="D24" s="13">
        <f t="shared" si="4"/>
        <v>0</v>
      </c>
      <c r="E24" s="13">
        <f t="shared" si="7"/>
        <v>0</v>
      </c>
      <c r="F24" s="14">
        <v>0</v>
      </c>
      <c r="G24" s="14">
        <f t="shared" si="3"/>
        <v>0</v>
      </c>
      <c r="H24" s="14">
        <f t="shared" si="6"/>
        <v>0</v>
      </c>
      <c r="I24" s="24"/>
      <c r="J24" s="24">
        <f t="shared" si="5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0"/>
        <v>42021</v>
      </c>
      <c r="B25" s="12">
        <f t="shared" si="1"/>
        <v>44287</v>
      </c>
      <c r="C25" s="13"/>
      <c r="D25" s="13">
        <f t="shared" si="4"/>
        <v>0</v>
      </c>
      <c r="E25" s="13">
        <f t="shared" si="7"/>
        <v>0</v>
      </c>
      <c r="F25" s="14">
        <v>0</v>
      </c>
      <c r="G25" s="14">
        <f t="shared" si="3"/>
        <v>0</v>
      </c>
      <c r="H25" s="14">
        <f t="shared" si="6"/>
        <v>0</v>
      </c>
      <c r="I25" s="24"/>
      <c r="J25" s="24">
        <f t="shared" si="5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0"/>
        <v>52021</v>
      </c>
      <c r="B26" s="12">
        <f t="shared" si="1"/>
        <v>44317</v>
      </c>
      <c r="C26" s="13">
        <f>C25-H26+I26</f>
        <v>0</v>
      </c>
      <c r="D26" s="13">
        <f t="shared" si="4"/>
        <v>0</v>
      </c>
      <c r="E26" s="13">
        <f t="shared" si="7"/>
        <v>0</v>
      </c>
      <c r="F26" s="14">
        <v>0</v>
      </c>
      <c r="G26" s="14">
        <f t="shared" si="3"/>
        <v>0</v>
      </c>
      <c r="H26" s="14">
        <f t="shared" si="6"/>
        <v>0</v>
      </c>
      <c r="I26" s="24"/>
      <c r="J26" s="24">
        <f t="shared" si="5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0"/>
        <v>62021</v>
      </c>
      <c r="B27" s="12">
        <f t="shared" si="1"/>
        <v>44348</v>
      </c>
      <c r="C27" s="13"/>
      <c r="D27" s="13">
        <f t="shared" si="4"/>
        <v>0</v>
      </c>
      <c r="E27" s="13">
        <f t="shared" si="7"/>
        <v>0</v>
      </c>
      <c r="F27" s="14">
        <v>0</v>
      </c>
      <c r="G27" s="14">
        <f t="shared" si="3"/>
        <v>0</v>
      </c>
      <c r="H27" s="14">
        <f t="shared" si="6"/>
        <v>0</v>
      </c>
      <c r="I27" s="24"/>
      <c r="J27" s="24">
        <f t="shared" si="5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0"/>
        <v>72021</v>
      </c>
      <c r="B28" s="12">
        <f t="shared" si="1"/>
        <v>44378</v>
      </c>
      <c r="C28" s="13">
        <f t="shared" ref="C28:C37" si="8">C27-H28+I28</f>
        <v>0</v>
      </c>
      <c r="D28" s="13">
        <f t="shared" si="4"/>
        <v>0</v>
      </c>
      <c r="E28" s="13">
        <f t="shared" si="7"/>
        <v>0</v>
      </c>
      <c r="F28" s="14">
        <v>0</v>
      </c>
      <c r="G28" s="14">
        <f t="shared" si="3"/>
        <v>0</v>
      </c>
      <c r="H28" s="14">
        <f t="shared" si="6"/>
        <v>0</v>
      </c>
      <c r="I28" s="24"/>
      <c r="J28" s="24">
        <f t="shared" si="5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0"/>
        <v>82021</v>
      </c>
      <c r="B29" s="12">
        <f t="shared" si="1"/>
        <v>44409</v>
      </c>
      <c r="C29" s="13">
        <f t="shared" si="8"/>
        <v>0</v>
      </c>
      <c r="D29" s="13">
        <f t="shared" si="4"/>
        <v>0</v>
      </c>
      <c r="E29" s="13">
        <f t="shared" si="7"/>
        <v>0</v>
      </c>
      <c r="F29" s="14">
        <v>0</v>
      </c>
      <c r="G29" s="14">
        <f t="shared" si="3"/>
        <v>0</v>
      </c>
      <c r="H29" s="14">
        <f t="shared" si="6"/>
        <v>0</v>
      </c>
      <c r="I29" s="24"/>
      <c r="J29" s="24">
        <f t="shared" si="5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0"/>
        <v>92021</v>
      </c>
      <c r="B30" s="12">
        <f t="shared" si="1"/>
        <v>44440</v>
      </c>
      <c r="C30" s="13">
        <f t="shared" si="8"/>
        <v>0</v>
      </c>
      <c r="D30" s="13">
        <f t="shared" si="4"/>
        <v>0</v>
      </c>
      <c r="E30" s="13">
        <f t="shared" si="7"/>
        <v>0</v>
      </c>
      <c r="F30" s="14">
        <v>0</v>
      </c>
      <c r="G30" s="14">
        <f t="shared" si="3"/>
        <v>0</v>
      </c>
      <c r="H30" s="14">
        <f t="shared" si="6"/>
        <v>0</v>
      </c>
      <c r="I30" s="24"/>
      <c r="J30" s="24">
        <f t="shared" si="5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0"/>
        <v>102021</v>
      </c>
      <c r="B31" s="12">
        <f t="shared" si="1"/>
        <v>44470</v>
      </c>
      <c r="C31" s="13">
        <f t="shared" si="8"/>
        <v>0</v>
      </c>
      <c r="D31" s="13">
        <f t="shared" si="4"/>
        <v>0</v>
      </c>
      <c r="E31" s="13">
        <f t="shared" si="7"/>
        <v>0</v>
      </c>
      <c r="F31" s="14">
        <v>0</v>
      </c>
      <c r="G31" s="14">
        <f t="shared" si="3"/>
        <v>0</v>
      </c>
      <c r="H31" s="14">
        <f t="shared" si="6"/>
        <v>0</v>
      </c>
      <c r="I31" s="24"/>
      <c r="J31" s="24">
        <f t="shared" si="5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0"/>
        <v>112021</v>
      </c>
      <c r="B32" s="12">
        <f t="shared" si="1"/>
        <v>44501</v>
      </c>
      <c r="C32" s="13">
        <f t="shared" si="8"/>
        <v>0</v>
      </c>
      <c r="D32" s="13">
        <f t="shared" si="4"/>
        <v>0</v>
      </c>
      <c r="E32" s="13">
        <f t="shared" si="7"/>
        <v>0</v>
      </c>
      <c r="F32" s="14">
        <v>0</v>
      </c>
      <c r="G32" s="14">
        <f t="shared" si="3"/>
        <v>0</v>
      </c>
      <c r="H32" s="14">
        <f t="shared" si="6"/>
        <v>0</v>
      </c>
      <c r="I32" s="24"/>
      <c r="J32" s="24">
        <f t="shared" si="5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0"/>
        <v>122021</v>
      </c>
      <c r="B33" s="12">
        <f t="shared" si="1"/>
        <v>44531</v>
      </c>
      <c r="C33" s="13">
        <f t="shared" si="8"/>
        <v>0</v>
      </c>
      <c r="D33" s="13">
        <f t="shared" si="4"/>
        <v>0</v>
      </c>
      <c r="E33" s="13">
        <f t="shared" si="7"/>
        <v>0</v>
      </c>
      <c r="F33" s="14">
        <v>0</v>
      </c>
      <c r="G33" s="14">
        <f t="shared" si="3"/>
        <v>0</v>
      </c>
      <c r="H33" s="14">
        <f t="shared" si="6"/>
        <v>0</v>
      </c>
      <c r="I33" s="24"/>
      <c r="J33" s="24">
        <f t="shared" si="5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0"/>
        <v>12022</v>
      </c>
      <c r="B34" s="12">
        <f t="shared" si="1"/>
        <v>44562</v>
      </c>
      <c r="C34" s="13">
        <f t="shared" si="8"/>
        <v>0</v>
      </c>
      <c r="D34" s="13">
        <f t="shared" si="4"/>
        <v>0</v>
      </c>
      <c r="E34" s="13">
        <f t="shared" si="7"/>
        <v>0</v>
      </c>
      <c r="F34" s="14">
        <v>0</v>
      </c>
      <c r="G34" s="14">
        <f t="shared" si="3"/>
        <v>0</v>
      </c>
      <c r="H34" s="14">
        <f t="shared" si="6"/>
        <v>0</v>
      </c>
      <c r="I34" s="24"/>
      <c r="J34" s="24">
        <f t="shared" si="5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0"/>
        <v>22022</v>
      </c>
      <c r="B35" s="12">
        <f t="shared" si="1"/>
        <v>44593</v>
      </c>
      <c r="C35" s="13">
        <f t="shared" si="8"/>
        <v>0</v>
      </c>
      <c r="D35" s="13">
        <f t="shared" si="4"/>
        <v>0</v>
      </c>
      <c r="E35" s="13">
        <f t="shared" si="7"/>
        <v>0</v>
      </c>
      <c r="F35" s="14">
        <v>0</v>
      </c>
      <c r="G35" s="14">
        <f t="shared" si="3"/>
        <v>0</v>
      </c>
      <c r="H35" s="14">
        <f t="shared" si="6"/>
        <v>0</v>
      </c>
      <c r="I35" s="24"/>
      <c r="J35" s="24">
        <f t="shared" si="5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0"/>
        <v>32022</v>
      </c>
      <c r="B36" s="12">
        <f t="shared" si="1"/>
        <v>44621</v>
      </c>
      <c r="C36" s="13">
        <f t="shared" si="8"/>
        <v>0</v>
      </c>
      <c r="D36" s="13">
        <f t="shared" si="4"/>
        <v>0</v>
      </c>
      <c r="E36" s="13">
        <f t="shared" si="7"/>
        <v>0</v>
      </c>
      <c r="F36" s="14">
        <v>0</v>
      </c>
      <c r="G36" s="14">
        <f t="shared" si="3"/>
        <v>0</v>
      </c>
      <c r="H36" s="14">
        <f t="shared" si="6"/>
        <v>0</v>
      </c>
      <c r="I36" s="24"/>
      <c r="J36" s="24">
        <f t="shared" si="5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0"/>
        <v>42022</v>
      </c>
      <c r="B37" s="12">
        <f t="shared" si="1"/>
        <v>44652</v>
      </c>
      <c r="C37" s="13">
        <f t="shared" si="8"/>
        <v>0</v>
      </c>
      <c r="D37" s="13">
        <f t="shared" si="4"/>
        <v>0</v>
      </c>
      <c r="E37" s="13">
        <f t="shared" si="7"/>
        <v>0</v>
      </c>
      <c r="F37" s="14">
        <v>0</v>
      </c>
      <c r="G37" s="14">
        <f t="shared" ref="G37:G68" si="9">E37-F37</f>
        <v>0</v>
      </c>
      <c r="H37" s="14">
        <f t="shared" si="6"/>
        <v>0</v>
      </c>
      <c r="I37" s="24"/>
      <c r="J37" s="24">
        <f t="shared" si="5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0">MONTH(B38)&amp;YEAR(B38)</f>
        <v>52022</v>
      </c>
      <c r="B38" s="12">
        <f t="shared" ref="B38:B69" si="11">EDATE(B37,1)</f>
        <v>44682</v>
      </c>
      <c r="C38" s="13">
        <f t="shared" ref="C38:C69" si="12">C37-H38+I38</f>
        <v>0</v>
      </c>
      <c r="D38" s="13">
        <f t="shared" ref="D38:D69" si="13">C37*$K$1</f>
        <v>0</v>
      </c>
      <c r="E38" s="13">
        <f t="shared" ref="E38:E69" si="14">C37*$K$1+G37</f>
        <v>0</v>
      </c>
      <c r="F38" s="14">
        <f t="shared" ref="F38:F69" si="15">IF(J38&gt;E38,E38,J38)</f>
        <v>0</v>
      </c>
      <c r="G38" s="14">
        <f t="shared" si="9"/>
        <v>0</v>
      </c>
      <c r="H38" s="14">
        <f t="shared" ref="H38:H69" si="16">IF(J38&gt;F38,J38-F38,0)</f>
        <v>0</v>
      </c>
      <c r="I38" s="24"/>
      <c r="J38" s="24">
        <f t="shared" si="5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0"/>
        <v>62022</v>
      </c>
      <c r="B39" s="12">
        <f t="shared" si="11"/>
        <v>44713</v>
      </c>
      <c r="C39" s="13">
        <f t="shared" si="12"/>
        <v>0</v>
      </c>
      <c r="D39" s="13">
        <f t="shared" si="13"/>
        <v>0</v>
      </c>
      <c r="E39" s="13">
        <f t="shared" si="14"/>
        <v>0</v>
      </c>
      <c r="F39" s="14">
        <f t="shared" si="15"/>
        <v>0</v>
      </c>
      <c r="G39" s="14">
        <f t="shared" si="9"/>
        <v>0</v>
      </c>
      <c r="H39" s="14">
        <f t="shared" si="16"/>
        <v>0</v>
      </c>
      <c r="I39" s="24">
        <v>0</v>
      </c>
      <c r="J39" s="24">
        <f t="shared" si="5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0"/>
        <v>72022</v>
      </c>
      <c r="B40" s="12">
        <f t="shared" si="11"/>
        <v>44743</v>
      </c>
      <c r="C40" s="13">
        <f t="shared" si="12"/>
        <v>0</v>
      </c>
      <c r="D40" s="13">
        <f t="shared" si="13"/>
        <v>0</v>
      </c>
      <c r="E40" s="13">
        <f t="shared" si="14"/>
        <v>0</v>
      </c>
      <c r="F40" s="14">
        <f t="shared" si="15"/>
        <v>0</v>
      </c>
      <c r="G40" s="14">
        <f t="shared" si="9"/>
        <v>0</v>
      </c>
      <c r="H40" s="14">
        <f t="shared" si="16"/>
        <v>0</v>
      </c>
      <c r="I40" s="24">
        <v>0</v>
      </c>
      <c r="J40" s="24">
        <f t="shared" si="5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0"/>
        <v>82022</v>
      </c>
      <c r="B41" s="12">
        <f t="shared" si="11"/>
        <v>44774</v>
      </c>
      <c r="C41" s="13">
        <f t="shared" si="12"/>
        <v>0</v>
      </c>
      <c r="D41" s="13">
        <f t="shared" si="13"/>
        <v>0</v>
      </c>
      <c r="E41" s="13">
        <f t="shared" si="14"/>
        <v>0</v>
      </c>
      <c r="F41" s="14">
        <f t="shared" si="15"/>
        <v>0</v>
      </c>
      <c r="G41" s="14">
        <f t="shared" si="9"/>
        <v>0</v>
      </c>
      <c r="H41" s="14">
        <f t="shared" si="16"/>
        <v>0</v>
      </c>
      <c r="I41" s="24">
        <v>0</v>
      </c>
      <c r="J41" s="24">
        <f t="shared" si="5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0"/>
        <v>92022</v>
      </c>
      <c r="B42" s="12">
        <f t="shared" si="11"/>
        <v>44805</v>
      </c>
      <c r="C42" s="13">
        <f t="shared" si="12"/>
        <v>0</v>
      </c>
      <c r="D42" s="13">
        <f t="shared" si="13"/>
        <v>0</v>
      </c>
      <c r="E42" s="13">
        <f t="shared" si="14"/>
        <v>0</v>
      </c>
      <c r="F42" s="14">
        <f t="shared" si="15"/>
        <v>0</v>
      </c>
      <c r="G42" s="14">
        <f t="shared" si="9"/>
        <v>0</v>
      </c>
      <c r="H42" s="14">
        <f t="shared" si="16"/>
        <v>0</v>
      </c>
      <c r="I42" s="24">
        <v>0</v>
      </c>
      <c r="J42" s="24">
        <f t="shared" si="5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0"/>
        <v>102022</v>
      </c>
      <c r="B43" s="12">
        <f t="shared" si="11"/>
        <v>44835</v>
      </c>
      <c r="C43" s="13">
        <f t="shared" si="12"/>
        <v>0</v>
      </c>
      <c r="D43" s="13">
        <f t="shared" si="13"/>
        <v>0</v>
      </c>
      <c r="E43" s="13">
        <f t="shared" si="14"/>
        <v>0</v>
      </c>
      <c r="F43" s="14">
        <f t="shared" si="15"/>
        <v>0</v>
      </c>
      <c r="G43" s="14">
        <f t="shared" si="9"/>
        <v>0</v>
      </c>
      <c r="H43" s="14">
        <f t="shared" si="16"/>
        <v>0</v>
      </c>
      <c r="I43" s="24">
        <v>0</v>
      </c>
      <c r="J43" s="24">
        <f t="shared" si="5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0"/>
        <v>112022</v>
      </c>
      <c r="B44" s="12">
        <f t="shared" si="11"/>
        <v>44866</v>
      </c>
      <c r="C44" s="13">
        <f t="shared" si="12"/>
        <v>0</v>
      </c>
      <c r="D44" s="13">
        <f t="shared" si="13"/>
        <v>0</v>
      </c>
      <c r="E44" s="13">
        <f t="shared" si="14"/>
        <v>0</v>
      </c>
      <c r="F44" s="14">
        <f t="shared" si="15"/>
        <v>0</v>
      </c>
      <c r="G44" s="14">
        <f t="shared" si="9"/>
        <v>0</v>
      </c>
      <c r="H44" s="14">
        <f t="shared" si="16"/>
        <v>0</v>
      </c>
      <c r="I44" s="24">
        <v>0</v>
      </c>
      <c r="J44" s="24">
        <f t="shared" si="5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0"/>
        <v>122022</v>
      </c>
      <c r="B45" s="12">
        <f t="shared" si="11"/>
        <v>44896</v>
      </c>
      <c r="C45" s="13">
        <f t="shared" si="12"/>
        <v>0</v>
      </c>
      <c r="D45" s="13">
        <f t="shared" si="13"/>
        <v>0</v>
      </c>
      <c r="E45" s="13">
        <f t="shared" si="14"/>
        <v>0</v>
      </c>
      <c r="F45" s="14">
        <f t="shared" si="15"/>
        <v>0</v>
      </c>
      <c r="G45" s="14">
        <f t="shared" si="9"/>
        <v>0</v>
      </c>
      <c r="H45" s="14">
        <f t="shared" si="16"/>
        <v>0</v>
      </c>
      <c r="I45" s="24">
        <v>0</v>
      </c>
      <c r="J45" s="24">
        <f t="shared" si="5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0"/>
        <v>12023</v>
      </c>
      <c r="B46" s="12">
        <f t="shared" si="11"/>
        <v>44927</v>
      </c>
      <c r="C46" s="13">
        <f t="shared" si="12"/>
        <v>0</v>
      </c>
      <c r="D46" s="13">
        <f t="shared" si="13"/>
        <v>0</v>
      </c>
      <c r="E46" s="13">
        <f t="shared" si="14"/>
        <v>0</v>
      </c>
      <c r="F46" s="14">
        <f t="shared" si="15"/>
        <v>0</v>
      </c>
      <c r="G46" s="14">
        <f t="shared" si="9"/>
        <v>0</v>
      </c>
      <c r="H46" s="14">
        <f t="shared" si="16"/>
        <v>0</v>
      </c>
      <c r="I46" s="24">
        <v>0</v>
      </c>
      <c r="J46" s="24">
        <f t="shared" si="5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0"/>
        <v>22023</v>
      </c>
      <c r="B47" s="12">
        <f t="shared" si="11"/>
        <v>44958</v>
      </c>
      <c r="C47" s="13">
        <f t="shared" si="12"/>
        <v>0</v>
      </c>
      <c r="D47" s="13">
        <f t="shared" si="13"/>
        <v>0</v>
      </c>
      <c r="E47" s="13">
        <f t="shared" si="14"/>
        <v>0</v>
      </c>
      <c r="F47" s="14">
        <f t="shared" si="15"/>
        <v>0</v>
      </c>
      <c r="G47" s="14">
        <f t="shared" si="9"/>
        <v>0</v>
      </c>
      <c r="H47" s="14">
        <f t="shared" si="16"/>
        <v>0</v>
      </c>
      <c r="I47" s="24">
        <v>0</v>
      </c>
      <c r="J47" s="24">
        <f t="shared" si="5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0"/>
        <v>32023</v>
      </c>
      <c r="B48" s="12">
        <f t="shared" si="11"/>
        <v>44986</v>
      </c>
      <c r="C48" s="13">
        <f t="shared" si="12"/>
        <v>0</v>
      </c>
      <c r="D48" s="13">
        <f t="shared" si="13"/>
        <v>0</v>
      </c>
      <c r="E48" s="13">
        <f t="shared" si="14"/>
        <v>0</v>
      </c>
      <c r="F48" s="14">
        <f t="shared" si="15"/>
        <v>0</v>
      </c>
      <c r="G48" s="14">
        <f t="shared" si="9"/>
        <v>0</v>
      </c>
      <c r="H48" s="14">
        <f t="shared" si="16"/>
        <v>0</v>
      </c>
      <c r="I48" s="24">
        <v>0</v>
      </c>
      <c r="J48" s="24">
        <f t="shared" si="5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0"/>
        <v>42023</v>
      </c>
      <c r="B49" s="12">
        <f t="shared" si="11"/>
        <v>45017</v>
      </c>
      <c r="C49" s="13">
        <f t="shared" si="12"/>
        <v>0</v>
      </c>
      <c r="D49" s="13">
        <f t="shared" si="13"/>
        <v>0</v>
      </c>
      <c r="E49" s="13">
        <f t="shared" si="14"/>
        <v>0</v>
      </c>
      <c r="F49" s="14">
        <f t="shared" si="15"/>
        <v>0</v>
      </c>
      <c r="G49" s="14">
        <f t="shared" si="9"/>
        <v>0</v>
      </c>
      <c r="H49" s="14">
        <f t="shared" si="16"/>
        <v>0</v>
      </c>
      <c r="I49" s="24">
        <v>0</v>
      </c>
      <c r="J49" s="24">
        <f t="shared" si="5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0"/>
        <v>52023</v>
      </c>
      <c r="B50" s="12">
        <f t="shared" si="11"/>
        <v>45047</v>
      </c>
      <c r="C50" s="13">
        <f t="shared" si="12"/>
        <v>0</v>
      </c>
      <c r="D50" s="13">
        <f t="shared" si="13"/>
        <v>0</v>
      </c>
      <c r="E50" s="13">
        <f t="shared" si="14"/>
        <v>0</v>
      </c>
      <c r="F50" s="14">
        <f t="shared" si="15"/>
        <v>0</v>
      </c>
      <c r="G50" s="14">
        <f t="shared" si="9"/>
        <v>0</v>
      </c>
      <c r="H50" s="14">
        <f t="shared" si="16"/>
        <v>0</v>
      </c>
      <c r="I50" s="24">
        <v>0</v>
      </c>
      <c r="J50" s="24">
        <f t="shared" si="5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0"/>
        <v>62023</v>
      </c>
      <c r="B51" s="12">
        <f t="shared" si="11"/>
        <v>45078</v>
      </c>
      <c r="C51" s="13">
        <f t="shared" si="12"/>
        <v>0</v>
      </c>
      <c r="D51" s="13">
        <f t="shared" si="13"/>
        <v>0</v>
      </c>
      <c r="E51" s="13">
        <f t="shared" si="14"/>
        <v>0</v>
      </c>
      <c r="F51" s="14">
        <f t="shared" si="15"/>
        <v>0</v>
      </c>
      <c r="G51" s="14">
        <f t="shared" si="9"/>
        <v>0</v>
      </c>
      <c r="H51" s="14">
        <f t="shared" si="16"/>
        <v>0</v>
      </c>
      <c r="I51" s="24">
        <v>0</v>
      </c>
      <c r="J51" s="24">
        <f t="shared" si="5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0"/>
        <v>72023</v>
      </c>
      <c r="B52" s="12">
        <f t="shared" si="11"/>
        <v>45108</v>
      </c>
      <c r="C52" s="13">
        <f t="shared" si="12"/>
        <v>0</v>
      </c>
      <c r="D52" s="13">
        <f t="shared" si="13"/>
        <v>0</v>
      </c>
      <c r="E52" s="13">
        <f t="shared" si="14"/>
        <v>0</v>
      </c>
      <c r="F52" s="14">
        <f t="shared" si="15"/>
        <v>0</v>
      </c>
      <c r="G52" s="14">
        <f t="shared" si="9"/>
        <v>0</v>
      </c>
      <c r="H52" s="14">
        <f t="shared" si="16"/>
        <v>0</v>
      </c>
      <c r="I52" s="24">
        <v>0</v>
      </c>
      <c r="J52" s="24">
        <f t="shared" si="5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0"/>
        <v>82023</v>
      </c>
      <c r="B53" s="12">
        <f t="shared" si="11"/>
        <v>45139</v>
      </c>
      <c r="C53" s="13">
        <f t="shared" si="12"/>
        <v>0</v>
      </c>
      <c r="D53" s="13">
        <f t="shared" si="13"/>
        <v>0</v>
      </c>
      <c r="E53" s="13">
        <f t="shared" si="14"/>
        <v>0</v>
      </c>
      <c r="F53" s="14">
        <f t="shared" si="15"/>
        <v>0</v>
      </c>
      <c r="G53" s="14">
        <f t="shared" si="9"/>
        <v>0</v>
      </c>
      <c r="H53" s="14">
        <f t="shared" si="16"/>
        <v>0</v>
      </c>
      <c r="I53" s="24">
        <v>0</v>
      </c>
      <c r="J53" s="24">
        <f t="shared" si="5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0"/>
        <v>92023</v>
      </c>
      <c r="B54" s="12">
        <f t="shared" si="11"/>
        <v>45170</v>
      </c>
      <c r="C54" s="13">
        <f t="shared" si="12"/>
        <v>0</v>
      </c>
      <c r="D54" s="13">
        <f t="shared" si="13"/>
        <v>0</v>
      </c>
      <c r="E54" s="13">
        <f t="shared" si="14"/>
        <v>0</v>
      </c>
      <c r="F54" s="14">
        <f t="shared" si="15"/>
        <v>0</v>
      </c>
      <c r="G54" s="14">
        <f t="shared" si="9"/>
        <v>0</v>
      </c>
      <c r="H54" s="14">
        <f t="shared" si="16"/>
        <v>0</v>
      </c>
      <c r="I54" s="24">
        <v>0</v>
      </c>
      <c r="J54" s="24">
        <f t="shared" si="5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0"/>
        <v>102023</v>
      </c>
      <c r="B55" s="12">
        <f t="shared" si="11"/>
        <v>45200</v>
      </c>
      <c r="C55" s="13">
        <f t="shared" si="12"/>
        <v>0</v>
      </c>
      <c r="D55" s="13">
        <f t="shared" si="13"/>
        <v>0</v>
      </c>
      <c r="E55" s="13">
        <f t="shared" si="14"/>
        <v>0</v>
      </c>
      <c r="F55" s="14">
        <f t="shared" si="15"/>
        <v>0</v>
      </c>
      <c r="G55" s="14">
        <f t="shared" si="9"/>
        <v>0</v>
      </c>
      <c r="H55" s="14">
        <f t="shared" si="16"/>
        <v>0</v>
      </c>
      <c r="I55" s="24">
        <v>0</v>
      </c>
      <c r="J55" s="24">
        <f t="shared" si="5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0"/>
        <v>112023</v>
      </c>
      <c r="B56" s="12">
        <f t="shared" si="11"/>
        <v>45231</v>
      </c>
      <c r="C56" s="13">
        <f t="shared" si="12"/>
        <v>0</v>
      </c>
      <c r="D56" s="13">
        <f t="shared" si="13"/>
        <v>0</v>
      </c>
      <c r="E56" s="13">
        <f t="shared" si="14"/>
        <v>0</v>
      </c>
      <c r="F56" s="14">
        <f t="shared" si="15"/>
        <v>0</v>
      </c>
      <c r="G56" s="14">
        <f t="shared" si="9"/>
        <v>0</v>
      </c>
      <c r="H56" s="14">
        <f t="shared" si="16"/>
        <v>0</v>
      </c>
      <c r="I56" s="24">
        <v>0</v>
      </c>
      <c r="J56" s="24">
        <f t="shared" si="5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0"/>
        <v>122023</v>
      </c>
      <c r="B57" s="12">
        <f t="shared" si="11"/>
        <v>45261</v>
      </c>
      <c r="C57" s="13">
        <f t="shared" si="12"/>
        <v>0</v>
      </c>
      <c r="D57" s="13">
        <f t="shared" si="13"/>
        <v>0</v>
      </c>
      <c r="E57" s="13">
        <f t="shared" si="14"/>
        <v>0</v>
      </c>
      <c r="F57" s="14">
        <f t="shared" si="15"/>
        <v>0</v>
      </c>
      <c r="G57" s="14">
        <f t="shared" si="9"/>
        <v>0</v>
      </c>
      <c r="H57" s="14">
        <f t="shared" si="16"/>
        <v>0</v>
      </c>
      <c r="I57" s="24">
        <v>0</v>
      </c>
      <c r="J57" s="24">
        <f t="shared" si="5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0"/>
        <v>12024</v>
      </c>
      <c r="B58" s="12">
        <f t="shared" si="11"/>
        <v>45292</v>
      </c>
      <c r="C58" s="13">
        <f t="shared" si="12"/>
        <v>0</v>
      </c>
      <c r="D58" s="13">
        <f t="shared" si="13"/>
        <v>0</v>
      </c>
      <c r="E58" s="13">
        <f t="shared" si="14"/>
        <v>0</v>
      </c>
      <c r="F58" s="14">
        <f t="shared" si="15"/>
        <v>0</v>
      </c>
      <c r="G58" s="14">
        <f t="shared" si="9"/>
        <v>0</v>
      </c>
      <c r="H58" s="14">
        <f t="shared" si="16"/>
        <v>0</v>
      </c>
      <c r="I58" s="24">
        <v>0</v>
      </c>
      <c r="J58" s="24">
        <f t="shared" si="5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0"/>
        <v>22024</v>
      </c>
      <c r="B59" s="12">
        <f t="shared" si="11"/>
        <v>45323</v>
      </c>
      <c r="C59" s="13">
        <f t="shared" si="12"/>
        <v>0</v>
      </c>
      <c r="D59" s="13">
        <f t="shared" si="13"/>
        <v>0</v>
      </c>
      <c r="E59" s="13">
        <f t="shared" si="14"/>
        <v>0</v>
      </c>
      <c r="F59" s="14">
        <f t="shared" si="15"/>
        <v>0</v>
      </c>
      <c r="G59" s="14">
        <f t="shared" si="9"/>
        <v>0</v>
      </c>
      <c r="H59" s="14">
        <f t="shared" si="16"/>
        <v>0</v>
      </c>
      <c r="I59" s="24">
        <v>0</v>
      </c>
      <c r="J59" s="24">
        <f t="shared" si="5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0"/>
        <v>32024</v>
      </c>
      <c r="B60" s="12">
        <f t="shared" si="11"/>
        <v>45352</v>
      </c>
      <c r="C60" s="13">
        <f t="shared" si="12"/>
        <v>0</v>
      </c>
      <c r="D60" s="13">
        <f t="shared" si="13"/>
        <v>0</v>
      </c>
      <c r="E60" s="13">
        <f t="shared" si="14"/>
        <v>0</v>
      </c>
      <c r="F60" s="14">
        <f t="shared" si="15"/>
        <v>0</v>
      </c>
      <c r="G60" s="14">
        <f t="shared" si="9"/>
        <v>0</v>
      </c>
      <c r="H60" s="14">
        <f t="shared" si="16"/>
        <v>0</v>
      </c>
      <c r="I60" s="24">
        <v>0</v>
      </c>
      <c r="J60" s="24">
        <f t="shared" si="5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0"/>
        <v>42024</v>
      </c>
      <c r="B61" s="12">
        <f t="shared" si="11"/>
        <v>45383</v>
      </c>
      <c r="C61" s="13">
        <f t="shared" si="12"/>
        <v>0</v>
      </c>
      <c r="D61" s="13">
        <f t="shared" si="13"/>
        <v>0</v>
      </c>
      <c r="E61" s="13">
        <f t="shared" si="14"/>
        <v>0</v>
      </c>
      <c r="F61" s="14">
        <f t="shared" si="15"/>
        <v>0</v>
      </c>
      <c r="G61" s="14">
        <f t="shared" si="9"/>
        <v>0</v>
      </c>
      <c r="H61" s="14">
        <f t="shared" si="16"/>
        <v>0</v>
      </c>
      <c r="I61" s="24">
        <v>0</v>
      </c>
      <c r="J61" s="24">
        <f t="shared" si="5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0"/>
        <v>52024</v>
      </c>
      <c r="B62" s="12">
        <f t="shared" si="11"/>
        <v>45413</v>
      </c>
      <c r="C62" s="13">
        <f t="shared" si="12"/>
        <v>0</v>
      </c>
      <c r="D62" s="13">
        <f t="shared" si="13"/>
        <v>0</v>
      </c>
      <c r="E62" s="13">
        <f t="shared" si="14"/>
        <v>0</v>
      </c>
      <c r="F62" s="14">
        <f t="shared" si="15"/>
        <v>0</v>
      </c>
      <c r="G62" s="14">
        <f t="shared" si="9"/>
        <v>0</v>
      </c>
      <c r="H62" s="14">
        <f t="shared" si="16"/>
        <v>0</v>
      </c>
      <c r="I62" s="24">
        <v>0</v>
      </c>
      <c r="J62" s="24">
        <f t="shared" si="5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0"/>
        <v>62024</v>
      </c>
      <c r="B63" s="12">
        <f t="shared" si="11"/>
        <v>45444</v>
      </c>
      <c r="C63" s="13">
        <f t="shared" si="12"/>
        <v>0</v>
      </c>
      <c r="D63" s="13">
        <f t="shared" si="13"/>
        <v>0</v>
      </c>
      <c r="E63" s="13">
        <f t="shared" si="14"/>
        <v>0</v>
      </c>
      <c r="F63" s="14">
        <f t="shared" si="15"/>
        <v>0</v>
      </c>
      <c r="G63" s="14">
        <f t="shared" si="9"/>
        <v>0</v>
      </c>
      <c r="H63" s="14">
        <f t="shared" si="16"/>
        <v>0</v>
      </c>
      <c r="I63" s="24">
        <v>0</v>
      </c>
      <c r="J63" s="24">
        <f t="shared" si="5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0"/>
        <v>72024</v>
      </c>
      <c r="B64" s="12">
        <f t="shared" si="11"/>
        <v>45474</v>
      </c>
      <c r="C64" s="13">
        <f t="shared" si="12"/>
        <v>0</v>
      </c>
      <c r="D64" s="13">
        <f t="shared" si="13"/>
        <v>0</v>
      </c>
      <c r="E64" s="13">
        <f t="shared" si="14"/>
        <v>0</v>
      </c>
      <c r="F64" s="14">
        <f t="shared" si="15"/>
        <v>0</v>
      </c>
      <c r="G64" s="14">
        <f t="shared" si="9"/>
        <v>0</v>
      </c>
      <c r="H64" s="14">
        <f t="shared" si="16"/>
        <v>0</v>
      </c>
      <c r="I64" s="24">
        <v>0</v>
      </c>
      <c r="J64" s="24">
        <f t="shared" si="5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0"/>
        <v>82024</v>
      </c>
      <c r="B65" s="12">
        <f t="shared" si="11"/>
        <v>45505</v>
      </c>
      <c r="C65" s="13">
        <f t="shared" si="12"/>
        <v>0</v>
      </c>
      <c r="D65" s="13">
        <f t="shared" si="13"/>
        <v>0</v>
      </c>
      <c r="E65" s="13">
        <f t="shared" si="14"/>
        <v>0</v>
      </c>
      <c r="F65" s="14">
        <f t="shared" si="15"/>
        <v>0</v>
      </c>
      <c r="G65" s="14">
        <f t="shared" si="9"/>
        <v>0</v>
      </c>
      <c r="H65" s="14">
        <f t="shared" si="16"/>
        <v>0</v>
      </c>
      <c r="I65" s="24">
        <v>0</v>
      </c>
      <c r="J65" s="24">
        <f t="shared" si="5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0"/>
        <v>92024</v>
      </c>
      <c r="B66" s="12">
        <f t="shared" si="11"/>
        <v>45536</v>
      </c>
      <c r="C66" s="13">
        <f t="shared" si="12"/>
        <v>0</v>
      </c>
      <c r="D66" s="13">
        <f t="shared" si="13"/>
        <v>0</v>
      </c>
      <c r="E66" s="13">
        <f t="shared" si="14"/>
        <v>0</v>
      </c>
      <c r="F66" s="14">
        <f t="shared" si="15"/>
        <v>0</v>
      </c>
      <c r="G66" s="14">
        <f t="shared" si="9"/>
        <v>0</v>
      </c>
      <c r="H66" s="14">
        <f t="shared" si="16"/>
        <v>0</v>
      </c>
      <c r="I66" s="24">
        <v>0</v>
      </c>
      <c r="J66" s="24">
        <f t="shared" si="5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0"/>
        <v>102024</v>
      </c>
      <c r="B67" s="12">
        <f t="shared" si="11"/>
        <v>45566</v>
      </c>
      <c r="C67" s="13">
        <f t="shared" si="12"/>
        <v>0</v>
      </c>
      <c r="D67" s="13">
        <f t="shared" si="13"/>
        <v>0</v>
      </c>
      <c r="E67" s="13">
        <f t="shared" si="14"/>
        <v>0</v>
      </c>
      <c r="F67" s="14">
        <f t="shared" si="15"/>
        <v>0</v>
      </c>
      <c r="G67" s="14">
        <f t="shared" si="9"/>
        <v>0</v>
      </c>
      <c r="H67" s="14">
        <f t="shared" si="16"/>
        <v>0</v>
      </c>
      <c r="I67" s="24">
        <v>0</v>
      </c>
      <c r="J67" s="24">
        <f t="shared" si="5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0"/>
        <v>112024</v>
      </c>
      <c r="B68" s="12">
        <f t="shared" si="11"/>
        <v>45597</v>
      </c>
      <c r="C68" s="13">
        <f t="shared" si="12"/>
        <v>0</v>
      </c>
      <c r="D68" s="13">
        <f t="shared" si="13"/>
        <v>0</v>
      </c>
      <c r="E68" s="13">
        <f t="shared" si="14"/>
        <v>0</v>
      </c>
      <c r="F68" s="14">
        <f t="shared" si="15"/>
        <v>0</v>
      </c>
      <c r="G68" s="14">
        <f t="shared" si="9"/>
        <v>0</v>
      </c>
      <c r="H68" s="14">
        <f t="shared" si="16"/>
        <v>0</v>
      </c>
      <c r="I68" s="24">
        <v>0</v>
      </c>
      <c r="J68" s="24">
        <f t="shared" si="5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0"/>
        <v>122024</v>
      </c>
      <c r="B69" s="12">
        <f t="shared" si="11"/>
        <v>45627</v>
      </c>
      <c r="C69" s="13">
        <f t="shared" si="12"/>
        <v>0</v>
      </c>
      <c r="D69" s="13">
        <f t="shared" si="13"/>
        <v>0</v>
      </c>
      <c r="E69" s="13">
        <f t="shared" si="14"/>
        <v>0</v>
      </c>
      <c r="F69" s="14">
        <f t="shared" si="15"/>
        <v>0</v>
      </c>
      <c r="G69" s="14">
        <f t="shared" ref="G69:G100" si="17">E69-F69</f>
        <v>0</v>
      </c>
      <c r="H69" s="14">
        <f t="shared" si="16"/>
        <v>0</v>
      </c>
      <c r="I69" s="24">
        <v>0</v>
      </c>
      <c r="J69" s="24">
        <f t="shared" si="5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8">MONTH(B70)&amp;YEAR(B70)</f>
        <v>12025</v>
      </c>
      <c r="B70" s="12">
        <f t="shared" ref="B70:B101" si="19">EDATE(B69,1)</f>
        <v>45658</v>
      </c>
      <c r="C70" s="13">
        <f t="shared" ref="C70:C101" si="20">C69-H70+I70</f>
        <v>0</v>
      </c>
      <c r="D70" s="13">
        <f t="shared" ref="D70:D101" si="21">C69*$K$1</f>
        <v>0</v>
      </c>
      <c r="E70" s="13">
        <f t="shared" ref="E70:E101" si="22">C69*$K$1+G69</f>
        <v>0</v>
      </c>
      <c r="F70" s="14">
        <f t="shared" ref="F70:F101" si="23">IF(J70&gt;E70,E70,J70)</f>
        <v>0</v>
      </c>
      <c r="G70" s="14">
        <f t="shared" si="17"/>
        <v>0</v>
      </c>
      <c r="H70" s="14">
        <f t="shared" ref="H70:H101" si="24">IF(J70&gt;F70,J70-F70,0)</f>
        <v>0</v>
      </c>
      <c r="I70" s="24">
        <f t="shared" ref="I70:I101" si="25">-SUMIF(L70:P70,"&lt;0",L70:P70)</f>
        <v>0</v>
      </c>
      <c r="J70" s="24">
        <f t="shared" si="5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8"/>
        <v>22025</v>
      </c>
      <c r="B71" s="12">
        <f t="shared" si="19"/>
        <v>45689</v>
      </c>
      <c r="C71" s="13">
        <f t="shared" si="20"/>
        <v>0</v>
      </c>
      <c r="D71" s="13">
        <f t="shared" si="21"/>
        <v>0</v>
      </c>
      <c r="E71" s="13">
        <f t="shared" si="22"/>
        <v>0</v>
      </c>
      <c r="F71" s="14">
        <f t="shared" si="23"/>
        <v>0</v>
      </c>
      <c r="G71" s="14">
        <f t="shared" si="17"/>
        <v>0</v>
      </c>
      <c r="H71" s="14">
        <f t="shared" si="24"/>
        <v>0</v>
      </c>
      <c r="I71" s="24">
        <f t="shared" si="25"/>
        <v>0</v>
      </c>
      <c r="J71" s="24">
        <f t="shared" ref="J71:J124" si="26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8"/>
        <v>32025</v>
      </c>
      <c r="B72" s="12">
        <f t="shared" si="19"/>
        <v>45717</v>
      </c>
      <c r="C72" s="13">
        <f t="shared" si="20"/>
        <v>0</v>
      </c>
      <c r="D72" s="13">
        <f t="shared" si="21"/>
        <v>0</v>
      </c>
      <c r="E72" s="13">
        <f t="shared" si="22"/>
        <v>0</v>
      </c>
      <c r="F72" s="14">
        <f t="shared" si="23"/>
        <v>0</v>
      </c>
      <c r="G72" s="14">
        <f t="shared" si="17"/>
        <v>0</v>
      </c>
      <c r="H72" s="14">
        <f t="shared" si="24"/>
        <v>0</v>
      </c>
      <c r="I72" s="24">
        <f t="shared" si="25"/>
        <v>0</v>
      </c>
      <c r="J72" s="24">
        <f t="shared" si="26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8"/>
        <v>42025</v>
      </c>
      <c r="B73" s="12">
        <f t="shared" si="19"/>
        <v>45748</v>
      </c>
      <c r="C73" s="13">
        <f t="shared" si="20"/>
        <v>0</v>
      </c>
      <c r="D73" s="13">
        <f t="shared" si="21"/>
        <v>0</v>
      </c>
      <c r="E73" s="13">
        <f t="shared" si="22"/>
        <v>0</v>
      </c>
      <c r="F73" s="14">
        <f t="shared" si="23"/>
        <v>0</v>
      </c>
      <c r="G73" s="14">
        <f t="shared" si="17"/>
        <v>0</v>
      </c>
      <c r="H73" s="14">
        <f t="shared" si="24"/>
        <v>0</v>
      </c>
      <c r="I73" s="24">
        <f t="shared" si="25"/>
        <v>0</v>
      </c>
      <c r="J73" s="24">
        <f t="shared" si="26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8"/>
        <v>52025</v>
      </c>
      <c r="B74" s="12">
        <f t="shared" si="19"/>
        <v>45778</v>
      </c>
      <c r="C74" s="13">
        <f t="shared" si="20"/>
        <v>0</v>
      </c>
      <c r="D74" s="13">
        <f t="shared" si="21"/>
        <v>0</v>
      </c>
      <c r="E74" s="13">
        <f t="shared" si="22"/>
        <v>0</v>
      </c>
      <c r="F74" s="14">
        <f t="shared" si="23"/>
        <v>0</v>
      </c>
      <c r="G74" s="14">
        <f t="shared" si="17"/>
        <v>0</v>
      </c>
      <c r="H74" s="14">
        <f t="shared" si="24"/>
        <v>0</v>
      </c>
      <c r="I74" s="24">
        <f t="shared" si="25"/>
        <v>0</v>
      </c>
      <c r="J74" s="24">
        <f t="shared" si="26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8"/>
        <v>62025</v>
      </c>
      <c r="B75" s="12">
        <f t="shared" si="19"/>
        <v>45809</v>
      </c>
      <c r="C75" s="13">
        <f t="shared" si="20"/>
        <v>0</v>
      </c>
      <c r="D75" s="13">
        <f t="shared" si="21"/>
        <v>0</v>
      </c>
      <c r="E75" s="13">
        <f t="shared" si="22"/>
        <v>0</v>
      </c>
      <c r="F75" s="14">
        <f t="shared" si="23"/>
        <v>0</v>
      </c>
      <c r="G75" s="14">
        <f t="shared" si="17"/>
        <v>0</v>
      </c>
      <c r="H75" s="14">
        <f t="shared" si="24"/>
        <v>0</v>
      </c>
      <c r="I75" s="24">
        <f t="shared" si="25"/>
        <v>0</v>
      </c>
      <c r="J75" s="24">
        <f t="shared" si="26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8"/>
        <v>72025</v>
      </c>
      <c r="B76" s="12">
        <f t="shared" si="19"/>
        <v>45839</v>
      </c>
      <c r="C76" s="13">
        <f t="shared" si="20"/>
        <v>0</v>
      </c>
      <c r="D76" s="13">
        <f t="shared" si="21"/>
        <v>0</v>
      </c>
      <c r="E76" s="13">
        <f t="shared" si="22"/>
        <v>0</v>
      </c>
      <c r="F76" s="14">
        <f t="shared" si="23"/>
        <v>0</v>
      </c>
      <c r="G76" s="14">
        <f t="shared" si="17"/>
        <v>0</v>
      </c>
      <c r="H76" s="14">
        <f t="shared" si="24"/>
        <v>0</v>
      </c>
      <c r="I76" s="24">
        <f t="shared" si="25"/>
        <v>0</v>
      </c>
      <c r="J76" s="24">
        <f t="shared" si="26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8"/>
        <v>82025</v>
      </c>
      <c r="B77" s="12">
        <f t="shared" si="19"/>
        <v>45870</v>
      </c>
      <c r="C77" s="13">
        <f t="shared" si="20"/>
        <v>0</v>
      </c>
      <c r="D77" s="13">
        <f t="shared" si="21"/>
        <v>0</v>
      </c>
      <c r="E77" s="13">
        <f t="shared" si="22"/>
        <v>0</v>
      </c>
      <c r="F77" s="14">
        <f t="shared" si="23"/>
        <v>0</v>
      </c>
      <c r="G77" s="14">
        <f t="shared" si="17"/>
        <v>0</v>
      </c>
      <c r="H77" s="14">
        <f t="shared" si="24"/>
        <v>0</v>
      </c>
      <c r="I77" s="24">
        <f t="shared" si="25"/>
        <v>0</v>
      </c>
      <c r="J77" s="24">
        <f t="shared" si="26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8"/>
        <v>92025</v>
      </c>
      <c r="B78" s="12">
        <f t="shared" si="19"/>
        <v>45901</v>
      </c>
      <c r="C78" s="13">
        <f t="shared" si="20"/>
        <v>0</v>
      </c>
      <c r="D78" s="13">
        <f t="shared" si="21"/>
        <v>0</v>
      </c>
      <c r="E78" s="13">
        <f t="shared" si="22"/>
        <v>0</v>
      </c>
      <c r="F78" s="14">
        <f t="shared" si="23"/>
        <v>0</v>
      </c>
      <c r="G78" s="14">
        <f t="shared" si="17"/>
        <v>0</v>
      </c>
      <c r="H78" s="14">
        <f t="shared" si="24"/>
        <v>0</v>
      </c>
      <c r="I78" s="24">
        <f t="shared" si="25"/>
        <v>0</v>
      </c>
      <c r="J78" s="24">
        <f t="shared" si="26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8"/>
        <v>102025</v>
      </c>
      <c r="B79" s="12">
        <f t="shared" si="19"/>
        <v>45931</v>
      </c>
      <c r="C79" s="13">
        <f t="shared" si="20"/>
        <v>0</v>
      </c>
      <c r="D79" s="13">
        <f t="shared" si="21"/>
        <v>0</v>
      </c>
      <c r="E79" s="13">
        <f t="shared" si="22"/>
        <v>0</v>
      </c>
      <c r="F79" s="14">
        <f t="shared" si="23"/>
        <v>0</v>
      </c>
      <c r="G79" s="14">
        <f t="shared" si="17"/>
        <v>0</v>
      </c>
      <c r="H79" s="14">
        <f t="shared" si="24"/>
        <v>0</v>
      </c>
      <c r="I79" s="24">
        <f t="shared" si="25"/>
        <v>0</v>
      </c>
      <c r="J79" s="24">
        <f t="shared" si="26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8"/>
        <v>112025</v>
      </c>
      <c r="B80" s="12">
        <f t="shared" si="19"/>
        <v>45962</v>
      </c>
      <c r="C80" s="13">
        <f t="shared" si="20"/>
        <v>0</v>
      </c>
      <c r="D80" s="13">
        <f t="shared" si="21"/>
        <v>0</v>
      </c>
      <c r="E80" s="13">
        <f t="shared" si="22"/>
        <v>0</v>
      </c>
      <c r="F80" s="14">
        <f t="shared" si="23"/>
        <v>0</v>
      </c>
      <c r="G80" s="14">
        <f t="shared" si="17"/>
        <v>0</v>
      </c>
      <c r="H80" s="14">
        <f t="shared" si="24"/>
        <v>0</v>
      </c>
      <c r="I80" s="24">
        <f t="shared" si="25"/>
        <v>0</v>
      </c>
      <c r="J80" s="24">
        <f t="shared" si="26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8"/>
        <v>122025</v>
      </c>
      <c r="B81" s="12">
        <f t="shared" si="19"/>
        <v>45992</v>
      </c>
      <c r="C81" s="13">
        <f t="shared" si="20"/>
        <v>0</v>
      </c>
      <c r="D81" s="13">
        <f t="shared" si="21"/>
        <v>0</v>
      </c>
      <c r="E81" s="13">
        <f t="shared" si="22"/>
        <v>0</v>
      </c>
      <c r="F81" s="14">
        <f t="shared" si="23"/>
        <v>0</v>
      </c>
      <c r="G81" s="14">
        <f t="shared" si="17"/>
        <v>0</v>
      </c>
      <c r="H81" s="14">
        <f t="shared" si="24"/>
        <v>0</v>
      </c>
      <c r="I81" s="24">
        <f t="shared" si="25"/>
        <v>0</v>
      </c>
      <c r="J81" s="24">
        <f t="shared" si="26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8"/>
        <v>12026</v>
      </c>
      <c r="B82" s="12">
        <f t="shared" si="19"/>
        <v>46023</v>
      </c>
      <c r="C82" s="13">
        <f t="shared" si="20"/>
        <v>0</v>
      </c>
      <c r="D82" s="13">
        <f t="shared" si="21"/>
        <v>0</v>
      </c>
      <c r="E82" s="13">
        <f t="shared" si="22"/>
        <v>0</v>
      </c>
      <c r="F82" s="14">
        <f t="shared" si="23"/>
        <v>0</v>
      </c>
      <c r="G82" s="14">
        <f t="shared" si="17"/>
        <v>0</v>
      </c>
      <c r="H82" s="14">
        <f t="shared" si="24"/>
        <v>0</v>
      </c>
      <c r="I82" s="24">
        <f t="shared" si="25"/>
        <v>0</v>
      </c>
      <c r="J82" s="24">
        <f t="shared" si="26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8"/>
        <v>22026</v>
      </c>
      <c r="B83" s="12">
        <f t="shared" si="19"/>
        <v>46054</v>
      </c>
      <c r="C83" s="13">
        <f t="shared" si="20"/>
        <v>0</v>
      </c>
      <c r="D83" s="13">
        <f t="shared" si="21"/>
        <v>0</v>
      </c>
      <c r="E83" s="13">
        <f t="shared" si="22"/>
        <v>0</v>
      </c>
      <c r="F83" s="14">
        <f t="shared" si="23"/>
        <v>0</v>
      </c>
      <c r="G83" s="14">
        <f t="shared" si="17"/>
        <v>0</v>
      </c>
      <c r="H83" s="14">
        <f t="shared" si="24"/>
        <v>0</v>
      </c>
      <c r="I83" s="24">
        <f t="shared" si="25"/>
        <v>0</v>
      </c>
      <c r="J83" s="24">
        <f t="shared" si="26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8"/>
        <v>32026</v>
      </c>
      <c r="B84" s="12">
        <f t="shared" si="19"/>
        <v>46082</v>
      </c>
      <c r="C84" s="13">
        <f t="shared" si="20"/>
        <v>0</v>
      </c>
      <c r="D84" s="13">
        <f t="shared" si="21"/>
        <v>0</v>
      </c>
      <c r="E84" s="13">
        <f t="shared" si="22"/>
        <v>0</v>
      </c>
      <c r="F84" s="14">
        <f t="shared" si="23"/>
        <v>0</v>
      </c>
      <c r="G84" s="14">
        <f t="shared" si="17"/>
        <v>0</v>
      </c>
      <c r="H84" s="14">
        <f t="shared" si="24"/>
        <v>0</v>
      </c>
      <c r="I84" s="24">
        <f t="shared" si="25"/>
        <v>0</v>
      </c>
      <c r="J84" s="24">
        <f t="shared" si="26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8"/>
        <v>42026</v>
      </c>
      <c r="B85" s="12">
        <f t="shared" si="19"/>
        <v>46113</v>
      </c>
      <c r="C85" s="13">
        <f t="shared" si="20"/>
        <v>0</v>
      </c>
      <c r="D85" s="13">
        <f t="shared" si="21"/>
        <v>0</v>
      </c>
      <c r="E85" s="13">
        <f t="shared" si="22"/>
        <v>0</v>
      </c>
      <c r="F85" s="14">
        <f t="shared" si="23"/>
        <v>0</v>
      </c>
      <c r="G85" s="14">
        <f t="shared" si="17"/>
        <v>0</v>
      </c>
      <c r="H85" s="14">
        <f t="shared" si="24"/>
        <v>0</v>
      </c>
      <c r="I85" s="24">
        <f t="shared" si="25"/>
        <v>0</v>
      </c>
      <c r="J85" s="24">
        <f t="shared" si="26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8"/>
        <v>52026</v>
      </c>
      <c r="B86" s="12">
        <f t="shared" si="19"/>
        <v>46143</v>
      </c>
      <c r="C86" s="13">
        <f t="shared" si="20"/>
        <v>0</v>
      </c>
      <c r="D86" s="13">
        <f t="shared" si="21"/>
        <v>0</v>
      </c>
      <c r="E86" s="13">
        <f t="shared" si="22"/>
        <v>0</v>
      </c>
      <c r="F86" s="14">
        <f t="shared" si="23"/>
        <v>0</v>
      </c>
      <c r="G86" s="14">
        <f t="shared" si="17"/>
        <v>0</v>
      </c>
      <c r="H86" s="14">
        <f t="shared" si="24"/>
        <v>0</v>
      </c>
      <c r="I86" s="24">
        <f t="shared" si="25"/>
        <v>0</v>
      </c>
      <c r="J86" s="24">
        <f t="shared" si="26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8"/>
        <v>62026</v>
      </c>
      <c r="B87" s="12">
        <f t="shared" si="19"/>
        <v>46174</v>
      </c>
      <c r="C87" s="13">
        <f t="shared" si="20"/>
        <v>0</v>
      </c>
      <c r="D87" s="13">
        <f t="shared" si="21"/>
        <v>0</v>
      </c>
      <c r="E87" s="13">
        <f t="shared" si="22"/>
        <v>0</v>
      </c>
      <c r="F87" s="14">
        <f t="shared" si="23"/>
        <v>0</v>
      </c>
      <c r="G87" s="14">
        <f t="shared" si="17"/>
        <v>0</v>
      </c>
      <c r="H87" s="14">
        <f t="shared" si="24"/>
        <v>0</v>
      </c>
      <c r="I87" s="24">
        <f t="shared" si="25"/>
        <v>0</v>
      </c>
      <c r="J87" s="24">
        <f t="shared" si="26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8"/>
        <v>72026</v>
      </c>
      <c r="B88" s="12">
        <f t="shared" si="19"/>
        <v>46204</v>
      </c>
      <c r="C88" s="13">
        <f t="shared" si="20"/>
        <v>0</v>
      </c>
      <c r="D88" s="13">
        <f t="shared" si="21"/>
        <v>0</v>
      </c>
      <c r="E88" s="13">
        <f t="shared" si="22"/>
        <v>0</v>
      </c>
      <c r="F88" s="14">
        <f t="shared" si="23"/>
        <v>0</v>
      </c>
      <c r="G88" s="14">
        <f t="shared" si="17"/>
        <v>0</v>
      </c>
      <c r="H88" s="14">
        <f t="shared" si="24"/>
        <v>0</v>
      </c>
      <c r="I88" s="24">
        <f t="shared" si="25"/>
        <v>0</v>
      </c>
      <c r="J88" s="24">
        <f t="shared" si="26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8"/>
        <v>82026</v>
      </c>
      <c r="B89" s="12">
        <f t="shared" si="19"/>
        <v>46235</v>
      </c>
      <c r="C89" s="13">
        <f t="shared" si="20"/>
        <v>0</v>
      </c>
      <c r="D89" s="13">
        <f t="shared" si="21"/>
        <v>0</v>
      </c>
      <c r="E89" s="13">
        <f t="shared" si="22"/>
        <v>0</v>
      </c>
      <c r="F89" s="14">
        <f t="shared" si="23"/>
        <v>0</v>
      </c>
      <c r="G89" s="14">
        <f t="shared" si="17"/>
        <v>0</v>
      </c>
      <c r="H89" s="14">
        <f t="shared" si="24"/>
        <v>0</v>
      </c>
      <c r="I89" s="24">
        <f t="shared" si="25"/>
        <v>0</v>
      </c>
      <c r="J89" s="24">
        <f t="shared" si="26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8"/>
        <v>92026</v>
      </c>
      <c r="B90" s="12">
        <f t="shared" si="19"/>
        <v>46266</v>
      </c>
      <c r="C90" s="13">
        <f t="shared" si="20"/>
        <v>0</v>
      </c>
      <c r="D90" s="13">
        <f t="shared" si="21"/>
        <v>0</v>
      </c>
      <c r="E90" s="13">
        <f t="shared" si="22"/>
        <v>0</v>
      </c>
      <c r="F90" s="14">
        <f t="shared" si="23"/>
        <v>0</v>
      </c>
      <c r="G90" s="14">
        <f t="shared" si="17"/>
        <v>0</v>
      </c>
      <c r="H90" s="14">
        <f t="shared" si="24"/>
        <v>0</v>
      </c>
      <c r="I90" s="24">
        <f t="shared" si="25"/>
        <v>0</v>
      </c>
      <c r="J90" s="24">
        <f t="shared" si="26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8"/>
        <v>102026</v>
      </c>
      <c r="B91" s="12">
        <f t="shared" si="19"/>
        <v>46296</v>
      </c>
      <c r="C91" s="13">
        <f t="shared" si="20"/>
        <v>0</v>
      </c>
      <c r="D91" s="13">
        <f t="shared" si="21"/>
        <v>0</v>
      </c>
      <c r="E91" s="13">
        <f t="shared" si="22"/>
        <v>0</v>
      </c>
      <c r="F91" s="14">
        <f t="shared" si="23"/>
        <v>0</v>
      </c>
      <c r="G91" s="14">
        <f t="shared" si="17"/>
        <v>0</v>
      </c>
      <c r="H91" s="14">
        <f t="shared" si="24"/>
        <v>0</v>
      </c>
      <c r="I91" s="24">
        <f t="shared" si="25"/>
        <v>0</v>
      </c>
      <c r="J91" s="24">
        <f t="shared" si="26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8"/>
        <v>112026</v>
      </c>
      <c r="B92" s="12">
        <f t="shared" si="19"/>
        <v>46327</v>
      </c>
      <c r="C92" s="13">
        <f t="shared" si="20"/>
        <v>0</v>
      </c>
      <c r="D92" s="13">
        <f t="shared" si="21"/>
        <v>0</v>
      </c>
      <c r="E92" s="13">
        <f t="shared" si="22"/>
        <v>0</v>
      </c>
      <c r="F92" s="14">
        <f t="shared" si="23"/>
        <v>0</v>
      </c>
      <c r="G92" s="14">
        <f t="shared" si="17"/>
        <v>0</v>
      </c>
      <c r="H92" s="14">
        <f t="shared" si="24"/>
        <v>0</v>
      </c>
      <c r="I92" s="24">
        <f t="shared" si="25"/>
        <v>0</v>
      </c>
      <c r="J92" s="24">
        <f t="shared" si="26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8"/>
        <v>122026</v>
      </c>
      <c r="B93" s="12">
        <f t="shared" si="19"/>
        <v>46357</v>
      </c>
      <c r="C93" s="13">
        <f t="shared" si="20"/>
        <v>0</v>
      </c>
      <c r="D93" s="13">
        <f t="shared" si="21"/>
        <v>0</v>
      </c>
      <c r="E93" s="13">
        <f t="shared" si="22"/>
        <v>0</v>
      </c>
      <c r="F93" s="14">
        <f t="shared" si="23"/>
        <v>0</v>
      </c>
      <c r="G93" s="14">
        <f t="shared" si="17"/>
        <v>0</v>
      </c>
      <c r="H93" s="14">
        <f t="shared" si="24"/>
        <v>0</v>
      </c>
      <c r="I93" s="24">
        <f t="shared" si="25"/>
        <v>0</v>
      </c>
      <c r="J93" s="24">
        <f t="shared" si="26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8"/>
        <v>12027</v>
      </c>
      <c r="B94" s="12">
        <f t="shared" si="19"/>
        <v>46388</v>
      </c>
      <c r="C94" s="13">
        <f t="shared" si="20"/>
        <v>0</v>
      </c>
      <c r="D94" s="13">
        <f t="shared" si="21"/>
        <v>0</v>
      </c>
      <c r="E94" s="13">
        <f t="shared" si="22"/>
        <v>0</v>
      </c>
      <c r="F94" s="14">
        <f t="shared" si="23"/>
        <v>0</v>
      </c>
      <c r="G94" s="14">
        <f t="shared" si="17"/>
        <v>0</v>
      </c>
      <c r="H94" s="14">
        <f t="shared" si="24"/>
        <v>0</v>
      </c>
      <c r="I94" s="24">
        <f t="shared" si="25"/>
        <v>0</v>
      </c>
      <c r="J94" s="24">
        <f t="shared" si="26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8"/>
        <v>22027</v>
      </c>
      <c r="B95" s="12">
        <f t="shared" si="19"/>
        <v>46419</v>
      </c>
      <c r="C95" s="13">
        <f t="shared" si="20"/>
        <v>0</v>
      </c>
      <c r="D95" s="13">
        <f t="shared" si="21"/>
        <v>0</v>
      </c>
      <c r="E95" s="13">
        <f t="shared" si="22"/>
        <v>0</v>
      </c>
      <c r="F95" s="14">
        <f t="shared" si="23"/>
        <v>0</v>
      </c>
      <c r="G95" s="14">
        <f t="shared" si="17"/>
        <v>0</v>
      </c>
      <c r="H95" s="14">
        <f t="shared" si="24"/>
        <v>0</v>
      </c>
      <c r="I95" s="24">
        <f t="shared" si="25"/>
        <v>0</v>
      </c>
      <c r="J95" s="24">
        <f t="shared" si="26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8"/>
        <v>32027</v>
      </c>
      <c r="B96" s="12">
        <f t="shared" si="19"/>
        <v>46447</v>
      </c>
      <c r="C96" s="13">
        <f t="shared" si="20"/>
        <v>0</v>
      </c>
      <c r="D96" s="13">
        <f t="shared" si="21"/>
        <v>0</v>
      </c>
      <c r="E96" s="13">
        <f t="shared" si="22"/>
        <v>0</v>
      </c>
      <c r="F96" s="14">
        <f t="shared" si="23"/>
        <v>0</v>
      </c>
      <c r="G96" s="14">
        <f t="shared" si="17"/>
        <v>0</v>
      </c>
      <c r="H96" s="14">
        <f t="shared" si="24"/>
        <v>0</v>
      </c>
      <c r="I96" s="24">
        <f t="shared" si="25"/>
        <v>0</v>
      </c>
      <c r="J96" s="24">
        <f t="shared" si="26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8"/>
        <v>42027</v>
      </c>
      <c r="B97" s="12">
        <f t="shared" si="19"/>
        <v>46478</v>
      </c>
      <c r="C97" s="13">
        <f t="shared" si="20"/>
        <v>0</v>
      </c>
      <c r="D97" s="13">
        <f t="shared" si="21"/>
        <v>0</v>
      </c>
      <c r="E97" s="13">
        <f t="shared" si="22"/>
        <v>0</v>
      </c>
      <c r="F97" s="14">
        <f t="shared" si="23"/>
        <v>0</v>
      </c>
      <c r="G97" s="14">
        <f t="shared" si="17"/>
        <v>0</v>
      </c>
      <c r="H97" s="14">
        <f t="shared" si="24"/>
        <v>0</v>
      </c>
      <c r="I97" s="24">
        <f t="shared" si="25"/>
        <v>0</v>
      </c>
      <c r="J97" s="24">
        <f t="shared" si="26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8"/>
        <v>52027</v>
      </c>
      <c r="B98" s="12">
        <f t="shared" si="19"/>
        <v>46508</v>
      </c>
      <c r="C98" s="13">
        <f t="shared" si="20"/>
        <v>0</v>
      </c>
      <c r="D98" s="13">
        <f t="shared" si="21"/>
        <v>0</v>
      </c>
      <c r="E98" s="13">
        <f t="shared" si="22"/>
        <v>0</v>
      </c>
      <c r="F98" s="14">
        <f t="shared" si="23"/>
        <v>0</v>
      </c>
      <c r="G98" s="14">
        <f t="shared" si="17"/>
        <v>0</v>
      </c>
      <c r="H98" s="14">
        <f t="shared" si="24"/>
        <v>0</v>
      </c>
      <c r="I98" s="24">
        <f t="shared" si="25"/>
        <v>0</v>
      </c>
      <c r="J98" s="24">
        <f t="shared" si="26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8"/>
        <v>62027</v>
      </c>
      <c r="B99" s="12">
        <f t="shared" si="19"/>
        <v>46539</v>
      </c>
      <c r="C99" s="13">
        <f t="shared" si="20"/>
        <v>0</v>
      </c>
      <c r="D99" s="13">
        <f t="shared" si="21"/>
        <v>0</v>
      </c>
      <c r="E99" s="13">
        <f t="shared" si="22"/>
        <v>0</v>
      </c>
      <c r="F99" s="14">
        <f t="shared" si="23"/>
        <v>0</v>
      </c>
      <c r="G99" s="14">
        <f t="shared" si="17"/>
        <v>0</v>
      </c>
      <c r="H99" s="14">
        <f t="shared" si="24"/>
        <v>0</v>
      </c>
      <c r="I99" s="24">
        <f t="shared" si="25"/>
        <v>0</v>
      </c>
      <c r="J99" s="24">
        <f t="shared" si="26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8"/>
        <v>72027</v>
      </c>
      <c r="B100" s="12">
        <f t="shared" si="19"/>
        <v>46569</v>
      </c>
      <c r="C100" s="13">
        <f t="shared" si="20"/>
        <v>0</v>
      </c>
      <c r="D100" s="13">
        <f t="shared" si="21"/>
        <v>0</v>
      </c>
      <c r="E100" s="13">
        <f t="shared" si="22"/>
        <v>0</v>
      </c>
      <c r="F100" s="14">
        <f t="shared" si="23"/>
        <v>0</v>
      </c>
      <c r="G100" s="14">
        <f t="shared" si="17"/>
        <v>0</v>
      </c>
      <c r="H100" s="14">
        <f t="shared" si="24"/>
        <v>0</v>
      </c>
      <c r="I100" s="24">
        <f t="shared" si="25"/>
        <v>0</v>
      </c>
      <c r="J100" s="24">
        <f t="shared" si="26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8"/>
        <v>82027</v>
      </c>
      <c r="B101" s="12">
        <f t="shared" si="19"/>
        <v>46600</v>
      </c>
      <c r="C101" s="13">
        <f t="shared" si="20"/>
        <v>0</v>
      </c>
      <c r="D101" s="13">
        <f t="shared" si="21"/>
        <v>0</v>
      </c>
      <c r="E101" s="13">
        <f t="shared" si="22"/>
        <v>0</v>
      </c>
      <c r="F101" s="14">
        <f t="shared" si="23"/>
        <v>0</v>
      </c>
      <c r="G101" s="14">
        <f t="shared" ref="G101:G124" si="27">E101-F101</f>
        <v>0</v>
      </c>
      <c r="H101" s="14">
        <f t="shared" si="24"/>
        <v>0</v>
      </c>
      <c r="I101" s="24">
        <f t="shared" si="25"/>
        <v>0</v>
      </c>
      <c r="J101" s="24">
        <f t="shared" si="26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8">MONTH(B102)&amp;YEAR(B102)</f>
        <v>92027</v>
      </c>
      <c r="B102" s="12">
        <f t="shared" ref="B102:B124" si="29">EDATE(B101,1)</f>
        <v>46631</v>
      </c>
      <c r="C102" s="13">
        <f t="shared" ref="C102:C124" si="30">C101-H102+I102</f>
        <v>0</v>
      </c>
      <c r="D102" s="13">
        <f t="shared" ref="D102:D124" si="31">C101*$K$1</f>
        <v>0</v>
      </c>
      <c r="E102" s="13">
        <f t="shared" ref="E102:E124" si="32">C101*$K$1+G101</f>
        <v>0</v>
      </c>
      <c r="F102" s="14">
        <f t="shared" ref="F102:F124" si="33">IF(J102&gt;E102,E102,J102)</f>
        <v>0</v>
      </c>
      <c r="G102" s="14">
        <f t="shared" si="27"/>
        <v>0</v>
      </c>
      <c r="H102" s="14">
        <f t="shared" ref="H102:H124" si="34">IF(J102&gt;F102,J102-F102,0)</f>
        <v>0</v>
      </c>
      <c r="I102" s="24">
        <f t="shared" ref="I102:I124" si="35">-SUMIF(L102:P102,"&lt;0",L102:P102)</f>
        <v>0</v>
      </c>
      <c r="J102" s="24">
        <f t="shared" si="26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8"/>
        <v>102027</v>
      </c>
      <c r="B103" s="12">
        <f t="shared" si="29"/>
        <v>46661</v>
      </c>
      <c r="C103" s="13">
        <f t="shared" si="30"/>
        <v>0</v>
      </c>
      <c r="D103" s="13">
        <f t="shared" si="31"/>
        <v>0</v>
      </c>
      <c r="E103" s="13">
        <f t="shared" si="32"/>
        <v>0</v>
      </c>
      <c r="F103" s="14">
        <f t="shared" si="33"/>
        <v>0</v>
      </c>
      <c r="G103" s="14">
        <f t="shared" si="27"/>
        <v>0</v>
      </c>
      <c r="H103" s="14">
        <f t="shared" si="34"/>
        <v>0</v>
      </c>
      <c r="I103" s="24">
        <f t="shared" si="35"/>
        <v>0</v>
      </c>
      <c r="J103" s="24">
        <f t="shared" si="26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8"/>
        <v>112027</v>
      </c>
      <c r="B104" s="12">
        <f t="shared" si="29"/>
        <v>46692</v>
      </c>
      <c r="C104" s="13">
        <f t="shared" si="30"/>
        <v>0</v>
      </c>
      <c r="D104" s="13">
        <f t="shared" si="31"/>
        <v>0</v>
      </c>
      <c r="E104" s="13">
        <f t="shared" si="32"/>
        <v>0</v>
      </c>
      <c r="F104" s="14">
        <f t="shared" si="33"/>
        <v>0</v>
      </c>
      <c r="G104" s="14">
        <f t="shared" si="27"/>
        <v>0</v>
      </c>
      <c r="H104" s="14">
        <f t="shared" si="34"/>
        <v>0</v>
      </c>
      <c r="I104" s="24">
        <f t="shared" si="35"/>
        <v>0</v>
      </c>
      <c r="J104" s="24">
        <f t="shared" si="26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8"/>
        <v>122027</v>
      </c>
      <c r="B105" s="12">
        <f t="shared" si="29"/>
        <v>46722</v>
      </c>
      <c r="C105" s="13">
        <f t="shared" si="30"/>
        <v>0</v>
      </c>
      <c r="D105" s="13">
        <f t="shared" si="31"/>
        <v>0</v>
      </c>
      <c r="E105" s="13">
        <f t="shared" si="32"/>
        <v>0</v>
      </c>
      <c r="F105" s="14">
        <f t="shared" si="33"/>
        <v>0</v>
      </c>
      <c r="G105" s="14">
        <f t="shared" si="27"/>
        <v>0</v>
      </c>
      <c r="H105" s="14">
        <f t="shared" si="34"/>
        <v>0</v>
      </c>
      <c r="I105" s="24">
        <f t="shared" si="35"/>
        <v>0</v>
      </c>
      <c r="J105" s="24">
        <f t="shared" si="26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8"/>
        <v>12028</v>
      </c>
      <c r="B106" s="12">
        <f t="shared" si="29"/>
        <v>46753</v>
      </c>
      <c r="C106" s="13">
        <f t="shared" si="30"/>
        <v>0</v>
      </c>
      <c r="D106" s="13">
        <f t="shared" si="31"/>
        <v>0</v>
      </c>
      <c r="E106" s="13">
        <f t="shared" si="32"/>
        <v>0</v>
      </c>
      <c r="F106" s="14">
        <f t="shared" si="33"/>
        <v>0</v>
      </c>
      <c r="G106" s="14">
        <f t="shared" si="27"/>
        <v>0</v>
      </c>
      <c r="H106" s="14">
        <f t="shared" si="34"/>
        <v>0</v>
      </c>
      <c r="I106" s="24">
        <f t="shared" si="35"/>
        <v>0</v>
      </c>
      <c r="J106" s="24">
        <f t="shared" si="26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8"/>
        <v>22028</v>
      </c>
      <c r="B107" s="12">
        <f t="shared" si="29"/>
        <v>46784</v>
      </c>
      <c r="C107" s="13">
        <f t="shared" si="30"/>
        <v>0</v>
      </c>
      <c r="D107" s="13">
        <f t="shared" si="31"/>
        <v>0</v>
      </c>
      <c r="E107" s="13">
        <f t="shared" si="32"/>
        <v>0</v>
      </c>
      <c r="F107" s="14">
        <f t="shared" si="33"/>
        <v>0</v>
      </c>
      <c r="G107" s="14">
        <f t="shared" si="27"/>
        <v>0</v>
      </c>
      <c r="H107" s="14">
        <f t="shared" si="34"/>
        <v>0</v>
      </c>
      <c r="I107" s="24">
        <f t="shared" si="35"/>
        <v>0</v>
      </c>
      <c r="J107" s="24">
        <f t="shared" si="26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8"/>
        <v>32028</v>
      </c>
      <c r="B108" s="12">
        <f t="shared" si="29"/>
        <v>46813</v>
      </c>
      <c r="C108" s="13">
        <f t="shared" si="30"/>
        <v>0</v>
      </c>
      <c r="D108" s="13">
        <f t="shared" si="31"/>
        <v>0</v>
      </c>
      <c r="E108" s="13">
        <f t="shared" si="32"/>
        <v>0</v>
      </c>
      <c r="F108" s="14">
        <f t="shared" si="33"/>
        <v>0</v>
      </c>
      <c r="G108" s="14">
        <f t="shared" si="27"/>
        <v>0</v>
      </c>
      <c r="H108" s="14">
        <f t="shared" si="34"/>
        <v>0</v>
      </c>
      <c r="I108" s="24">
        <f t="shared" si="35"/>
        <v>0</v>
      </c>
      <c r="J108" s="24">
        <f t="shared" si="26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8"/>
        <v>42028</v>
      </c>
      <c r="B109" s="12">
        <f t="shared" si="29"/>
        <v>46844</v>
      </c>
      <c r="C109" s="13">
        <f t="shared" si="30"/>
        <v>0</v>
      </c>
      <c r="D109" s="13">
        <f t="shared" si="31"/>
        <v>0</v>
      </c>
      <c r="E109" s="13">
        <f t="shared" si="32"/>
        <v>0</v>
      </c>
      <c r="F109" s="14">
        <f t="shared" si="33"/>
        <v>0</v>
      </c>
      <c r="G109" s="14">
        <f t="shared" si="27"/>
        <v>0</v>
      </c>
      <c r="H109" s="14">
        <f t="shared" si="34"/>
        <v>0</v>
      </c>
      <c r="I109" s="24">
        <f t="shared" si="35"/>
        <v>0</v>
      </c>
      <c r="J109" s="24">
        <f t="shared" si="26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8"/>
        <v>52028</v>
      </c>
      <c r="B110" s="12">
        <f t="shared" si="29"/>
        <v>46874</v>
      </c>
      <c r="C110" s="13">
        <f t="shared" si="30"/>
        <v>0</v>
      </c>
      <c r="D110" s="13">
        <f t="shared" si="31"/>
        <v>0</v>
      </c>
      <c r="E110" s="13">
        <f t="shared" si="32"/>
        <v>0</v>
      </c>
      <c r="F110" s="14">
        <f t="shared" si="33"/>
        <v>0</v>
      </c>
      <c r="G110" s="14">
        <f t="shared" si="27"/>
        <v>0</v>
      </c>
      <c r="H110" s="14">
        <f t="shared" si="34"/>
        <v>0</v>
      </c>
      <c r="I110" s="24">
        <f t="shared" si="35"/>
        <v>0</v>
      </c>
      <c r="J110" s="24">
        <f t="shared" si="26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8"/>
        <v>62028</v>
      </c>
      <c r="B111" s="12">
        <f t="shared" si="29"/>
        <v>46905</v>
      </c>
      <c r="C111" s="13">
        <f t="shared" si="30"/>
        <v>0</v>
      </c>
      <c r="D111" s="13">
        <f t="shared" si="31"/>
        <v>0</v>
      </c>
      <c r="E111" s="13">
        <f t="shared" si="32"/>
        <v>0</v>
      </c>
      <c r="F111" s="14">
        <f t="shared" si="33"/>
        <v>0</v>
      </c>
      <c r="G111" s="14">
        <f t="shared" si="27"/>
        <v>0</v>
      </c>
      <c r="H111" s="14">
        <f t="shared" si="34"/>
        <v>0</v>
      </c>
      <c r="I111" s="24">
        <f t="shared" si="35"/>
        <v>0</v>
      </c>
      <c r="J111" s="24">
        <f t="shared" si="26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8"/>
        <v>72028</v>
      </c>
      <c r="B112" s="12">
        <f t="shared" si="29"/>
        <v>46935</v>
      </c>
      <c r="C112" s="13">
        <f t="shared" si="30"/>
        <v>0</v>
      </c>
      <c r="D112" s="13">
        <f t="shared" si="31"/>
        <v>0</v>
      </c>
      <c r="E112" s="13">
        <f t="shared" si="32"/>
        <v>0</v>
      </c>
      <c r="F112" s="14">
        <f t="shared" si="33"/>
        <v>0</v>
      </c>
      <c r="G112" s="14">
        <f t="shared" si="27"/>
        <v>0</v>
      </c>
      <c r="H112" s="14">
        <f t="shared" si="34"/>
        <v>0</v>
      </c>
      <c r="I112" s="24">
        <f t="shared" si="35"/>
        <v>0</v>
      </c>
      <c r="J112" s="24">
        <f t="shared" si="26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8"/>
        <v>82028</v>
      </c>
      <c r="B113" s="12">
        <f t="shared" si="29"/>
        <v>46966</v>
      </c>
      <c r="C113" s="13">
        <f t="shared" si="30"/>
        <v>0</v>
      </c>
      <c r="D113" s="13">
        <f t="shared" si="31"/>
        <v>0</v>
      </c>
      <c r="E113" s="13">
        <f t="shared" si="32"/>
        <v>0</v>
      </c>
      <c r="F113" s="14">
        <f t="shared" si="33"/>
        <v>0</v>
      </c>
      <c r="G113" s="14">
        <f t="shared" si="27"/>
        <v>0</v>
      </c>
      <c r="H113" s="14">
        <f t="shared" si="34"/>
        <v>0</v>
      </c>
      <c r="I113" s="24">
        <f t="shared" si="35"/>
        <v>0</v>
      </c>
      <c r="J113" s="24">
        <f t="shared" si="26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8"/>
        <v>92028</v>
      </c>
      <c r="B114" s="12">
        <f t="shared" si="29"/>
        <v>46997</v>
      </c>
      <c r="C114" s="13">
        <f t="shared" si="30"/>
        <v>0</v>
      </c>
      <c r="D114" s="13">
        <f t="shared" si="31"/>
        <v>0</v>
      </c>
      <c r="E114" s="13">
        <f t="shared" si="32"/>
        <v>0</v>
      </c>
      <c r="F114" s="14">
        <f t="shared" si="33"/>
        <v>0</v>
      </c>
      <c r="G114" s="14">
        <f t="shared" si="27"/>
        <v>0</v>
      </c>
      <c r="H114" s="14">
        <f t="shared" si="34"/>
        <v>0</v>
      </c>
      <c r="I114" s="24">
        <f t="shared" si="35"/>
        <v>0</v>
      </c>
      <c r="J114" s="24">
        <f t="shared" si="26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8"/>
        <v>102028</v>
      </c>
      <c r="B115" s="12">
        <f t="shared" si="29"/>
        <v>47027</v>
      </c>
      <c r="C115" s="13">
        <f t="shared" si="30"/>
        <v>0</v>
      </c>
      <c r="D115" s="13">
        <f t="shared" si="31"/>
        <v>0</v>
      </c>
      <c r="E115" s="13">
        <f t="shared" si="32"/>
        <v>0</v>
      </c>
      <c r="F115" s="14">
        <f t="shared" si="33"/>
        <v>0</v>
      </c>
      <c r="G115" s="14">
        <f t="shared" si="27"/>
        <v>0</v>
      </c>
      <c r="H115" s="14">
        <f t="shared" si="34"/>
        <v>0</v>
      </c>
      <c r="I115" s="24">
        <f t="shared" si="35"/>
        <v>0</v>
      </c>
      <c r="J115" s="24">
        <f t="shared" si="26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8"/>
        <v>112028</v>
      </c>
      <c r="B116" s="12">
        <f t="shared" si="29"/>
        <v>47058</v>
      </c>
      <c r="C116" s="13">
        <f t="shared" si="30"/>
        <v>0</v>
      </c>
      <c r="D116" s="13">
        <f t="shared" si="31"/>
        <v>0</v>
      </c>
      <c r="E116" s="13">
        <f t="shared" si="32"/>
        <v>0</v>
      </c>
      <c r="F116" s="14">
        <f t="shared" si="33"/>
        <v>0</v>
      </c>
      <c r="G116" s="14">
        <f t="shared" si="27"/>
        <v>0</v>
      </c>
      <c r="H116" s="14">
        <f t="shared" si="34"/>
        <v>0</v>
      </c>
      <c r="I116" s="24">
        <f t="shared" si="35"/>
        <v>0</v>
      </c>
      <c r="J116" s="24">
        <f t="shared" si="26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8"/>
        <v>122028</v>
      </c>
      <c r="B117" s="12">
        <f t="shared" si="29"/>
        <v>47088</v>
      </c>
      <c r="C117" s="13">
        <f t="shared" si="30"/>
        <v>0</v>
      </c>
      <c r="D117" s="13">
        <f t="shared" si="31"/>
        <v>0</v>
      </c>
      <c r="E117" s="13">
        <f t="shared" si="32"/>
        <v>0</v>
      </c>
      <c r="F117" s="14">
        <f t="shared" si="33"/>
        <v>0</v>
      </c>
      <c r="G117" s="14">
        <f t="shared" si="27"/>
        <v>0</v>
      </c>
      <c r="H117" s="14">
        <f t="shared" si="34"/>
        <v>0</v>
      </c>
      <c r="I117" s="24">
        <f t="shared" si="35"/>
        <v>0</v>
      </c>
      <c r="J117" s="24">
        <f t="shared" si="26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8"/>
        <v>12029</v>
      </c>
      <c r="B118" s="12">
        <f t="shared" si="29"/>
        <v>47119</v>
      </c>
      <c r="C118" s="13">
        <f t="shared" si="30"/>
        <v>0</v>
      </c>
      <c r="D118" s="13">
        <f t="shared" si="31"/>
        <v>0</v>
      </c>
      <c r="E118" s="13">
        <f t="shared" si="32"/>
        <v>0</v>
      </c>
      <c r="F118" s="14">
        <f t="shared" si="33"/>
        <v>0</v>
      </c>
      <c r="G118" s="14">
        <f t="shared" si="27"/>
        <v>0</v>
      </c>
      <c r="H118" s="14">
        <f t="shared" si="34"/>
        <v>0</v>
      </c>
      <c r="I118" s="24">
        <f t="shared" si="35"/>
        <v>0</v>
      </c>
      <c r="J118" s="24">
        <f t="shared" si="26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8"/>
        <v>22029</v>
      </c>
      <c r="B119" s="12">
        <f t="shared" si="29"/>
        <v>47150</v>
      </c>
      <c r="C119" s="13">
        <f t="shared" si="30"/>
        <v>0</v>
      </c>
      <c r="D119" s="13">
        <f t="shared" si="31"/>
        <v>0</v>
      </c>
      <c r="E119" s="13">
        <f t="shared" si="32"/>
        <v>0</v>
      </c>
      <c r="F119" s="14">
        <f t="shared" si="33"/>
        <v>0</v>
      </c>
      <c r="G119" s="14">
        <f t="shared" si="27"/>
        <v>0</v>
      </c>
      <c r="H119" s="14">
        <f t="shared" si="34"/>
        <v>0</v>
      </c>
      <c r="I119" s="24">
        <f t="shared" si="35"/>
        <v>0</v>
      </c>
      <c r="J119" s="24">
        <f t="shared" si="26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8"/>
        <v>32029</v>
      </c>
      <c r="B120" s="12">
        <f t="shared" si="29"/>
        <v>47178</v>
      </c>
      <c r="C120" s="13">
        <f t="shared" si="30"/>
        <v>0</v>
      </c>
      <c r="D120" s="13">
        <f t="shared" si="31"/>
        <v>0</v>
      </c>
      <c r="E120" s="13">
        <f t="shared" si="32"/>
        <v>0</v>
      </c>
      <c r="F120" s="14">
        <f t="shared" si="33"/>
        <v>0</v>
      </c>
      <c r="G120" s="14">
        <f t="shared" si="27"/>
        <v>0</v>
      </c>
      <c r="H120" s="14">
        <f t="shared" si="34"/>
        <v>0</v>
      </c>
      <c r="I120" s="24">
        <f t="shared" si="35"/>
        <v>0</v>
      </c>
      <c r="J120" s="24">
        <f t="shared" si="26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8"/>
        <v>42029</v>
      </c>
      <c r="B121" s="12">
        <f t="shared" si="29"/>
        <v>47209</v>
      </c>
      <c r="C121" s="13">
        <f t="shared" si="30"/>
        <v>0</v>
      </c>
      <c r="D121" s="13">
        <f t="shared" si="31"/>
        <v>0</v>
      </c>
      <c r="E121" s="13">
        <f t="shared" si="32"/>
        <v>0</v>
      </c>
      <c r="F121" s="14">
        <f t="shared" si="33"/>
        <v>0</v>
      </c>
      <c r="G121" s="14">
        <f t="shared" si="27"/>
        <v>0</v>
      </c>
      <c r="H121" s="14">
        <f t="shared" si="34"/>
        <v>0</v>
      </c>
      <c r="I121" s="24">
        <f t="shared" si="35"/>
        <v>0</v>
      </c>
      <c r="J121" s="24">
        <f t="shared" si="26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8"/>
        <v>52029</v>
      </c>
      <c r="B122" s="12">
        <f t="shared" si="29"/>
        <v>47239</v>
      </c>
      <c r="C122" s="13">
        <f t="shared" si="30"/>
        <v>0</v>
      </c>
      <c r="D122" s="13">
        <f t="shared" si="31"/>
        <v>0</v>
      </c>
      <c r="E122" s="13">
        <f t="shared" si="32"/>
        <v>0</v>
      </c>
      <c r="F122" s="14">
        <f t="shared" si="33"/>
        <v>0</v>
      </c>
      <c r="G122" s="14">
        <f t="shared" si="27"/>
        <v>0</v>
      </c>
      <c r="H122" s="14">
        <f t="shared" si="34"/>
        <v>0</v>
      </c>
      <c r="I122" s="24">
        <f t="shared" si="35"/>
        <v>0</v>
      </c>
      <c r="J122" s="24">
        <f t="shared" si="26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8"/>
        <v>62029</v>
      </c>
      <c r="B123" s="12">
        <f t="shared" si="29"/>
        <v>47270</v>
      </c>
      <c r="C123" s="13">
        <f t="shared" si="30"/>
        <v>0</v>
      </c>
      <c r="D123" s="13">
        <f t="shared" si="31"/>
        <v>0</v>
      </c>
      <c r="E123" s="13">
        <f t="shared" si="32"/>
        <v>0</v>
      </c>
      <c r="F123" s="14">
        <f t="shared" si="33"/>
        <v>0</v>
      </c>
      <c r="G123" s="14">
        <f t="shared" si="27"/>
        <v>0</v>
      </c>
      <c r="H123" s="14">
        <f t="shared" si="34"/>
        <v>0</v>
      </c>
      <c r="I123" s="24">
        <f t="shared" si="35"/>
        <v>0</v>
      </c>
      <c r="J123" s="24">
        <f t="shared" si="26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8"/>
        <v>72029</v>
      </c>
      <c r="B124" s="12">
        <f t="shared" si="29"/>
        <v>47300</v>
      </c>
      <c r="C124" s="13">
        <f t="shared" si="30"/>
        <v>0</v>
      </c>
      <c r="D124" s="13">
        <f t="shared" si="31"/>
        <v>0</v>
      </c>
      <c r="E124" s="13">
        <f t="shared" si="32"/>
        <v>0</v>
      </c>
      <c r="F124" s="14">
        <f t="shared" si="33"/>
        <v>0</v>
      </c>
      <c r="G124" s="14">
        <f t="shared" si="27"/>
        <v>0</v>
      </c>
      <c r="H124" s="14">
        <f t="shared" si="34"/>
        <v>0</v>
      </c>
      <c r="I124" s="24">
        <f t="shared" si="35"/>
        <v>0</v>
      </c>
      <c r="J124" s="24">
        <f t="shared" si="26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9" sqref="M9"/>
    </sheetView>
  </sheetViews>
  <sheetFormatPr defaultColWidth="11" defaultRowHeight="15"/>
  <cols>
    <col min="1" max="1" width="7" hidden="1" customWidth="1"/>
    <col min="2" max="2" width="8.28571428571429" customWidth="1"/>
    <col min="4" max="4" width="12" customWidth="1"/>
    <col min="5" max="5" width="10.1428571428571" customWidth="1"/>
    <col min="6" max="6" width="11.4285714285714" customWidth="1"/>
    <col min="7" max="7" width="10" customWidth="1"/>
    <col min="8" max="8" width="12" customWidth="1"/>
    <col min="9" max="9" width="10.4285714285714" customWidth="1"/>
    <col min="10" max="11" width="11.2857142857143" customWidth="1"/>
    <col min="12" max="12" width="11" customWidth="1"/>
    <col min="13" max="14" width="10.4285714285714" customWidth="1"/>
    <col min="15" max="15" width="10.1428571428571" customWidth="1"/>
    <col min="16" max="16" width="10" customWidth="1"/>
    <col min="17" max="17" width="3.57142857142857" customWidth="1"/>
    <col min="18" max="18" width="18.8571428571429" customWidth="1"/>
    <col min="19" max="19" width="9.14285714285714" customWidth="1"/>
  </cols>
  <sheetData>
    <row r="1" spans="2:16">
      <c r="B1" s="1" t="s">
        <v>9</v>
      </c>
      <c r="C1" s="2" t="s">
        <v>61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43497</v>
      </c>
      <c r="N1" s="19" t="s">
        <v>13</v>
      </c>
      <c r="O1" s="20">
        <v>250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22019</v>
      </c>
      <c r="B5" s="12">
        <f>EDATE(M1,0)</f>
        <v>43497</v>
      </c>
      <c r="C5" s="13">
        <f>IF(H5&gt;0,O1-H5,IF(J5&lt;0,O1-J5,O1))</f>
        <v>250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250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175</v>
      </c>
    </row>
    <row r="6" ht="15.75" spans="1:19">
      <c r="A6" s="5" t="str">
        <f t="shared" ref="A6:A37" si="1">MONTH(B6)&amp;YEAR(B6)</f>
        <v>32019</v>
      </c>
      <c r="B6" s="12">
        <f t="shared" ref="B6:B37" si="2">EDATE(B5,1)</f>
        <v>43525</v>
      </c>
      <c r="C6" s="13">
        <f t="shared" ref="C6:C37" si="3">C5-H6+I6</f>
        <v>225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25</v>
      </c>
      <c r="I6" s="24">
        <f t="shared" ref="I6:I37" si="8">-SUMIF(L6:P6,"&lt;0",L6:P6)</f>
        <v>0</v>
      </c>
      <c r="J6" s="24">
        <f>IF($L6&gt;0,$L6,0)+IF($N6&gt;0,$N6,0)+IF($P6&gt;0,$P6,0)</f>
        <v>25</v>
      </c>
      <c r="K6" s="27">
        <v>43533</v>
      </c>
      <c r="L6" s="26">
        <v>25</v>
      </c>
      <c r="M6" s="27"/>
      <c r="N6" s="28"/>
      <c r="O6" s="27"/>
      <c r="P6" s="28"/>
      <c r="R6" s="34" t="s">
        <v>5</v>
      </c>
      <c r="S6" s="33">
        <v>0</v>
      </c>
    </row>
    <row r="7" ht="15.75" spans="1:19">
      <c r="A7" s="5" t="str">
        <f t="shared" si="1"/>
        <v>42019</v>
      </c>
      <c r="B7" s="12">
        <f t="shared" si="2"/>
        <v>43556</v>
      </c>
      <c r="C7" s="13">
        <f t="shared" si="3"/>
        <v>200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25</v>
      </c>
      <c r="I7" s="24">
        <f t="shared" si="8"/>
        <v>0</v>
      </c>
      <c r="J7" s="24">
        <f t="shared" ref="J7:J70" si="9">IF($L7&gt;0,$L7,0)+IF($N7&gt;0,$N7,0)+IF($P7&gt;0,$P7,0)</f>
        <v>25</v>
      </c>
      <c r="K7" s="27">
        <v>43684</v>
      </c>
      <c r="L7" s="26">
        <v>25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52019</v>
      </c>
      <c r="B8" s="12">
        <f t="shared" si="2"/>
        <v>43586</v>
      </c>
      <c r="C8" s="13">
        <f t="shared" si="3"/>
        <v>175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25</v>
      </c>
      <c r="I8" s="24">
        <f t="shared" si="8"/>
        <v>0</v>
      </c>
      <c r="J8" s="24">
        <f t="shared" si="9"/>
        <v>25</v>
      </c>
      <c r="K8" s="27">
        <v>43684</v>
      </c>
      <c r="L8" s="26">
        <v>25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62019</v>
      </c>
      <c r="B9" s="12">
        <f t="shared" si="2"/>
        <v>43617</v>
      </c>
      <c r="C9" s="13">
        <f t="shared" si="3"/>
        <v>175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72019</v>
      </c>
      <c r="B10" s="12">
        <f t="shared" si="2"/>
        <v>43647</v>
      </c>
      <c r="C10" s="13">
        <f t="shared" si="3"/>
        <v>175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82019</v>
      </c>
      <c r="B11" s="12">
        <f t="shared" si="2"/>
        <v>43678</v>
      </c>
      <c r="C11" s="13">
        <f t="shared" si="3"/>
        <v>175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92019</v>
      </c>
      <c r="B12" s="12">
        <f t="shared" si="2"/>
        <v>43709</v>
      </c>
      <c r="C12" s="13">
        <f t="shared" si="3"/>
        <v>175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102019</v>
      </c>
      <c r="B13" s="12">
        <f t="shared" si="2"/>
        <v>43739</v>
      </c>
      <c r="C13" s="13">
        <f t="shared" si="3"/>
        <v>175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112019</v>
      </c>
      <c r="B14" s="12">
        <f t="shared" si="2"/>
        <v>43770</v>
      </c>
      <c r="C14" s="13">
        <f t="shared" si="3"/>
        <v>175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122019</v>
      </c>
      <c r="B15" s="12">
        <f t="shared" si="2"/>
        <v>43800</v>
      </c>
      <c r="C15" s="13">
        <f t="shared" si="3"/>
        <v>175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12020</v>
      </c>
      <c r="B16" s="12">
        <f t="shared" si="2"/>
        <v>43831</v>
      </c>
      <c r="C16" s="13">
        <f t="shared" si="3"/>
        <v>175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22020</v>
      </c>
      <c r="B17" s="12">
        <f t="shared" si="2"/>
        <v>43862</v>
      </c>
      <c r="C17" s="13">
        <f t="shared" si="3"/>
        <v>175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32020</v>
      </c>
      <c r="B18" s="12">
        <f t="shared" si="2"/>
        <v>43891</v>
      </c>
      <c r="C18" s="13">
        <f t="shared" si="3"/>
        <v>175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42020</v>
      </c>
      <c r="B19" s="12">
        <f t="shared" si="2"/>
        <v>43922</v>
      </c>
      <c r="C19" s="13">
        <f t="shared" si="3"/>
        <v>175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52020</v>
      </c>
      <c r="B20" s="12">
        <f t="shared" si="2"/>
        <v>43952</v>
      </c>
      <c r="C20" s="13">
        <f t="shared" si="3"/>
        <v>175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62020</v>
      </c>
      <c r="B21" s="12">
        <f t="shared" si="2"/>
        <v>43983</v>
      </c>
      <c r="C21" s="13">
        <f t="shared" si="3"/>
        <v>175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72020</v>
      </c>
      <c r="B22" s="12">
        <f t="shared" si="2"/>
        <v>44013</v>
      </c>
      <c r="C22" s="13">
        <f t="shared" si="3"/>
        <v>175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82020</v>
      </c>
      <c r="B23" s="12">
        <f t="shared" si="2"/>
        <v>44044</v>
      </c>
      <c r="C23" s="13">
        <f t="shared" si="3"/>
        <v>175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92020</v>
      </c>
      <c r="B24" s="12">
        <f t="shared" si="2"/>
        <v>44075</v>
      </c>
      <c r="C24" s="13">
        <f t="shared" si="3"/>
        <v>175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102020</v>
      </c>
      <c r="B25" s="12">
        <f t="shared" si="2"/>
        <v>44105</v>
      </c>
      <c r="C25" s="13">
        <f t="shared" si="3"/>
        <v>175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112020</v>
      </c>
      <c r="B26" s="12">
        <f t="shared" si="2"/>
        <v>44136</v>
      </c>
      <c r="C26" s="13">
        <f t="shared" si="3"/>
        <v>175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122020</v>
      </c>
      <c r="B27" s="12">
        <f t="shared" si="2"/>
        <v>44166</v>
      </c>
      <c r="C27" s="13">
        <f t="shared" si="3"/>
        <v>175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12021</v>
      </c>
      <c r="B28" s="12">
        <f t="shared" si="2"/>
        <v>44197</v>
      </c>
      <c r="C28" s="13">
        <f t="shared" si="3"/>
        <v>175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22021</v>
      </c>
      <c r="B29" s="12">
        <f t="shared" si="2"/>
        <v>44228</v>
      </c>
      <c r="C29" s="13">
        <f t="shared" si="3"/>
        <v>175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32021</v>
      </c>
      <c r="B30" s="12">
        <f t="shared" si="2"/>
        <v>44256</v>
      </c>
      <c r="C30" s="13">
        <f t="shared" si="3"/>
        <v>175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42021</v>
      </c>
      <c r="B31" s="12">
        <f t="shared" si="2"/>
        <v>44287</v>
      </c>
      <c r="C31" s="13">
        <f t="shared" si="3"/>
        <v>175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52021</v>
      </c>
      <c r="B32" s="12">
        <f t="shared" si="2"/>
        <v>44317</v>
      </c>
      <c r="C32" s="13">
        <f t="shared" si="3"/>
        <v>175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62021</v>
      </c>
      <c r="B33" s="12">
        <f t="shared" si="2"/>
        <v>44348</v>
      </c>
      <c r="C33" s="13">
        <f t="shared" si="3"/>
        <v>175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72021</v>
      </c>
      <c r="B34" s="12">
        <f t="shared" si="2"/>
        <v>44378</v>
      </c>
      <c r="C34" s="13">
        <f t="shared" si="3"/>
        <v>175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82021</v>
      </c>
      <c r="B35" s="12">
        <f t="shared" si="2"/>
        <v>44409</v>
      </c>
      <c r="C35" s="13">
        <f t="shared" si="3"/>
        <v>175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92021</v>
      </c>
      <c r="B36" s="12">
        <f t="shared" si="2"/>
        <v>44440</v>
      </c>
      <c r="C36" s="13">
        <f t="shared" si="3"/>
        <v>175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102021</v>
      </c>
      <c r="B37" s="12">
        <f t="shared" si="2"/>
        <v>44470</v>
      </c>
      <c r="C37" s="13">
        <f t="shared" si="3"/>
        <v>175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112021</v>
      </c>
      <c r="B38" s="12">
        <f t="shared" ref="B38:B69" si="12">EDATE(B37,1)</f>
        <v>44501</v>
      </c>
      <c r="C38" s="13">
        <f t="shared" ref="C38:C69" si="13">C37-H38+I38</f>
        <v>175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122021</v>
      </c>
      <c r="B39" s="12">
        <f t="shared" si="12"/>
        <v>44531</v>
      </c>
      <c r="C39" s="13">
        <f t="shared" si="13"/>
        <v>175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12022</v>
      </c>
      <c r="B40" s="12">
        <f t="shared" si="12"/>
        <v>44562</v>
      </c>
      <c r="C40" s="13">
        <f t="shared" si="13"/>
        <v>175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22022</v>
      </c>
      <c r="B41" s="12">
        <f t="shared" si="12"/>
        <v>44593</v>
      </c>
      <c r="C41" s="13">
        <f t="shared" si="13"/>
        <v>175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32022</v>
      </c>
      <c r="B42" s="12">
        <f t="shared" si="12"/>
        <v>44621</v>
      </c>
      <c r="C42" s="13">
        <f t="shared" si="13"/>
        <v>175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42022</v>
      </c>
      <c r="B43" s="12">
        <f t="shared" si="12"/>
        <v>44652</v>
      </c>
      <c r="C43" s="13">
        <f t="shared" si="13"/>
        <v>175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52022</v>
      </c>
      <c r="B44" s="12">
        <f t="shared" si="12"/>
        <v>44682</v>
      </c>
      <c r="C44" s="13">
        <f t="shared" si="13"/>
        <v>175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62022</v>
      </c>
      <c r="B45" s="12">
        <f t="shared" si="12"/>
        <v>44713</v>
      </c>
      <c r="C45" s="13">
        <f t="shared" si="13"/>
        <v>175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72022</v>
      </c>
      <c r="B46" s="12">
        <f t="shared" si="12"/>
        <v>44743</v>
      </c>
      <c r="C46" s="13">
        <f t="shared" si="13"/>
        <v>175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82022</v>
      </c>
      <c r="B47" s="12">
        <f t="shared" si="12"/>
        <v>44774</v>
      </c>
      <c r="C47" s="13">
        <f t="shared" si="13"/>
        <v>175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92022</v>
      </c>
      <c r="B48" s="12">
        <f t="shared" si="12"/>
        <v>44805</v>
      </c>
      <c r="C48" s="13">
        <f t="shared" si="13"/>
        <v>175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102022</v>
      </c>
      <c r="B49" s="12">
        <f t="shared" si="12"/>
        <v>44835</v>
      </c>
      <c r="C49" s="13">
        <f t="shared" si="13"/>
        <v>175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112022</v>
      </c>
      <c r="B50" s="12">
        <f t="shared" si="12"/>
        <v>44866</v>
      </c>
      <c r="C50" s="13">
        <f t="shared" si="13"/>
        <v>175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122022</v>
      </c>
      <c r="B51" s="12">
        <f t="shared" si="12"/>
        <v>44896</v>
      </c>
      <c r="C51" s="13">
        <f t="shared" si="13"/>
        <v>175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12023</v>
      </c>
      <c r="B52" s="12">
        <f t="shared" si="12"/>
        <v>44927</v>
      </c>
      <c r="C52" s="13">
        <f t="shared" si="13"/>
        <v>175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22023</v>
      </c>
      <c r="B53" s="12">
        <f t="shared" si="12"/>
        <v>44958</v>
      </c>
      <c r="C53" s="13">
        <f t="shared" si="13"/>
        <v>175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32023</v>
      </c>
      <c r="B54" s="12">
        <f t="shared" si="12"/>
        <v>44986</v>
      </c>
      <c r="C54" s="13">
        <f t="shared" si="13"/>
        <v>175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42023</v>
      </c>
      <c r="B55" s="12">
        <f t="shared" si="12"/>
        <v>45017</v>
      </c>
      <c r="C55" s="13">
        <f t="shared" si="13"/>
        <v>175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52023</v>
      </c>
      <c r="B56" s="12">
        <f t="shared" si="12"/>
        <v>45047</v>
      </c>
      <c r="C56" s="13">
        <f t="shared" si="13"/>
        <v>175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62023</v>
      </c>
      <c r="B57" s="12">
        <f t="shared" si="12"/>
        <v>45078</v>
      </c>
      <c r="C57" s="13">
        <f t="shared" si="13"/>
        <v>175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72023</v>
      </c>
      <c r="B58" s="12">
        <f t="shared" si="12"/>
        <v>45108</v>
      </c>
      <c r="C58" s="13">
        <f t="shared" si="13"/>
        <v>175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82023</v>
      </c>
      <c r="B59" s="12">
        <f t="shared" si="12"/>
        <v>45139</v>
      </c>
      <c r="C59" s="13">
        <f t="shared" si="13"/>
        <v>175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92023</v>
      </c>
      <c r="B60" s="12">
        <f t="shared" si="12"/>
        <v>45170</v>
      </c>
      <c r="C60" s="13">
        <f t="shared" si="13"/>
        <v>175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102023</v>
      </c>
      <c r="B61" s="12">
        <f t="shared" si="12"/>
        <v>45200</v>
      </c>
      <c r="C61" s="13">
        <f t="shared" si="13"/>
        <v>175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112023</v>
      </c>
      <c r="B62" s="12">
        <f t="shared" si="12"/>
        <v>45231</v>
      </c>
      <c r="C62" s="13">
        <f t="shared" si="13"/>
        <v>175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122023</v>
      </c>
      <c r="B63" s="12">
        <f t="shared" si="12"/>
        <v>45261</v>
      </c>
      <c r="C63" s="13">
        <f t="shared" si="13"/>
        <v>175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12024</v>
      </c>
      <c r="B64" s="12">
        <f t="shared" si="12"/>
        <v>45292</v>
      </c>
      <c r="C64" s="13">
        <f t="shared" si="13"/>
        <v>175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22024</v>
      </c>
      <c r="B65" s="12">
        <f t="shared" si="12"/>
        <v>45323</v>
      </c>
      <c r="C65" s="13">
        <f t="shared" si="13"/>
        <v>175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32024</v>
      </c>
      <c r="B66" s="12">
        <f t="shared" si="12"/>
        <v>45352</v>
      </c>
      <c r="C66" s="13">
        <f t="shared" si="13"/>
        <v>175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42024</v>
      </c>
      <c r="B67" s="12">
        <f t="shared" si="12"/>
        <v>45383</v>
      </c>
      <c r="C67" s="13">
        <f t="shared" si="13"/>
        <v>175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52024</v>
      </c>
      <c r="B68" s="12">
        <f t="shared" si="12"/>
        <v>45413</v>
      </c>
      <c r="C68" s="13">
        <f t="shared" si="13"/>
        <v>175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62024</v>
      </c>
      <c r="B69" s="12">
        <f t="shared" si="12"/>
        <v>45444</v>
      </c>
      <c r="C69" s="13">
        <f t="shared" si="13"/>
        <v>175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72024</v>
      </c>
      <c r="B70" s="12">
        <f t="shared" ref="B70:B101" si="21">EDATE(B69,1)</f>
        <v>45474</v>
      </c>
      <c r="C70" s="13">
        <f t="shared" ref="C70:C101" si="22">C69-H70+I70</f>
        <v>175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82024</v>
      </c>
      <c r="B71" s="12">
        <f t="shared" si="21"/>
        <v>45505</v>
      </c>
      <c r="C71" s="13">
        <f t="shared" si="22"/>
        <v>175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92024</v>
      </c>
      <c r="B72" s="12">
        <f t="shared" si="21"/>
        <v>45536</v>
      </c>
      <c r="C72" s="13">
        <f t="shared" si="22"/>
        <v>175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102024</v>
      </c>
      <c r="B73" s="12">
        <f t="shared" si="21"/>
        <v>45566</v>
      </c>
      <c r="C73" s="13">
        <f t="shared" si="22"/>
        <v>175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112024</v>
      </c>
      <c r="B74" s="12">
        <f t="shared" si="21"/>
        <v>45597</v>
      </c>
      <c r="C74" s="13">
        <f t="shared" si="22"/>
        <v>175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122024</v>
      </c>
      <c r="B75" s="12">
        <f t="shared" si="21"/>
        <v>45627</v>
      </c>
      <c r="C75" s="13">
        <f t="shared" si="22"/>
        <v>175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12025</v>
      </c>
      <c r="B76" s="12">
        <f t="shared" si="21"/>
        <v>45658</v>
      </c>
      <c r="C76" s="13">
        <f t="shared" si="22"/>
        <v>175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22025</v>
      </c>
      <c r="B77" s="12">
        <f t="shared" si="21"/>
        <v>45689</v>
      </c>
      <c r="C77" s="13">
        <f t="shared" si="22"/>
        <v>175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32025</v>
      </c>
      <c r="B78" s="12">
        <f t="shared" si="21"/>
        <v>45717</v>
      </c>
      <c r="C78" s="13">
        <f t="shared" si="22"/>
        <v>175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42025</v>
      </c>
      <c r="B79" s="12">
        <f t="shared" si="21"/>
        <v>45748</v>
      </c>
      <c r="C79" s="13">
        <f t="shared" si="22"/>
        <v>175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52025</v>
      </c>
      <c r="B80" s="12">
        <f t="shared" si="21"/>
        <v>45778</v>
      </c>
      <c r="C80" s="13">
        <f t="shared" si="22"/>
        <v>175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62025</v>
      </c>
      <c r="B81" s="12">
        <f t="shared" si="21"/>
        <v>45809</v>
      </c>
      <c r="C81" s="13">
        <f t="shared" si="22"/>
        <v>175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72025</v>
      </c>
      <c r="B82" s="12">
        <f t="shared" si="21"/>
        <v>45839</v>
      </c>
      <c r="C82" s="13">
        <f t="shared" si="22"/>
        <v>175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82025</v>
      </c>
      <c r="B83" s="12">
        <f t="shared" si="21"/>
        <v>45870</v>
      </c>
      <c r="C83" s="13">
        <f t="shared" si="22"/>
        <v>175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92025</v>
      </c>
      <c r="B84" s="12">
        <f t="shared" si="21"/>
        <v>45901</v>
      </c>
      <c r="C84" s="13">
        <f t="shared" si="22"/>
        <v>175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102025</v>
      </c>
      <c r="B85" s="12">
        <f t="shared" si="21"/>
        <v>45931</v>
      </c>
      <c r="C85" s="13">
        <f t="shared" si="22"/>
        <v>175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112025</v>
      </c>
      <c r="B86" s="12">
        <f t="shared" si="21"/>
        <v>45962</v>
      </c>
      <c r="C86" s="13">
        <f t="shared" si="22"/>
        <v>175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122025</v>
      </c>
      <c r="B87" s="12">
        <f t="shared" si="21"/>
        <v>45992</v>
      </c>
      <c r="C87" s="13">
        <f t="shared" si="22"/>
        <v>175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12026</v>
      </c>
      <c r="B88" s="12">
        <f t="shared" si="21"/>
        <v>46023</v>
      </c>
      <c r="C88" s="13">
        <f t="shared" si="22"/>
        <v>175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22026</v>
      </c>
      <c r="B89" s="12">
        <f t="shared" si="21"/>
        <v>46054</v>
      </c>
      <c r="C89" s="13">
        <f t="shared" si="22"/>
        <v>175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32026</v>
      </c>
      <c r="B90" s="12">
        <f t="shared" si="21"/>
        <v>46082</v>
      </c>
      <c r="C90" s="13">
        <f t="shared" si="22"/>
        <v>175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42026</v>
      </c>
      <c r="B91" s="12">
        <f t="shared" si="21"/>
        <v>46113</v>
      </c>
      <c r="C91" s="13">
        <f t="shared" si="22"/>
        <v>175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52026</v>
      </c>
      <c r="B92" s="12">
        <f t="shared" si="21"/>
        <v>46143</v>
      </c>
      <c r="C92" s="13">
        <f t="shared" si="22"/>
        <v>175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62026</v>
      </c>
      <c r="B93" s="12">
        <f t="shared" si="21"/>
        <v>46174</v>
      </c>
      <c r="C93" s="13">
        <f t="shared" si="22"/>
        <v>175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72026</v>
      </c>
      <c r="B94" s="12">
        <f t="shared" si="21"/>
        <v>46204</v>
      </c>
      <c r="C94" s="13">
        <f t="shared" si="22"/>
        <v>175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82026</v>
      </c>
      <c r="B95" s="12">
        <f t="shared" si="21"/>
        <v>46235</v>
      </c>
      <c r="C95" s="13">
        <f t="shared" si="22"/>
        <v>175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92026</v>
      </c>
      <c r="B96" s="12">
        <f t="shared" si="21"/>
        <v>46266</v>
      </c>
      <c r="C96" s="13">
        <f t="shared" si="22"/>
        <v>175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102026</v>
      </c>
      <c r="B97" s="12">
        <f t="shared" si="21"/>
        <v>46296</v>
      </c>
      <c r="C97" s="13">
        <f t="shared" si="22"/>
        <v>175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112026</v>
      </c>
      <c r="B98" s="12">
        <f t="shared" si="21"/>
        <v>46327</v>
      </c>
      <c r="C98" s="13">
        <f t="shared" si="22"/>
        <v>175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122026</v>
      </c>
      <c r="B99" s="12">
        <f t="shared" si="21"/>
        <v>46357</v>
      </c>
      <c r="C99" s="13">
        <f t="shared" si="22"/>
        <v>175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12027</v>
      </c>
      <c r="B100" s="12">
        <f t="shared" si="21"/>
        <v>46388</v>
      </c>
      <c r="C100" s="13">
        <f t="shared" si="22"/>
        <v>175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22027</v>
      </c>
      <c r="B101" s="12">
        <f t="shared" si="21"/>
        <v>46419</v>
      </c>
      <c r="C101" s="13">
        <f t="shared" si="22"/>
        <v>175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32027</v>
      </c>
      <c r="B102" s="12">
        <f t="shared" ref="B102:B124" si="31">EDATE(B101,1)</f>
        <v>46447</v>
      </c>
      <c r="C102" s="13">
        <f t="shared" ref="C102:C124" si="32">C101-H102+I102</f>
        <v>175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42027</v>
      </c>
      <c r="B103" s="12">
        <f t="shared" si="31"/>
        <v>46478</v>
      </c>
      <c r="C103" s="13">
        <f t="shared" si="32"/>
        <v>175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52027</v>
      </c>
      <c r="B104" s="12">
        <f t="shared" si="31"/>
        <v>46508</v>
      </c>
      <c r="C104" s="13">
        <f t="shared" si="32"/>
        <v>175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62027</v>
      </c>
      <c r="B105" s="12">
        <f t="shared" si="31"/>
        <v>46539</v>
      </c>
      <c r="C105" s="13">
        <f t="shared" si="32"/>
        <v>175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72027</v>
      </c>
      <c r="B106" s="12">
        <f t="shared" si="31"/>
        <v>46569</v>
      </c>
      <c r="C106" s="13">
        <f t="shared" si="32"/>
        <v>175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82027</v>
      </c>
      <c r="B107" s="12">
        <f t="shared" si="31"/>
        <v>46600</v>
      </c>
      <c r="C107" s="13">
        <f t="shared" si="32"/>
        <v>175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92027</v>
      </c>
      <c r="B108" s="12">
        <f t="shared" si="31"/>
        <v>46631</v>
      </c>
      <c r="C108" s="13">
        <f t="shared" si="32"/>
        <v>175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102027</v>
      </c>
      <c r="B109" s="12">
        <f t="shared" si="31"/>
        <v>46661</v>
      </c>
      <c r="C109" s="13">
        <f t="shared" si="32"/>
        <v>175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112027</v>
      </c>
      <c r="B110" s="12">
        <f t="shared" si="31"/>
        <v>46692</v>
      </c>
      <c r="C110" s="13">
        <f t="shared" si="32"/>
        <v>175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122027</v>
      </c>
      <c r="B111" s="12">
        <f t="shared" si="31"/>
        <v>46722</v>
      </c>
      <c r="C111" s="13">
        <f t="shared" si="32"/>
        <v>175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12028</v>
      </c>
      <c r="B112" s="12">
        <f t="shared" si="31"/>
        <v>46753</v>
      </c>
      <c r="C112" s="13">
        <f t="shared" si="32"/>
        <v>175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22028</v>
      </c>
      <c r="B113" s="12">
        <f t="shared" si="31"/>
        <v>46784</v>
      </c>
      <c r="C113" s="13">
        <f t="shared" si="32"/>
        <v>175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32028</v>
      </c>
      <c r="B114" s="12">
        <f t="shared" si="31"/>
        <v>46813</v>
      </c>
      <c r="C114" s="13">
        <f t="shared" si="32"/>
        <v>175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42028</v>
      </c>
      <c r="B115" s="12">
        <f t="shared" si="31"/>
        <v>46844</v>
      </c>
      <c r="C115" s="13">
        <f t="shared" si="32"/>
        <v>175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52028</v>
      </c>
      <c r="B116" s="12">
        <f t="shared" si="31"/>
        <v>46874</v>
      </c>
      <c r="C116" s="13">
        <f t="shared" si="32"/>
        <v>175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62028</v>
      </c>
      <c r="B117" s="12">
        <f t="shared" si="31"/>
        <v>46905</v>
      </c>
      <c r="C117" s="13">
        <f t="shared" si="32"/>
        <v>175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72028</v>
      </c>
      <c r="B118" s="12">
        <f t="shared" si="31"/>
        <v>46935</v>
      </c>
      <c r="C118" s="13">
        <f t="shared" si="32"/>
        <v>175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82028</v>
      </c>
      <c r="B119" s="12">
        <f t="shared" si="31"/>
        <v>46966</v>
      </c>
      <c r="C119" s="13">
        <f t="shared" si="32"/>
        <v>175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92028</v>
      </c>
      <c r="B120" s="12">
        <f t="shared" si="31"/>
        <v>46997</v>
      </c>
      <c r="C120" s="13">
        <f t="shared" si="32"/>
        <v>175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102028</v>
      </c>
      <c r="B121" s="12">
        <f t="shared" si="31"/>
        <v>47027</v>
      </c>
      <c r="C121" s="13">
        <f t="shared" si="32"/>
        <v>175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112028</v>
      </c>
      <c r="B122" s="12">
        <f t="shared" si="31"/>
        <v>47058</v>
      </c>
      <c r="C122" s="13">
        <f t="shared" si="32"/>
        <v>175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122028</v>
      </c>
      <c r="B123" s="12">
        <f t="shared" si="31"/>
        <v>47088</v>
      </c>
      <c r="C123" s="13">
        <f t="shared" si="32"/>
        <v>175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12029</v>
      </c>
      <c r="B124" s="12">
        <f t="shared" si="31"/>
        <v>47119</v>
      </c>
      <c r="C124" s="13">
        <f t="shared" si="32"/>
        <v>175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3" sqref="M23"/>
    </sheetView>
  </sheetViews>
  <sheetFormatPr defaultColWidth="11" defaultRowHeight="15"/>
  <cols>
    <col min="1" max="1" width="7" hidden="1" customWidth="1"/>
    <col min="2" max="2" width="8.71428571428571" customWidth="1"/>
    <col min="4" max="4" width="10.1428571428571" customWidth="1"/>
    <col min="5" max="5" width="13.1428571428571" customWidth="1"/>
    <col min="6" max="6" width="9.85714285714286" customWidth="1"/>
    <col min="7" max="7" width="12" customWidth="1"/>
    <col min="8" max="8" width="10.4285714285714" customWidth="1"/>
    <col min="9" max="9" width="10" customWidth="1"/>
    <col min="10" max="12" width="11.5714285714286" customWidth="1"/>
    <col min="13" max="13" width="11.8571428571429" customWidth="1"/>
    <col min="14" max="14" width="10.2857142857143" customWidth="1"/>
    <col min="15" max="15" width="12.1428571428571" customWidth="1"/>
    <col min="16" max="16" width="8.28571428571429" customWidth="1"/>
    <col min="17" max="17" width="3.57142857142857" customWidth="1"/>
    <col min="18" max="18" width="18.2857142857143" customWidth="1"/>
    <col min="19" max="19" width="8.57142857142857" customWidth="1"/>
  </cols>
  <sheetData>
    <row r="1" spans="2:16">
      <c r="B1" s="1" t="s">
        <v>9</v>
      </c>
      <c r="C1" s="2" t="s">
        <v>62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43556</v>
      </c>
      <c r="N1" s="19" t="s">
        <v>13</v>
      </c>
      <c r="O1" s="20">
        <v>500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42019</v>
      </c>
      <c r="B5" s="12">
        <f>EDATE(M1,0)</f>
        <v>43556</v>
      </c>
      <c r="C5" s="13">
        <f>IF(H5&gt;0,O1-H5,IF(J5&lt;0,O1-J5,O1))</f>
        <v>500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500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150</v>
      </c>
    </row>
    <row r="6" ht="15.75" spans="1:19">
      <c r="A6" s="5" t="str">
        <f t="shared" ref="A6:A37" si="1">MONTH(B6)&amp;YEAR(B6)</f>
        <v>52019</v>
      </c>
      <c r="B6" s="12">
        <f t="shared" ref="B6:B37" si="2">EDATE(B5,1)</f>
        <v>43586</v>
      </c>
      <c r="C6" s="13">
        <f t="shared" ref="C6:C37" si="3">C5-H6+I6</f>
        <v>500</v>
      </c>
      <c r="D6" s="13">
        <f t="shared" ref="D6:D37" si="4">C5*$K$1</f>
        <v>50</v>
      </c>
      <c r="E6" s="13">
        <f t="shared" ref="E6:E37" si="5">C5*$K$1+G5</f>
        <v>50</v>
      </c>
      <c r="F6" s="14">
        <f t="shared" ref="F6:F37" si="6">IF(J6&gt;E6,E6,J6)</f>
        <v>50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50</v>
      </c>
      <c r="K6" s="27">
        <v>43621</v>
      </c>
      <c r="L6" s="26">
        <v>50</v>
      </c>
      <c r="M6" s="27"/>
      <c r="N6" s="28"/>
      <c r="O6" s="27"/>
      <c r="P6" s="28"/>
      <c r="R6" s="34" t="s">
        <v>5</v>
      </c>
      <c r="S6" s="33">
        <f ca="1">VLOOKUP($A$2,$A$5:$P$127,4,FALSE)</f>
        <v>15</v>
      </c>
    </row>
    <row r="7" ht="15.75" spans="1:19">
      <c r="A7" s="5" t="str">
        <f t="shared" si="1"/>
        <v>62019</v>
      </c>
      <c r="B7" s="12">
        <f t="shared" si="2"/>
        <v>43617</v>
      </c>
      <c r="C7" s="13">
        <f t="shared" si="3"/>
        <v>500</v>
      </c>
      <c r="D7" s="13">
        <f t="shared" si="4"/>
        <v>50</v>
      </c>
      <c r="E7" s="13">
        <f t="shared" si="5"/>
        <v>50</v>
      </c>
      <c r="F7" s="14">
        <f t="shared" si="6"/>
        <v>50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50</v>
      </c>
      <c r="K7" s="27">
        <v>43621</v>
      </c>
      <c r="L7" s="26">
        <v>50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72019</v>
      </c>
      <c r="B8" s="12">
        <f t="shared" si="2"/>
        <v>43647</v>
      </c>
      <c r="C8" s="13">
        <f t="shared" si="3"/>
        <v>600</v>
      </c>
      <c r="D8" s="13">
        <f t="shared" si="4"/>
        <v>50</v>
      </c>
      <c r="E8" s="13">
        <f t="shared" si="5"/>
        <v>50</v>
      </c>
      <c r="F8" s="14">
        <f t="shared" si="6"/>
        <v>50</v>
      </c>
      <c r="G8" s="14">
        <f t="shared" si="0"/>
        <v>0</v>
      </c>
      <c r="H8" s="14">
        <f t="shared" si="7"/>
        <v>0</v>
      </c>
      <c r="I8" s="24">
        <f t="shared" si="8"/>
        <v>100</v>
      </c>
      <c r="J8" s="24">
        <f t="shared" si="9"/>
        <v>50</v>
      </c>
      <c r="K8" s="27">
        <v>43654</v>
      </c>
      <c r="L8" s="26">
        <v>50</v>
      </c>
      <c r="M8" s="27">
        <v>43657</v>
      </c>
      <c r="N8" s="28">
        <v>-100</v>
      </c>
      <c r="O8" s="27"/>
      <c r="P8" s="28"/>
      <c r="R8" s="32" t="s">
        <v>7</v>
      </c>
      <c r="S8" s="33">
        <f ca="1">VLOOKUP($A$2,$A$5:$P$127,6,FALSE)</f>
        <v>15</v>
      </c>
    </row>
    <row r="9" ht="15.75" spans="1:19">
      <c r="A9" s="5" t="str">
        <f t="shared" si="1"/>
        <v>82019</v>
      </c>
      <c r="B9" s="12">
        <f t="shared" si="2"/>
        <v>43678</v>
      </c>
      <c r="C9" s="13">
        <f t="shared" si="3"/>
        <v>600</v>
      </c>
      <c r="D9" s="13">
        <f t="shared" si="4"/>
        <v>60</v>
      </c>
      <c r="E9" s="13">
        <f t="shared" si="5"/>
        <v>60</v>
      </c>
      <c r="F9" s="14">
        <f t="shared" si="6"/>
        <v>60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60</v>
      </c>
      <c r="K9" s="27">
        <v>43714</v>
      </c>
      <c r="L9" s="26">
        <v>60</v>
      </c>
      <c r="M9" s="27"/>
      <c r="N9" s="28"/>
      <c r="O9" s="27"/>
      <c r="P9" s="28"/>
      <c r="S9" s="5"/>
    </row>
    <row r="10" ht="15.75" spans="1:19">
      <c r="A10" s="5" t="str">
        <f t="shared" si="1"/>
        <v>92019</v>
      </c>
      <c r="B10" s="12">
        <f t="shared" si="2"/>
        <v>43709</v>
      </c>
      <c r="C10" s="13">
        <f t="shared" si="3"/>
        <v>600</v>
      </c>
      <c r="D10" s="13">
        <f t="shared" si="4"/>
        <v>60</v>
      </c>
      <c r="E10" s="13">
        <f t="shared" si="5"/>
        <v>60</v>
      </c>
      <c r="F10" s="14">
        <f t="shared" si="6"/>
        <v>60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60</v>
      </c>
      <c r="K10" s="27">
        <v>43714</v>
      </c>
      <c r="L10" s="26">
        <v>60</v>
      </c>
      <c r="M10" s="27"/>
      <c r="N10" s="28"/>
      <c r="O10" s="27"/>
      <c r="P10" s="28"/>
      <c r="S10" s="5"/>
    </row>
    <row r="11" ht="15.75" spans="1:19">
      <c r="A11" s="5" t="str">
        <f t="shared" si="1"/>
        <v>102019</v>
      </c>
      <c r="B11" s="12">
        <f t="shared" si="2"/>
        <v>43739</v>
      </c>
      <c r="C11" s="13">
        <f t="shared" si="3"/>
        <v>600</v>
      </c>
      <c r="D11" s="13">
        <f t="shared" si="4"/>
        <v>60</v>
      </c>
      <c r="E11" s="13">
        <f t="shared" si="5"/>
        <v>60</v>
      </c>
      <c r="F11" s="14">
        <f t="shared" si="6"/>
        <v>60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60</v>
      </c>
      <c r="K11" s="27">
        <v>43750</v>
      </c>
      <c r="L11" s="26">
        <v>60</v>
      </c>
      <c r="M11" s="27"/>
      <c r="N11" s="28"/>
      <c r="O11" s="27"/>
      <c r="P11" s="28"/>
      <c r="S11" s="5"/>
    </row>
    <row r="12" ht="15.75" spans="1:19">
      <c r="A12" s="5" t="str">
        <f t="shared" si="1"/>
        <v>112019</v>
      </c>
      <c r="B12" s="12">
        <f t="shared" si="2"/>
        <v>43770</v>
      </c>
      <c r="C12" s="13">
        <f t="shared" si="3"/>
        <v>600</v>
      </c>
      <c r="D12" s="13">
        <f t="shared" si="4"/>
        <v>60</v>
      </c>
      <c r="E12" s="13">
        <f t="shared" si="5"/>
        <v>60</v>
      </c>
      <c r="F12" s="14">
        <f t="shared" si="6"/>
        <v>60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60</v>
      </c>
      <c r="K12" s="27">
        <v>43784</v>
      </c>
      <c r="L12" s="26">
        <v>60</v>
      </c>
      <c r="M12" s="27"/>
      <c r="N12" s="28"/>
      <c r="O12" s="27"/>
      <c r="P12" s="28"/>
      <c r="S12" s="5"/>
    </row>
    <row r="13" ht="15.75" spans="1:19">
      <c r="A13" s="5" t="str">
        <f t="shared" si="1"/>
        <v>122019</v>
      </c>
      <c r="B13" s="12">
        <f t="shared" si="2"/>
        <v>43800</v>
      </c>
      <c r="C13" s="13">
        <f t="shared" si="3"/>
        <v>300</v>
      </c>
      <c r="D13" s="13">
        <f t="shared" si="4"/>
        <v>60</v>
      </c>
      <c r="E13" s="13">
        <f t="shared" si="5"/>
        <v>60</v>
      </c>
      <c r="F13" s="14">
        <f t="shared" si="6"/>
        <v>60</v>
      </c>
      <c r="G13" s="14">
        <f t="shared" si="0"/>
        <v>0</v>
      </c>
      <c r="H13" s="14">
        <f t="shared" si="7"/>
        <v>300</v>
      </c>
      <c r="I13" s="24">
        <f t="shared" si="8"/>
        <v>0</v>
      </c>
      <c r="J13" s="24">
        <f t="shared" si="9"/>
        <v>360</v>
      </c>
      <c r="K13" s="27">
        <v>43805</v>
      </c>
      <c r="L13" s="26">
        <v>360</v>
      </c>
      <c r="M13" s="27"/>
      <c r="N13" s="28"/>
      <c r="O13" s="27"/>
      <c r="P13" s="28"/>
      <c r="S13" s="5"/>
    </row>
    <row r="14" ht="15.75" spans="1:19">
      <c r="A14" s="5" t="str">
        <f t="shared" si="1"/>
        <v>12020</v>
      </c>
      <c r="B14" s="12">
        <f t="shared" si="2"/>
        <v>43831</v>
      </c>
      <c r="C14" s="13">
        <f t="shared" si="3"/>
        <v>600</v>
      </c>
      <c r="D14" s="13">
        <f t="shared" si="4"/>
        <v>30</v>
      </c>
      <c r="E14" s="13">
        <f t="shared" si="5"/>
        <v>30</v>
      </c>
      <c r="F14" s="14">
        <f t="shared" si="6"/>
        <v>20</v>
      </c>
      <c r="G14" s="14">
        <f t="shared" si="0"/>
        <v>10</v>
      </c>
      <c r="H14" s="14">
        <f t="shared" si="7"/>
        <v>0</v>
      </c>
      <c r="I14" s="24">
        <f t="shared" si="8"/>
        <v>300</v>
      </c>
      <c r="J14" s="24">
        <f t="shared" si="9"/>
        <v>20</v>
      </c>
      <c r="K14" s="27">
        <v>43844</v>
      </c>
      <c r="L14" s="26">
        <v>20</v>
      </c>
      <c r="M14" s="27">
        <v>43844</v>
      </c>
      <c r="N14" s="28">
        <v>-300</v>
      </c>
      <c r="O14" s="27"/>
      <c r="P14" s="28"/>
      <c r="S14" s="5"/>
    </row>
    <row r="15" ht="15.75" spans="1:19">
      <c r="A15" s="5" t="str">
        <f t="shared" si="1"/>
        <v>22020</v>
      </c>
      <c r="B15" s="12">
        <f t="shared" si="2"/>
        <v>43862</v>
      </c>
      <c r="C15" s="13">
        <f t="shared" si="3"/>
        <v>450</v>
      </c>
      <c r="D15" s="13">
        <f t="shared" si="4"/>
        <v>60</v>
      </c>
      <c r="E15" s="13">
        <f t="shared" si="5"/>
        <v>70</v>
      </c>
      <c r="F15" s="14">
        <f t="shared" si="6"/>
        <v>70</v>
      </c>
      <c r="G15" s="14">
        <f t="shared" si="0"/>
        <v>0</v>
      </c>
      <c r="H15" s="14">
        <f t="shared" si="7"/>
        <v>150</v>
      </c>
      <c r="I15" s="24">
        <f t="shared" si="8"/>
        <v>0</v>
      </c>
      <c r="J15" s="24">
        <f t="shared" si="9"/>
        <v>220</v>
      </c>
      <c r="K15" s="29">
        <v>43868</v>
      </c>
      <c r="L15" s="26">
        <v>220</v>
      </c>
      <c r="M15" s="29"/>
      <c r="N15" s="30"/>
      <c r="O15" s="29"/>
      <c r="P15" s="30"/>
      <c r="S15" s="5"/>
    </row>
    <row r="16" ht="15.75" spans="1:19">
      <c r="A16" s="5" t="str">
        <f t="shared" si="1"/>
        <v>32020</v>
      </c>
      <c r="B16" s="12">
        <f t="shared" si="2"/>
        <v>43891</v>
      </c>
      <c r="C16" s="13">
        <f t="shared" si="3"/>
        <v>300</v>
      </c>
      <c r="D16" s="13">
        <f t="shared" si="4"/>
        <v>45</v>
      </c>
      <c r="E16" s="13">
        <f t="shared" si="5"/>
        <v>45</v>
      </c>
      <c r="F16" s="14">
        <f t="shared" si="6"/>
        <v>45</v>
      </c>
      <c r="G16" s="14">
        <f t="shared" si="0"/>
        <v>0</v>
      </c>
      <c r="H16" s="14">
        <f t="shared" si="7"/>
        <v>150</v>
      </c>
      <c r="I16" s="24">
        <f t="shared" si="8"/>
        <v>0</v>
      </c>
      <c r="J16" s="24">
        <f t="shared" si="9"/>
        <v>195</v>
      </c>
      <c r="K16" s="25">
        <v>43898</v>
      </c>
      <c r="L16" s="26">
        <v>195</v>
      </c>
      <c r="M16" s="25"/>
      <c r="N16" s="26"/>
      <c r="O16" s="25"/>
      <c r="P16" s="26"/>
      <c r="S16" s="5"/>
    </row>
    <row r="17" ht="15.75" spans="1:19">
      <c r="A17" s="5" t="str">
        <f t="shared" si="1"/>
        <v>42020</v>
      </c>
      <c r="B17" s="12">
        <f t="shared" si="2"/>
        <v>43922</v>
      </c>
      <c r="C17" s="13">
        <f t="shared" si="3"/>
        <v>300</v>
      </c>
      <c r="D17" s="13">
        <f t="shared" si="4"/>
        <v>30</v>
      </c>
      <c r="E17" s="13">
        <f t="shared" si="5"/>
        <v>30</v>
      </c>
      <c r="F17" s="14">
        <f t="shared" si="6"/>
        <v>30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30</v>
      </c>
      <c r="K17" s="25">
        <v>43962</v>
      </c>
      <c r="L17" s="26">
        <v>30</v>
      </c>
      <c r="M17" s="25"/>
      <c r="N17" s="26"/>
      <c r="O17" s="25"/>
      <c r="P17" s="26"/>
      <c r="S17" s="5"/>
    </row>
    <row r="18" ht="15.75" spans="1:19">
      <c r="A18" s="5" t="str">
        <f t="shared" si="1"/>
        <v>52020</v>
      </c>
      <c r="B18" s="12">
        <f t="shared" si="2"/>
        <v>43952</v>
      </c>
      <c r="C18" s="13">
        <f t="shared" si="3"/>
        <v>300</v>
      </c>
      <c r="D18" s="13">
        <f t="shared" si="4"/>
        <v>30</v>
      </c>
      <c r="E18" s="13">
        <f t="shared" si="5"/>
        <v>30</v>
      </c>
      <c r="F18" s="14">
        <f t="shared" si="6"/>
        <v>30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30</v>
      </c>
      <c r="K18" s="25">
        <v>43962</v>
      </c>
      <c r="L18" s="26">
        <v>30</v>
      </c>
      <c r="M18" s="25"/>
      <c r="N18" s="26"/>
      <c r="O18" s="25"/>
      <c r="P18" s="26"/>
      <c r="S18" s="5"/>
    </row>
    <row r="19" ht="15.75" spans="1:19">
      <c r="A19" s="5" t="str">
        <f t="shared" si="1"/>
        <v>62020</v>
      </c>
      <c r="B19" s="12">
        <f t="shared" si="2"/>
        <v>43983</v>
      </c>
      <c r="C19" s="13">
        <f t="shared" si="3"/>
        <v>300</v>
      </c>
      <c r="D19" s="13">
        <f t="shared" si="4"/>
        <v>30</v>
      </c>
      <c r="E19" s="13">
        <f t="shared" si="5"/>
        <v>30</v>
      </c>
      <c r="F19" s="14">
        <f t="shared" si="6"/>
        <v>30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30</v>
      </c>
      <c r="K19" s="25">
        <v>43962</v>
      </c>
      <c r="L19" s="26">
        <v>10</v>
      </c>
      <c r="M19" s="25">
        <v>44003</v>
      </c>
      <c r="N19" s="26">
        <v>20</v>
      </c>
      <c r="O19" s="25"/>
      <c r="P19" s="26"/>
      <c r="S19" s="5"/>
    </row>
    <row r="20" ht="15.75" spans="1:19">
      <c r="A20" s="5" t="str">
        <f t="shared" si="1"/>
        <v>72020</v>
      </c>
      <c r="B20" s="12">
        <f t="shared" si="2"/>
        <v>44013</v>
      </c>
      <c r="C20" s="13">
        <f t="shared" si="3"/>
        <v>150</v>
      </c>
      <c r="D20" s="13">
        <f t="shared" si="4"/>
        <v>30</v>
      </c>
      <c r="E20" s="13">
        <f t="shared" si="5"/>
        <v>30</v>
      </c>
      <c r="F20" s="14">
        <f t="shared" si="6"/>
        <v>30</v>
      </c>
      <c r="G20" s="14">
        <f t="shared" si="0"/>
        <v>0</v>
      </c>
      <c r="H20" s="14">
        <f t="shared" si="7"/>
        <v>150</v>
      </c>
      <c r="I20" s="24">
        <f t="shared" si="8"/>
        <v>0</v>
      </c>
      <c r="J20" s="24">
        <f t="shared" si="9"/>
        <v>180</v>
      </c>
      <c r="K20" s="25">
        <v>44027</v>
      </c>
      <c r="L20" s="26">
        <v>180</v>
      </c>
      <c r="M20" s="25"/>
      <c r="N20" s="26"/>
      <c r="O20" s="25"/>
      <c r="P20" s="26"/>
      <c r="S20" s="5"/>
    </row>
    <row r="21" ht="15.75" spans="1:19">
      <c r="A21" s="5" t="str">
        <f t="shared" si="1"/>
        <v>82020</v>
      </c>
      <c r="B21" s="12">
        <f t="shared" si="2"/>
        <v>44044</v>
      </c>
      <c r="C21" s="13">
        <f t="shared" si="3"/>
        <v>150</v>
      </c>
      <c r="D21" s="13">
        <f t="shared" si="4"/>
        <v>15</v>
      </c>
      <c r="E21" s="13">
        <f t="shared" si="5"/>
        <v>15</v>
      </c>
      <c r="F21" s="14">
        <f t="shared" si="6"/>
        <v>15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15</v>
      </c>
      <c r="K21" s="25">
        <v>44081</v>
      </c>
      <c r="L21" s="26">
        <v>15</v>
      </c>
      <c r="M21" s="25"/>
      <c r="N21" s="26"/>
      <c r="O21" s="25"/>
      <c r="P21" s="26"/>
      <c r="S21" s="5"/>
    </row>
    <row r="22" ht="15.75" spans="1:19">
      <c r="A22" s="5" t="str">
        <f t="shared" si="1"/>
        <v>92020</v>
      </c>
      <c r="B22" s="12">
        <f t="shared" si="2"/>
        <v>44075</v>
      </c>
      <c r="C22" s="13">
        <f t="shared" si="3"/>
        <v>150</v>
      </c>
      <c r="D22" s="13">
        <f t="shared" si="4"/>
        <v>15</v>
      </c>
      <c r="E22" s="13">
        <f t="shared" si="5"/>
        <v>15</v>
      </c>
      <c r="F22" s="14">
        <f t="shared" si="6"/>
        <v>15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15</v>
      </c>
      <c r="K22" s="25">
        <v>44081</v>
      </c>
      <c r="L22" s="26">
        <v>15</v>
      </c>
      <c r="M22" s="25"/>
      <c r="N22" s="26"/>
      <c r="O22" s="25"/>
      <c r="P22" s="26"/>
      <c r="S22" s="5"/>
    </row>
    <row r="23" ht="15.75" spans="1:19">
      <c r="A23" s="5" t="str">
        <f t="shared" si="1"/>
        <v>102020</v>
      </c>
      <c r="B23" s="12">
        <f t="shared" si="2"/>
        <v>44105</v>
      </c>
      <c r="C23" s="13">
        <f t="shared" si="3"/>
        <v>150</v>
      </c>
      <c r="D23" s="13">
        <f t="shared" si="4"/>
        <v>15</v>
      </c>
      <c r="E23" s="13">
        <f t="shared" si="5"/>
        <v>15</v>
      </c>
      <c r="F23" s="14">
        <f t="shared" si="6"/>
        <v>0</v>
      </c>
      <c r="G23" s="14">
        <f t="shared" si="0"/>
        <v>15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112020</v>
      </c>
      <c r="B24" s="12">
        <f t="shared" si="2"/>
        <v>44136</v>
      </c>
      <c r="C24" s="13">
        <f t="shared" si="3"/>
        <v>150</v>
      </c>
      <c r="D24" s="13">
        <f t="shared" si="4"/>
        <v>15</v>
      </c>
      <c r="E24" s="13">
        <f t="shared" si="5"/>
        <v>30</v>
      </c>
      <c r="F24" s="14">
        <f t="shared" si="6"/>
        <v>0</v>
      </c>
      <c r="G24" s="14">
        <f t="shared" si="0"/>
        <v>30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122020</v>
      </c>
      <c r="B25" s="12">
        <f t="shared" si="2"/>
        <v>44166</v>
      </c>
      <c r="C25" s="13">
        <f t="shared" si="3"/>
        <v>150</v>
      </c>
      <c r="D25" s="13">
        <f t="shared" si="4"/>
        <v>15</v>
      </c>
      <c r="E25" s="13">
        <f t="shared" si="5"/>
        <v>45</v>
      </c>
      <c r="F25" s="14">
        <f t="shared" si="6"/>
        <v>0</v>
      </c>
      <c r="G25" s="14">
        <f t="shared" si="0"/>
        <v>45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12021</v>
      </c>
      <c r="B26" s="12">
        <f t="shared" si="2"/>
        <v>44197</v>
      </c>
      <c r="C26" s="13">
        <f t="shared" si="3"/>
        <v>150</v>
      </c>
      <c r="D26" s="13">
        <f t="shared" si="4"/>
        <v>15</v>
      </c>
      <c r="E26" s="13">
        <f t="shared" si="5"/>
        <v>60</v>
      </c>
      <c r="F26" s="14">
        <f t="shared" si="6"/>
        <v>0</v>
      </c>
      <c r="G26" s="14">
        <f t="shared" si="0"/>
        <v>60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22021</v>
      </c>
      <c r="B27" s="12">
        <f t="shared" si="2"/>
        <v>44228</v>
      </c>
      <c r="C27" s="13">
        <f t="shared" si="3"/>
        <v>150</v>
      </c>
      <c r="D27" s="13">
        <f t="shared" si="4"/>
        <v>15</v>
      </c>
      <c r="E27" s="13">
        <f t="shared" si="5"/>
        <v>75</v>
      </c>
      <c r="F27" s="14">
        <f t="shared" si="6"/>
        <v>0</v>
      </c>
      <c r="G27" s="14">
        <f t="shared" si="0"/>
        <v>75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32021</v>
      </c>
      <c r="B28" s="12">
        <f t="shared" si="2"/>
        <v>44256</v>
      </c>
      <c r="C28" s="13">
        <f t="shared" si="3"/>
        <v>150</v>
      </c>
      <c r="D28" s="13">
        <f t="shared" si="4"/>
        <v>15</v>
      </c>
      <c r="E28" s="13">
        <f t="shared" si="5"/>
        <v>90</v>
      </c>
      <c r="F28" s="14">
        <f t="shared" si="6"/>
        <v>0</v>
      </c>
      <c r="G28" s="14">
        <f t="shared" si="0"/>
        <v>90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42021</v>
      </c>
      <c r="B29" s="12">
        <f t="shared" si="2"/>
        <v>44287</v>
      </c>
      <c r="C29" s="13">
        <f t="shared" si="3"/>
        <v>150</v>
      </c>
      <c r="D29" s="13">
        <f t="shared" si="4"/>
        <v>15</v>
      </c>
      <c r="E29" s="13">
        <f t="shared" si="5"/>
        <v>105</v>
      </c>
      <c r="F29" s="14">
        <f t="shared" si="6"/>
        <v>0</v>
      </c>
      <c r="G29" s="14">
        <f t="shared" si="0"/>
        <v>105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52021</v>
      </c>
      <c r="B30" s="12">
        <f t="shared" si="2"/>
        <v>44317</v>
      </c>
      <c r="C30" s="13">
        <f t="shared" si="3"/>
        <v>150</v>
      </c>
      <c r="D30" s="13">
        <f t="shared" si="4"/>
        <v>15</v>
      </c>
      <c r="E30" s="13">
        <f t="shared" si="5"/>
        <v>120</v>
      </c>
      <c r="F30" s="14">
        <f t="shared" si="6"/>
        <v>0</v>
      </c>
      <c r="G30" s="14">
        <f t="shared" si="0"/>
        <v>120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62021</v>
      </c>
      <c r="B31" s="12">
        <f t="shared" si="2"/>
        <v>44348</v>
      </c>
      <c r="C31" s="13">
        <f t="shared" si="3"/>
        <v>150</v>
      </c>
      <c r="D31" s="13">
        <f t="shared" si="4"/>
        <v>15</v>
      </c>
      <c r="E31" s="13">
        <f t="shared" si="5"/>
        <v>135</v>
      </c>
      <c r="F31" s="14">
        <f t="shared" si="6"/>
        <v>0</v>
      </c>
      <c r="G31" s="14">
        <f t="shared" si="0"/>
        <v>135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72021</v>
      </c>
      <c r="B32" s="12">
        <f t="shared" si="2"/>
        <v>44378</v>
      </c>
      <c r="C32" s="13">
        <f t="shared" si="3"/>
        <v>150</v>
      </c>
      <c r="D32" s="13">
        <f t="shared" si="4"/>
        <v>15</v>
      </c>
      <c r="E32" s="13">
        <f t="shared" si="5"/>
        <v>150</v>
      </c>
      <c r="F32" s="14">
        <f t="shared" si="6"/>
        <v>0</v>
      </c>
      <c r="G32" s="14">
        <f t="shared" si="0"/>
        <v>150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82021</v>
      </c>
      <c r="B33" s="12">
        <f t="shared" si="2"/>
        <v>44409</v>
      </c>
      <c r="C33" s="13">
        <f t="shared" si="3"/>
        <v>150</v>
      </c>
      <c r="D33" s="13">
        <f t="shared" si="4"/>
        <v>15</v>
      </c>
      <c r="E33" s="13">
        <f t="shared" si="5"/>
        <v>165</v>
      </c>
      <c r="F33" s="14">
        <f t="shared" si="6"/>
        <v>0</v>
      </c>
      <c r="G33" s="14">
        <f t="shared" si="0"/>
        <v>165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92021</v>
      </c>
      <c r="B34" s="12">
        <f t="shared" si="2"/>
        <v>44440</v>
      </c>
      <c r="C34" s="13">
        <f t="shared" si="3"/>
        <v>150</v>
      </c>
      <c r="D34" s="13">
        <f t="shared" si="4"/>
        <v>15</v>
      </c>
      <c r="E34" s="13">
        <f t="shared" si="5"/>
        <v>180</v>
      </c>
      <c r="F34" s="14">
        <f t="shared" si="6"/>
        <v>0</v>
      </c>
      <c r="G34" s="14">
        <f t="shared" si="0"/>
        <v>180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102021</v>
      </c>
      <c r="B35" s="12">
        <f t="shared" si="2"/>
        <v>44470</v>
      </c>
      <c r="C35" s="13">
        <f t="shared" si="3"/>
        <v>150</v>
      </c>
      <c r="D35" s="13">
        <f t="shared" si="4"/>
        <v>15</v>
      </c>
      <c r="E35" s="13">
        <f t="shared" si="5"/>
        <v>195</v>
      </c>
      <c r="F35" s="14">
        <f t="shared" si="6"/>
        <v>0</v>
      </c>
      <c r="G35" s="14">
        <f t="shared" si="0"/>
        <v>195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112021</v>
      </c>
      <c r="B36" s="12">
        <f t="shared" si="2"/>
        <v>44501</v>
      </c>
      <c r="C36" s="13">
        <f t="shared" si="3"/>
        <v>150</v>
      </c>
      <c r="D36" s="13">
        <f t="shared" si="4"/>
        <v>15</v>
      </c>
      <c r="E36" s="13">
        <f t="shared" si="5"/>
        <v>210</v>
      </c>
      <c r="F36" s="14">
        <f t="shared" si="6"/>
        <v>0</v>
      </c>
      <c r="G36" s="14">
        <f t="shared" si="0"/>
        <v>210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122021</v>
      </c>
      <c r="B37" s="12">
        <f t="shared" si="2"/>
        <v>44531</v>
      </c>
      <c r="C37" s="13">
        <f t="shared" si="3"/>
        <v>150</v>
      </c>
      <c r="D37" s="13">
        <f t="shared" si="4"/>
        <v>15</v>
      </c>
      <c r="E37" s="13">
        <f t="shared" si="5"/>
        <v>225</v>
      </c>
      <c r="F37" s="14">
        <f t="shared" si="6"/>
        <v>0</v>
      </c>
      <c r="G37" s="14">
        <f t="shared" ref="G37:G68" si="10">E37-F37</f>
        <v>225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12022</v>
      </c>
      <c r="B38" s="12">
        <f t="shared" ref="B38:B69" si="12">EDATE(B37,1)</f>
        <v>44562</v>
      </c>
      <c r="C38" s="13">
        <f t="shared" ref="C38:C69" si="13">C37-H38+I38</f>
        <v>150</v>
      </c>
      <c r="D38" s="13">
        <f t="shared" ref="D38:D69" si="14">C37*$K$1</f>
        <v>15</v>
      </c>
      <c r="E38" s="13">
        <f t="shared" ref="E38:E69" si="15">C37*$K$1+G37</f>
        <v>240</v>
      </c>
      <c r="F38" s="14">
        <f t="shared" ref="F38:F69" si="16">IF(J38&gt;E38,E38,J38)</f>
        <v>0</v>
      </c>
      <c r="G38" s="14">
        <f t="shared" si="10"/>
        <v>240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22022</v>
      </c>
      <c r="B39" s="12">
        <f t="shared" si="12"/>
        <v>44593</v>
      </c>
      <c r="C39" s="13">
        <f t="shared" si="13"/>
        <v>150</v>
      </c>
      <c r="D39" s="13">
        <f t="shared" si="14"/>
        <v>15</v>
      </c>
      <c r="E39" s="13">
        <f t="shared" si="15"/>
        <v>255</v>
      </c>
      <c r="F39" s="14">
        <f t="shared" si="16"/>
        <v>0</v>
      </c>
      <c r="G39" s="14">
        <f t="shared" si="10"/>
        <v>255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32022</v>
      </c>
      <c r="B40" s="12">
        <f t="shared" si="12"/>
        <v>44621</v>
      </c>
      <c r="C40" s="13">
        <f t="shared" si="13"/>
        <v>150</v>
      </c>
      <c r="D40" s="13">
        <f t="shared" si="14"/>
        <v>15</v>
      </c>
      <c r="E40" s="13">
        <f t="shared" si="15"/>
        <v>270</v>
      </c>
      <c r="F40" s="14">
        <f t="shared" si="16"/>
        <v>0</v>
      </c>
      <c r="G40" s="14">
        <f t="shared" si="10"/>
        <v>270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42022</v>
      </c>
      <c r="B41" s="12">
        <f t="shared" si="12"/>
        <v>44652</v>
      </c>
      <c r="C41" s="13">
        <f t="shared" si="13"/>
        <v>150</v>
      </c>
      <c r="D41" s="13">
        <f t="shared" si="14"/>
        <v>15</v>
      </c>
      <c r="E41" s="13">
        <f t="shared" si="15"/>
        <v>285</v>
      </c>
      <c r="F41" s="14">
        <f t="shared" si="16"/>
        <v>0</v>
      </c>
      <c r="G41" s="14">
        <f t="shared" si="10"/>
        <v>285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52022</v>
      </c>
      <c r="B42" s="12">
        <f t="shared" si="12"/>
        <v>44682</v>
      </c>
      <c r="C42" s="13">
        <f t="shared" si="13"/>
        <v>150</v>
      </c>
      <c r="D42" s="13">
        <f t="shared" si="14"/>
        <v>15</v>
      </c>
      <c r="E42" s="13">
        <f t="shared" si="15"/>
        <v>300</v>
      </c>
      <c r="F42" s="14">
        <f t="shared" si="16"/>
        <v>0</v>
      </c>
      <c r="G42" s="14">
        <f t="shared" si="10"/>
        <v>300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62022</v>
      </c>
      <c r="B43" s="12">
        <f t="shared" si="12"/>
        <v>44713</v>
      </c>
      <c r="C43" s="13">
        <f t="shared" si="13"/>
        <v>150</v>
      </c>
      <c r="D43" s="13">
        <f t="shared" si="14"/>
        <v>15</v>
      </c>
      <c r="E43" s="13">
        <f t="shared" si="15"/>
        <v>315</v>
      </c>
      <c r="F43" s="14">
        <f t="shared" si="16"/>
        <v>0</v>
      </c>
      <c r="G43" s="14">
        <f t="shared" si="10"/>
        <v>315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72022</v>
      </c>
      <c r="B44" s="12">
        <f t="shared" si="12"/>
        <v>44743</v>
      </c>
      <c r="C44" s="13">
        <f t="shared" si="13"/>
        <v>150</v>
      </c>
      <c r="D44" s="13">
        <f t="shared" si="14"/>
        <v>15</v>
      </c>
      <c r="E44" s="13">
        <f t="shared" si="15"/>
        <v>330</v>
      </c>
      <c r="F44" s="14">
        <f t="shared" si="16"/>
        <v>0</v>
      </c>
      <c r="G44" s="14">
        <f t="shared" si="10"/>
        <v>330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82022</v>
      </c>
      <c r="B45" s="12">
        <f t="shared" si="12"/>
        <v>44774</v>
      </c>
      <c r="C45" s="13">
        <f t="shared" si="13"/>
        <v>150</v>
      </c>
      <c r="D45" s="13">
        <f t="shared" si="14"/>
        <v>15</v>
      </c>
      <c r="E45" s="13">
        <f t="shared" si="15"/>
        <v>345</v>
      </c>
      <c r="F45" s="14">
        <f t="shared" si="16"/>
        <v>0</v>
      </c>
      <c r="G45" s="14">
        <f t="shared" si="10"/>
        <v>345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92022</v>
      </c>
      <c r="B46" s="12">
        <f t="shared" si="12"/>
        <v>44805</v>
      </c>
      <c r="C46" s="13">
        <f t="shared" si="13"/>
        <v>150</v>
      </c>
      <c r="D46" s="13">
        <f t="shared" si="14"/>
        <v>15</v>
      </c>
      <c r="E46" s="13">
        <f t="shared" si="15"/>
        <v>360</v>
      </c>
      <c r="F46" s="14">
        <f t="shared" si="16"/>
        <v>0</v>
      </c>
      <c r="G46" s="14">
        <f t="shared" si="10"/>
        <v>360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102022</v>
      </c>
      <c r="B47" s="12">
        <f t="shared" si="12"/>
        <v>44835</v>
      </c>
      <c r="C47" s="13">
        <f t="shared" si="13"/>
        <v>150</v>
      </c>
      <c r="D47" s="13">
        <f t="shared" si="14"/>
        <v>15</v>
      </c>
      <c r="E47" s="13">
        <f t="shared" si="15"/>
        <v>375</v>
      </c>
      <c r="F47" s="14">
        <f t="shared" si="16"/>
        <v>0</v>
      </c>
      <c r="G47" s="14">
        <f t="shared" si="10"/>
        <v>375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112022</v>
      </c>
      <c r="B48" s="12">
        <f t="shared" si="12"/>
        <v>44866</v>
      </c>
      <c r="C48" s="13">
        <f t="shared" si="13"/>
        <v>150</v>
      </c>
      <c r="D48" s="13">
        <f t="shared" si="14"/>
        <v>15</v>
      </c>
      <c r="E48" s="13">
        <f t="shared" si="15"/>
        <v>390</v>
      </c>
      <c r="F48" s="14">
        <f t="shared" si="16"/>
        <v>0</v>
      </c>
      <c r="G48" s="14">
        <f t="shared" si="10"/>
        <v>390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122022</v>
      </c>
      <c r="B49" s="12">
        <f t="shared" si="12"/>
        <v>44896</v>
      </c>
      <c r="C49" s="13">
        <f t="shared" si="13"/>
        <v>150</v>
      </c>
      <c r="D49" s="13">
        <f t="shared" si="14"/>
        <v>15</v>
      </c>
      <c r="E49" s="13">
        <f t="shared" si="15"/>
        <v>405</v>
      </c>
      <c r="F49" s="14">
        <f t="shared" si="16"/>
        <v>0</v>
      </c>
      <c r="G49" s="14">
        <f t="shared" si="10"/>
        <v>405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12023</v>
      </c>
      <c r="B50" s="12">
        <f t="shared" si="12"/>
        <v>44927</v>
      </c>
      <c r="C50" s="13">
        <f t="shared" si="13"/>
        <v>150</v>
      </c>
      <c r="D50" s="13">
        <f t="shared" si="14"/>
        <v>15</v>
      </c>
      <c r="E50" s="13">
        <f t="shared" si="15"/>
        <v>420</v>
      </c>
      <c r="F50" s="14">
        <f t="shared" si="16"/>
        <v>0</v>
      </c>
      <c r="G50" s="14">
        <f t="shared" si="10"/>
        <v>420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22023</v>
      </c>
      <c r="B51" s="12">
        <f t="shared" si="12"/>
        <v>44958</v>
      </c>
      <c r="C51" s="13">
        <f t="shared" si="13"/>
        <v>150</v>
      </c>
      <c r="D51" s="13">
        <f t="shared" si="14"/>
        <v>15</v>
      </c>
      <c r="E51" s="13">
        <f t="shared" si="15"/>
        <v>435</v>
      </c>
      <c r="F51" s="14">
        <f t="shared" si="16"/>
        <v>0</v>
      </c>
      <c r="G51" s="14">
        <f t="shared" si="10"/>
        <v>435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32023</v>
      </c>
      <c r="B52" s="12">
        <f t="shared" si="12"/>
        <v>44986</v>
      </c>
      <c r="C52" s="13">
        <f t="shared" si="13"/>
        <v>150</v>
      </c>
      <c r="D52" s="13">
        <f t="shared" si="14"/>
        <v>15</v>
      </c>
      <c r="E52" s="13">
        <f t="shared" si="15"/>
        <v>450</v>
      </c>
      <c r="F52" s="14">
        <f t="shared" si="16"/>
        <v>0</v>
      </c>
      <c r="G52" s="14">
        <f t="shared" si="10"/>
        <v>450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42023</v>
      </c>
      <c r="B53" s="12">
        <f t="shared" si="12"/>
        <v>45017</v>
      </c>
      <c r="C53" s="13">
        <f t="shared" si="13"/>
        <v>150</v>
      </c>
      <c r="D53" s="13">
        <f t="shared" si="14"/>
        <v>15</v>
      </c>
      <c r="E53" s="13">
        <f t="shared" si="15"/>
        <v>465</v>
      </c>
      <c r="F53" s="14">
        <f t="shared" si="16"/>
        <v>0</v>
      </c>
      <c r="G53" s="14">
        <f t="shared" si="10"/>
        <v>465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52023</v>
      </c>
      <c r="B54" s="12">
        <f t="shared" si="12"/>
        <v>45047</v>
      </c>
      <c r="C54" s="13">
        <f t="shared" si="13"/>
        <v>150</v>
      </c>
      <c r="D54" s="13">
        <f t="shared" si="14"/>
        <v>15</v>
      </c>
      <c r="E54" s="13">
        <f t="shared" si="15"/>
        <v>480</v>
      </c>
      <c r="F54" s="14">
        <f t="shared" si="16"/>
        <v>0</v>
      </c>
      <c r="G54" s="14">
        <f t="shared" si="10"/>
        <v>480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62023</v>
      </c>
      <c r="B55" s="12">
        <f t="shared" si="12"/>
        <v>45078</v>
      </c>
      <c r="C55" s="13">
        <f t="shared" si="13"/>
        <v>150</v>
      </c>
      <c r="D55" s="13">
        <f t="shared" si="14"/>
        <v>15</v>
      </c>
      <c r="E55" s="13">
        <f t="shared" si="15"/>
        <v>495</v>
      </c>
      <c r="F55" s="14">
        <f t="shared" si="16"/>
        <v>0</v>
      </c>
      <c r="G55" s="14">
        <f t="shared" si="10"/>
        <v>495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72023</v>
      </c>
      <c r="B56" s="12">
        <f t="shared" si="12"/>
        <v>45108</v>
      </c>
      <c r="C56" s="13">
        <f t="shared" si="13"/>
        <v>150</v>
      </c>
      <c r="D56" s="13">
        <f t="shared" si="14"/>
        <v>15</v>
      </c>
      <c r="E56" s="13">
        <f t="shared" si="15"/>
        <v>510</v>
      </c>
      <c r="F56" s="14">
        <f t="shared" si="16"/>
        <v>0</v>
      </c>
      <c r="G56" s="14">
        <f t="shared" si="10"/>
        <v>510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82023</v>
      </c>
      <c r="B57" s="12">
        <f t="shared" si="12"/>
        <v>45139</v>
      </c>
      <c r="C57" s="13">
        <f t="shared" si="13"/>
        <v>150</v>
      </c>
      <c r="D57" s="13">
        <f t="shared" si="14"/>
        <v>15</v>
      </c>
      <c r="E57" s="13">
        <f t="shared" si="15"/>
        <v>525</v>
      </c>
      <c r="F57" s="14">
        <f t="shared" si="16"/>
        <v>0</v>
      </c>
      <c r="G57" s="14">
        <f t="shared" si="10"/>
        <v>525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92023</v>
      </c>
      <c r="B58" s="12">
        <f t="shared" si="12"/>
        <v>45170</v>
      </c>
      <c r="C58" s="13">
        <f t="shared" si="13"/>
        <v>150</v>
      </c>
      <c r="D58" s="13">
        <f t="shared" si="14"/>
        <v>15</v>
      </c>
      <c r="E58" s="13">
        <f t="shared" si="15"/>
        <v>540</v>
      </c>
      <c r="F58" s="14">
        <f t="shared" si="16"/>
        <v>0</v>
      </c>
      <c r="G58" s="14">
        <f t="shared" si="10"/>
        <v>540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102023</v>
      </c>
      <c r="B59" s="12">
        <f t="shared" si="12"/>
        <v>45200</v>
      </c>
      <c r="C59" s="13">
        <f t="shared" si="13"/>
        <v>150</v>
      </c>
      <c r="D59" s="13">
        <f t="shared" si="14"/>
        <v>15</v>
      </c>
      <c r="E59" s="13">
        <f t="shared" si="15"/>
        <v>555</v>
      </c>
      <c r="F59" s="14">
        <f t="shared" si="16"/>
        <v>0</v>
      </c>
      <c r="G59" s="14">
        <f t="shared" si="10"/>
        <v>555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112023</v>
      </c>
      <c r="B60" s="12">
        <f t="shared" si="12"/>
        <v>45231</v>
      </c>
      <c r="C60" s="13">
        <f t="shared" si="13"/>
        <v>150</v>
      </c>
      <c r="D60" s="13">
        <f t="shared" si="14"/>
        <v>15</v>
      </c>
      <c r="E60" s="13">
        <f t="shared" si="15"/>
        <v>570</v>
      </c>
      <c r="F60" s="14">
        <f t="shared" si="16"/>
        <v>0</v>
      </c>
      <c r="G60" s="14">
        <f t="shared" si="10"/>
        <v>570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122023</v>
      </c>
      <c r="B61" s="12">
        <f t="shared" si="12"/>
        <v>45261</v>
      </c>
      <c r="C61" s="13">
        <f t="shared" si="13"/>
        <v>150</v>
      </c>
      <c r="D61" s="13">
        <f t="shared" si="14"/>
        <v>15</v>
      </c>
      <c r="E61" s="13">
        <f t="shared" si="15"/>
        <v>585</v>
      </c>
      <c r="F61" s="14">
        <f t="shared" si="16"/>
        <v>0</v>
      </c>
      <c r="G61" s="14">
        <f t="shared" si="10"/>
        <v>585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12024</v>
      </c>
      <c r="B62" s="12">
        <f t="shared" si="12"/>
        <v>45292</v>
      </c>
      <c r="C62" s="13">
        <f t="shared" si="13"/>
        <v>150</v>
      </c>
      <c r="D62" s="13">
        <f t="shared" si="14"/>
        <v>15</v>
      </c>
      <c r="E62" s="13">
        <f t="shared" si="15"/>
        <v>600</v>
      </c>
      <c r="F62" s="14">
        <f t="shared" si="16"/>
        <v>0</v>
      </c>
      <c r="G62" s="14">
        <f t="shared" si="10"/>
        <v>600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22024</v>
      </c>
      <c r="B63" s="12">
        <f t="shared" si="12"/>
        <v>45323</v>
      </c>
      <c r="C63" s="13">
        <f t="shared" si="13"/>
        <v>150</v>
      </c>
      <c r="D63" s="13">
        <f t="shared" si="14"/>
        <v>15</v>
      </c>
      <c r="E63" s="13">
        <f t="shared" si="15"/>
        <v>615</v>
      </c>
      <c r="F63" s="14">
        <f t="shared" si="16"/>
        <v>0</v>
      </c>
      <c r="G63" s="14">
        <f t="shared" si="10"/>
        <v>615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32024</v>
      </c>
      <c r="B64" s="12">
        <f t="shared" si="12"/>
        <v>45352</v>
      </c>
      <c r="C64" s="13">
        <f t="shared" si="13"/>
        <v>150</v>
      </c>
      <c r="D64" s="13">
        <f t="shared" si="14"/>
        <v>15</v>
      </c>
      <c r="E64" s="13">
        <f t="shared" si="15"/>
        <v>630</v>
      </c>
      <c r="F64" s="14">
        <f t="shared" si="16"/>
        <v>0</v>
      </c>
      <c r="G64" s="14">
        <f t="shared" si="10"/>
        <v>630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42024</v>
      </c>
      <c r="B65" s="12">
        <f t="shared" si="12"/>
        <v>45383</v>
      </c>
      <c r="C65" s="13">
        <f t="shared" si="13"/>
        <v>150</v>
      </c>
      <c r="D65" s="13">
        <f t="shared" si="14"/>
        <v>15</v>
      </c>
      <c r="E65" s="13">
        <f t="shared" si="15"/>
        <v>645</v>
      </c>
      <c r="F65" s="14">
        <f t="shared" si="16"/>
        <v>0</v>
      </c>
      <c r="G65" s="14">
        <f t="shared" si="10"/>
        <v>645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52024</v>
      </c>
      <c r="B66" s="12">
        <f t="shared" si="12"/>
        <v>45413</v>
      </c>
      <c r="C66" s="13">
        <f t="shared" si="13"/>
        <v>150</v>
      </c>
      <c r="D66" s="13">
        <f t="shared" si="14"/>
        <v>15</v>
      </c>
      <c r="E66" s="13">
        <f t="shared" si="15"/>
        <v>660</v>
      </c>
      <c r="F66" s="14">
        <f t="shared" si="16"/>
        <v>0</v>
      </c>
      <c r="G66" s="14">
        <f t="shared" si="10"/>
        <v>660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62024</v>
      </c>
      <c r="B67" s="12">
        <f t="shared" si="12"/>
        <v>45444</v>
      </c>
      <c r="C67" s="13">
        <f t="shared" si="13"/>
        <v>150</v>
      </c>
      <c r="D67" s="13">
        <f t="shared" si="14"/>
        <v>15</v>
      </c>
      <c r="E67" s="13">
        <f t="shared" si="15"/>
        <v>675</v>
      </c>
      <c r="F67" s="14">
        <f t="shared" si="16"/>
        <v>0</v>
      </c>
      <c r="G67" s="14">
        <f t="shared" si="10"/>
        <v>675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72024</v>
      </c>
      <c r="B68" s="12">
        <f t="shared" si="12"/>
        <v>45474</v>
      </c>
      <c r="C68" s="13">
        <f t="shared" si="13"/>
        <v>150</v>
      </c>
      <c r="D68" s="13">
        <f t="shared" si="14"/>
        <v>15</v>
      </c>
      <c r="E68" s="13">
        <f t="shared" si="15"/>
        <v>690</v>
      </c>
      <c r="F68" s="14">
        <f t="shared" si="16"/>
        <v>0</v>
      </c>
      <c r="G68" s="14">
        <f t="shared" si="10"/>
        <v>690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82024</v>
      </c>
      <c r="B69" s="12">
        <f t="shared" si="12"/>
        <v>45505</v>
      </c>
      <c r="C69" s="13">
        <f t="shared" si="13"/>
        <v>150</v>
      </c>
      <c r="D69" s="13">
        <f t="shared" si="14"/>
        <v>15</v>
      </c>
      <c r="E69" s="13">
        <f t="shared" si="15"/>
        <v>705</v>
      </c>
      <c r="F69" s="14">
        <f t="shared" si="16"/>
        <v>0</v>
      </c>
      <c r="G69" s="14">
        <f t="shared" ref="G69:G100" si="19">E69-F69</f>
        <v>705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92024</v>
      </c>
      <c r="B70" s="12">
        <f t="shared" ref="B70:B101" si="21">EDATE(B69,1)</f>
        <v>45536</v>
      </c>
      <c r="C70" s="13">
        <f t="shared" ref="C70:C101" si="22">C69-H70+I70</f>
        <v>150</v>
      </c>
      <c r="D70" s="13">
        <f t="shared" ref="D70:D101" si="23">C69*$K$1</f>
        <v>15</v>
      </c>
      <c r="E70" s="13">
        <f t="shared" ref="E70:E101" si="24">C69*$K$1+G69</f>
        <v>720</v>
      </c>
      <c r="F70" s="14">
        <f t="shared" ref="F70:F101" si="25">IF(J70&gt;E70,E70,J70)</f>
        <v>0</v>
      </c>
      <c r="G70" s="14">
        <f t="shared" si="19"/>
        <v>720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102024</v>
      </c>
      <c r="B71" s="12">
        <f t="shared" si="21"/>
        <v>45566</v>
      </c>
      <c r="C71" s="13">
        <f t="shared" si="22"/>
        <v>150</v>
      </c>
      <c r="D71" s="13">
        <f t="shared" si="23"/>
        <v>15</v>
      </c>
      <c r="E71" s="13">
        <f t="shared" si="24"/>
        <v>735</v>
      </c>
      <c r="F71" s="14">
        <f t="shared" si="25"/>
        <v>0</v>
      </c>
      <c r="G71" s="14">
        <f t="shared" si="19"/>
        <v>735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112024</v>
      </c>
      <c r="B72" s="12">
        <f t="shared" si="21"/>
        <v>45597</v>
      </c>
      <c r="C72" s="13">
        <f t="shared" si="22"/>
        <v>150</v>
      </c>
      <c r="D72" s="13">
        <f t="shared" si="23"/>
        <v>15</v>
      </c>
      <c r="E72" s="13">
        <f t="shared" si="24"/>
        <v>750</v>
      </c>
      <c r="F72" s="14">
        <f t="shared" si="25"/>
        <v>0</v>
      </c>
      <c r="G72" s="14">
        <f t="shared" si="19"/>
        <v>750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122024</v>
      </c>
      <c r="B73" s="12">
        <f t="shared" si="21"/>
        <v>45627</v>
      </c>
      <c r="C73" s="13">
        <f t="shared" si="22"/>
        <v>150</v>
      </c>
      <c r="D73" s="13">
        <f t="shared" si="23"/>
        <v>15</v>
      </c>
      <c r="E73" s="13">
        <f t="shared" si="24"/>
        <v>765</v>
      </c>
      <c r="F73" s="14">
        <f t="shared" si="25"/>
        <v>0</v>
      </c>
      <c r="G73" s="14">
        <f t="shared" si="19"/>
        <v>765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12025</v>
      </c>
      <c r="B74" s="12">
        <f t="shared" si="21"/>
        <v>45658</v>
      </c>
      <c r="C74" s="13">
        <f t="shared" si="22"/>
        <v>150</v>
      </c>
      <c r="D74" s="13">
        <f t="shared" si="23"/>
        <v>15</v>
      </c>
      <c r="E74" s="13">
        <f t="shared" si="24"/>
        <v>780</v>
      </c>
      <c r="F74" s="14">
        <f t="shared" si="25"/>
        <v>0</v>
      </c>
      <c r="G74" s="14">
        <f t="shared" si="19"/>
        <v>780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22025</v>
      </c>
      <c r="B75" s="12">
        <f t="shared" si="21"/>
        <v>45689</v>
      </c>
      <c r="C75" s="13">
        <f t="shared" si="22"/>
        <v>150</v>
      </c>
      <c r="D75" s="13">
        <f t="shared" si="23"/>
        <v>15</v>
      </c>
      <c r="E75" s="13">
        <f t="shared" si="24"/>
        <v>795</v>
      </c>
      <c r="F75" s="14">
        <f t="shared" si="25"/>
        <v>0</v>
      </c>
      <c r="G75" s="14">
        <f t="shared" si="19"/>
        <v>795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32025</v>
      </c>
      <c r="B76" s="12">
        <f t="shared" si="21"/>
        <v>45717</v>
      </c>
      <c r="C76" s="13">
        <f t="shared" si="22"/>
        <v>150</v>
      </c>
      <c r="D76" s="13">
        <f t="shared" si="23"/>
        <v>15</v>
      </c>
      <c r="E76" s="13">
        <f t="shared" si="24"/>
        <v>810</v>
      </c>
      <c r="F76" s="14">
        <f t="shared" si="25"/>
        <v>0</v>
      </c>
      <c r="G76" s="14">
        <f t="shared" si="19"/>
        <v>810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42025</v>
      </c>
      <c r="B77" s="12">
        <f t="shared" si="21"/>
        <v>45748</v>
      </c>
      <c r="C77" s="13">
        <f t="shared" si="22"/>
        <v>150</v>
      </c>
      <c r="D77" s="13">
        <f t="shared" si="23"/>
        <v>15</v>
      </c>
      <c r="E77" s="13">
        <f t="shared" si="24"/>
        <v>825</v>
      </c>
      <c r="F77" s="14">
        <f t="shared" si="25"/>
        <v>0</v>
      </c>
      <c r="G77" s="14">
        <f t="shared" si="19"/>
        <v>825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52025</v>
      </c>
      <c r="B78" s="12">
        <f t="shared" si="21"/>
        <v>45778</v>
      </c>
      <c r="C78" s="13">
        <f t="shared" si="22"/>
        <v>150</v>
      </c>
      <c r="D78" s="13">
        <f t="shared" si="23"/>
        <v>15</v>
      </c>
      <c r="E78" s="13">
        <f t="shared" si="24"/>
        <v>840</v>
      </c>
      <c r="F78" s="14">
        <f t="shared" si="25"/>
        <v>0</v>
      </c>
      <c r="G78" s="14">
        <f t="shared" si="19"/>
        <v>840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62025</v>
      </c>
      <c r="B79" s="12">
        <f t="shared" si="21"/>
        <v>45809</v>
      </c>
      <c r="C79" s="13">
        <f t="shared" si="22"/>
        <v>150</v>
      </c>
      <c r="D79" s="13">
        <f t="shared" si="23"/>
        <v>15</v>
      </c>
      <c r="E79" s="13">
        <f t="shared" si="24"/>
        <v>855</v>
      </c>
      <c r="F79" s="14">
        <f t="shared" si="25"/>
        <v>0</v>
      </c>
      <c r="G79" s="14">
        <f t="shared" si="19"/>
        <v>855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72025</v>
      </c>
      <c r="B80" s="12">
        <f t="shared" si="21"/>
        <v>45839</v>
      </c>
      <c r="C80" s="13">
        <f t="shared" si="22"/>
        <v>150</v>
      </c>
      <c r="D80" s="13">
        <f t="shared" si="23"/>
        <v>15</v>
      </c>
      <c r="E80" s="13">
        <f t="shared" si="24"/>
        <v>870</v>
      </c>
      <c r="F80" s="14">
        <f t="shared" si="25"/>
        <v>0</v>
      </c>
      <c r="G80" s="14">
        <f t="shared" si="19"/>
        <v>870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82025</v>
      </c>
      <c r="B81" s="12">
        <f t="shared" si="21"/>
        <v>45870</v>
      </c>
      <c r="C81" s="13">
        <f t="shared" si="22"/>
        <v>150</v>
      </c>
      <c r="D81" s="13">
        <f t="shared" si="23"/>
        <v>15</v>
      </c>
      <c r="E81" s="13">
        <f t="shared" si="24"/>
        <v>885</v>
      </c>
      <c r="F81" s="14">
        <f t="shared" si="25"/>
        <v>0</v>
      </c>
      <c r="G81" s="14">
        <f t="shared" si="19"/>
        <v>885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92025</v>
      </c>
      <c r="B82" s="12">
        <f t="shared" si="21"/>
        <v>45901</v>
      </c>
      <c r="C82" s="13">
        <f t="shared" si="22"/>
        <v>150</v>
      </c>
      <c r="D82" s="13">
        <f t="shared" si="23"/>
        <v>15</v>
      </c>
      <c r="E82" s="13">
        <f t="shared" si="24"/>
        <v>900</v>
      </c>
      <c r="F82" s="14">
        <f t="shared" si="25"/>
        <v>0</v>
      </c>
      <c r="G82" s="14">
        <f t="shared" si="19"/>
        <v>900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102025</v>
      </c>
      <c r="B83" s="12">
        <f t="shared" si="21"/>
        <v>45931</v>
      </c>
      <c r="C83" s="13">
        <f t="shared" si="22"/>
        <v>150</v>
      </c>
      <c r="D83" s="13">
        <f t="shared" si="23"/>
        <v>15</v>
      </c>
      <c r="E83" s="13">
        <f t="shared" si="24"/>
        <v>915</v>
      </c>
      <c r="F83" s="14">
        <f t="shared" si="25"/>
        <v>0</v>
      </c>
      <c r="G83" s="14">
        <f t="shared" si="19"/>
        <v>915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112025</v>
      </c>
      <c r="B84" s="12">
        <f t="shared" si="21"/>
        <v>45962</v>
      </c>
      <c r="C84" s="13">
        <f t="shared" si="22"/>
        <v>150</v>
      </c>
      <c r="D84" s="13">
        <f t="shared" si="23"/>
        <v>15</v>
      </c>
      <c r="E84" s="13">
        <f t="shared" si="24"/>
        <v>930</v>
      </c>
      <c r="F84" s="14">
        <f t="shared" si="25"/>
        <v>0</v>
      </c>
      <c r="G84" s="14">
        <f t="shared" si="19"/>
        <v>930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122025</v>
      </c>
      <c r="B85" s="12">
        <f t="shared" si="21"/>
        <v>45992</v>
      </c>
      <c r="C85" s="13">
        <f t="shared" si="22"/>
        <v>150</v>
      </c>
      <c r="D85" s="13">
        <f t="shared" si="23"/>
        <v>15</v>
      </c>
      <c r="E85" s="13">
        <f t="shared" si="24"/>
        <v>945</v>
      </c>
      <c r="F85" s="14">
        <f t="shared" si="25"/>
        <v>0</v>
      </c>
      <c r="G85" s="14">
        <f t="shared" si="19"/>
        <v>945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12026</v>
      </c>
      <c r="B86" s="12">
        <f t="shared" si="21"/>
        <v>46023</v>
      </c>
      <c r="C86" s="13">
        <f t="shared" si="22"/>
        <v>150</v>
      </c>
      <c r="D86" s="13">
        <f t="shared" si="23"/>
        <v>15</v>
      </c>
      <c r="E86" s="13">
        <f t="shared" si="24"/>
        <v>960</v>
      </c>
      <c r="F86" s="14">
        <f t="shared" si="25"/>
        <v>0</v>
      </c>
      <c r="G86" s="14">
        <f t="shared" si="19"/>
        <v>960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22026</v>
      </c>
      <c r="B87" s="12">
        <f t="shared" si="21"/>
        <v>46054</v>
      </c>
      <c r="C87" s="13">
        <f t="shared" si="22"/>
        <v>150</v>
      </c>
      <c r="D87" s="13">
        <f t="shared" si="23"/>
        <v>15</v>
      </c>
      <c r="E87" s="13">
        <f t="shared" si="24"/>
        <v>975</v>
      </c>
      <c r="F87" s="14">
        <f t="shared" si="25"/>
        <v>0</v>
      </c>
      <c r="G87" s="14">
        <f t="shared" si="19"/>
        <v>975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32026</v>
      </c>
      <c r="B88" s="12">
        <f t="shared" si="21"/>
        <v>46082</v>
      </c>
      <c r="C88" s="13">
        <f t="shared" si="22"/>
        <v>150</v>
      </c>
      <c r="D88" s="13">
        <f t="shared" si="23"/>
        <v>15</v>
      </c>
      <c r="E88" s="13">
        <f t="shared" si="24"/>
        <v>990</v>
      </c>
      <c r="F88" s="14">
        <f t="shared" si="25"/>
        <v>0</v>
      </c>
      <c r="G88" s="14">
        <f t="shared" si="19"/>
        <v>990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42026</v>
      </c>
      <c r="B89" s="12">
        <f t="shared" si="21"/>
        <v>46113</v>
      </c>
      <c r="C89" s="13">
        <f t="shared" si="22"/>
        <v>150</v>
      </c>
      <c r="D89" s="13">
        <f t="shared" si="23"/>
        <v>15</v>
      </c>
      <c r="E89" s="13">
        <f t="shared" si="24"/>
        <v>1005</v>
      </c>
      <c r="F89" s="14">
        <f t="shared" si="25"/>
        <v>0</v>
      </c>
      <c r="G89" s="14">
        <f t="shared" si="19"/>
        <v>1005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52026</v>
      </c>
      <c r="B90" s="12">
        <f t="shared" si="21"/>
        <v>46143</v>
      </c>
      <c r="C90" s="13">
        <f t="shared" si="22"/>
        <v>150</v>
      </c>
      <c r="D90" s="13">
        <f t="shared" si="23"/>
        <v>15</v>
      </c>
      <c r="E90" s="13">
        <f t="shared" si="24"/>
        <v>1020</v>
      </c>
      <c r="F90" s="14">
        <f t="shared" si="25"/>
        <v>0</v>
      </c>
      <c r="G90" s="14">
        <f t="shared" si="19"/>
        <v>1020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62026</v>
      </c>
      <c r="B91" s="12">
        <f t="shared" si="21"/>
        <v>46174</v>
      </c>
      <c r="C91" s="13">
        <f t="shared" si="22"/>
        <v>150</v>
      </c>
      <c r="D91" s="13">
        <f t="shared" si="23"/>
        <v>15</v>
      </c>
      <c r="E91" s="13">
        <f t="shared" si="24"/>
        <v>1035</v>
      </c>
      <c r="F91" s="14">
        <f t="shared" si="25"/>
        <v>0</v>
      </c>
      <c r="G91" s="14">
        <f t="shared" si="19"/>
        <v>1035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72026</v>
      </c>
      <c r="B92" s="12">
        <f t="shared" si="21"/>
        <v>46204</v>
      </c>
      <c r="C92" s="13">
        <f t="shared" si="22"/>
        <v>150</v>
      </c>
      <c r="D92" s="13">
        <f t="shared" si="23"/>
        <v>15</v>
      </c>
      <c r="E92" s="13">
        <f t="shared" si="24"/>
        <v>1050</v>
      </c>
      <c r="F92" s="14">
        <f t="shared" si="25"/>
        <v>0</v>
      </c>
      <c r="G92" s="14">
        <f t="shared" si="19"/>
        <v>1050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82026</v>
      </c>
      <c r="B93" s="12">
        <f t="shared" si="21"/>
        <v>46235</v>
      </c>
      <c r="C93" s="13">
        <f t="shared" si="22"/>
        <v>150</v>
      </c>
      <c r="D93" s="13">
        <f t="shared" si="23"/>
        <v>15</v>
      </c>
      <c r="E93" s="13">
        <f t="shared" si="24"/>
        <v>1065</v>
      </c>
      <c r="F93" s="14">
        <f t="shared" si="25"/>
        <v>0</v>
      </c>
      <c r="G93" s="14">
        <f t="shared" si="19"/>
        <v>1065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92026</v>
      </c>
      <c r="B94" s="12">
        <f t="shared" si="21"/>
        <v>46266</v>
      </c>
      <c r="C94" s="13">
        <f t="shared" si="22"/>
        <v>150</v>
      </c>
      <c r="D94" s="13">
        <f t="shared" si="23"/>
        <v>15</v>
      </c>
      <c r="E94" s="13">
        <f t="shared" si="24"/>
        <v>1080</v>
      </c>
      <c r="F94" s="14">
        <f t="shared" si="25"/>
        <v>0</v>
      </c>
      <c r="G94" s="14">
        <f t="shared" si="19"/>
        <v>1080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102026</v>
      </c>
      <c r="B95" s="12">
        <f t="shared" si="21"/>
        <v>46296</v>
      </c>
      <c r="C95" s="13">
        <f t="shared" si="22"/>
        <v>150</v>
      </c>
      <c r="D95" s="13">
        <f t="shared" si="23"/>
        <v>15</v>
      </c>
      <c r="E95" s="13">
        <f t="shared" si="24"/>
        <v>1095</v>
      </c>
      <c r="F95" s="14">
        <f t="shared" si="25"/>
        <v>0</v>
      </c>
      <c r="G95" s="14">
        <f t="shared" si="19"/>
        <v>1095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112026</v>
      </c>
      <c r="B96" s="12">
        <f t="shared" si="21"/>
        <v>46327</v>
      </c>
      <c r="C96" s="13">
        <f t="shared" si="22"/>
        <v>150</v>
      </c>
      <c r="D96" s="13">
        <f t="shared" si="23"/>
        <v>15</v>
      </c>
      <c r="E96" s="13">
        <f t="shared" si="24"/>
        <v>1110</v>
      </c>
      <c r="F96" s="14">
        <f t="shared" si="25"/>
        <v>0</v>
      </c>
      <c r="G96" s="14">
        <f t="shared" si="19"/>
        <v>1110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122026</v>
      </c>
      <c r="B97" s="12">
        <f t="shared" si="21"/>
        <v>46357</v>
      </c>
      <c r="C97" s="13">
        <f t="shared" si="22"/>
        <v>150</v>
      </c>
      <c r="D97" s="13">
        <f t="shared" si="23"/>
        <v>15</v>
      </c>
      <c r="E97" s="13">
        <f t="shared" si="24"/>
        <v>1125</v>
      </c>
      <c r="F97" s="14">
        <f t="shared" si="25"/>
        <v>0</v>
      </c>
      <c r="G97" s="14">
        <f t="shared" si="19"/>
        <v>1125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12027</v>
      </c>
      <c r="B98" s="12">
        <f t="shared" si="21"/>
        <v>46388</v>
      </c>
      <c r="C98" s="13">
        <f t="shared" si="22"/>
        <v>150</v>
      </c>
      <c r="D98" s="13">
        <f t="shared" si="23"/>
        <v>15</v>
      </c>
      <c r="E98" s="13">
        <f t="shared" si="24"/>
        <v>1140</v>
      </c>
      <c r="F98" s="14">
        <f t="shared" si="25"/>
        <v>0</v>
      </c>
      <c r="G98" s="14">
        <f t="shared" si="19"/>
        <v>1140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22027</v>
      </c>
      <c r="B99" s="12">
        <f t="shared" si="21"/>
        <v>46419</v>
      </c>
      <c r="C99" s="13">
        <f t="shared" si="22"/>
        <v>150</v>
      </c>
      <c r="D99" s="13">
        <f t="shared" si="23"/>
        <v>15</v>
      </c>
      <c r="E99" s="13">
        <f t="shared" si="24"/>
        <v>1155</v>
      </c>
      <c r="F99" s="14">
        <f t="shared" si="25"/>
        <v>0</v>
      </c>
      <c r="G99" s="14">
        <f t="shared" si="19"/>
        <v>1155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32027</v>
      </c>
      <c r="B100" s="12">
        <f t="shared" si="21"/>
        <v>46447</v>
      </c>
      <c r="C100" s="13">
        <f t="shared" si="22"/>
        <v>150</v>
      </c>
      <c r="D100" s="13">
        <f t="shared" si="23"/>
        <v>15</v>
      </c>
      <c r="E100" s="13">
        <f t="shared" si="24"/>
        <v>1170</v>
      </c>
      <c r="F100" s="14">
        <f t="shared" si="25"/>
        <v>0</v>
      </c>
      <c r="G100" s="14">
        <f t="shared" si="19"/>
        <v>1170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42027</v>
      </c>
      <c r="B101" s="12">
        <f t="shared" si="21"/>
        <v>46478</v>
      </c>
      <c r="C101" s="13">
        <f t="shared" si="22"/>
        <v>150</v>
      </c>
      <c r="D101" s="13">
        <f t="shared" si="23"/>
        <v>15</v>
      </c>
      <c r="E101" s="13">
        <f t="shared" si="24"/>
        <v>1185</v>
      </c>
      <c r="F101" s="14">
        <f t="shared" si="25"/>
        <v>0</v>
      </c>
      <c r="G101" s="14">
        <f t="shared" ref="G101:G124" si="29">E101-F101</f>
        <v>1185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52027</v>
      </c>
      <c r="B102" s="12">
        <f t="shared" ref="B102:B124" si="31">EDATE(B101,1)</f>
        <v>46508</v>
      </c>
      <c r="C102" s="13">
        <f t="shared" ref="C102:C124" si="32">C101-H102+I102</f>
        <v>150</v>
      </c>
      <c r="D102" s="13">
        <f t="shared" ref="D102:D124" si="33">C101*$K$1</f>
        <v>15</v>
      </c>
      <c r="E102" s="13">
        <f t="shared" ref="E102:E124" si="34">C101*$K$1+G101</f>
        <v>1200</v>
      </c>
      <c r="F102" s="14">
        <f t="shared" ref="F102:F124" si="35">IF(J102&gt;E102,E102,J102)</f>
        <v>0</v>
      </c>
      <c r="G102" s="14">
        <f t="shared" si="29"/>
        <v>1200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62027</v>
      </c>
      <c r="B103" s="12">
        <f t="shared" si="31"/>
        <v>46539</v>
      </c>
      <c r="C103" s="13">
        <f t="shared" si="32"/>
        <v>150</v>
      </c>
      <c r="D103" s="13">
        <f t="shared" si="33"/>
        <v>15</v>
      </c>
      <c r="E103" s="13">
        <f t="shared" si="34"/>
        <v>1215</v>
      </c>
      <c r="F103" s="14">
        <f t="shared" si="35"/>
        <v>0</v>
      </c>
      <c r="G103" s="14">
        <f t="shared" si="29"/>
        <v>1215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72027</v>
      </c>
      <c r="B104" s="12">
        <f t="shared" si="31"/>
        <v>46569</v>
      </c>
      <c r="C104" s="13">
        <f t="shared" si="32"/>
        <v>150</v>
      </c>
      <c r="D104" s="13">
        <f t="shared" si="33"/>
        <v>15</v>
      </c>
      <c r="E104" s="13">
        <f t="shared" si="34"/>
        <v>1230</v>
      </c>
      <c r="F104" s="14">
        <f t="shared" si="35"/>
        <v>0</v>
      </c>
      <c r="G104" s="14">
        <f t="shared" si="29"/>
        <v>1230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82027</v>
      </c>
      <c r="B105" s="12">
        <f t="shared" si="31"/>
        <v>46600</v>
      </c>
      <c r="C105" s="13">
        <f t="shared" si="32"/>
        <v>150</v>
      </c>
      <c r="D105" s="13">
        <f t="shared" si="33"/>
        <v>15</v>
      </c>
      <c r="E105" s="13">
        <f t="shared" si="34"/>
        <v>1245</v>
      </c>
      <c r="F105" s="14">
        <f t="shared" si="35"/>
        <v>0</v>
      </c>
      <c r="G105" s="14">
        <f t="shared" si="29"/>
        <v>1245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92027</v>
      </c>
      <c r="B106" s="12">
        <f t="shared" si="31"/>
        <v>46631</v>
      </c>
      <c r="C106" s="13">
        <f t="shared" si="32"/>
        <v>150</v>
      </c>
      <c r="D106" s="13">
        <f t="shared" si="33"/>
        <v>15</v>
      </c>
      <c r="E106" s="13">
        <f t="shared" si="34"/>
        <v>1260</v>
      </c>
      <c r="F106" s="14">
        <f t="shared" si="35"/>
        <v>0</v>
      </c>
      <c r="G106" s="14">
        <f t="shared" si="29"/>
        <v>1260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102027</v>
      </c>
      <c r="B107" s="12">
        <f t="shared" si="31"/>
        <v>46661</v>
      </c>
      <c r="C107" s="13">
        <f t="shared" si="32"/>
        <v>150</v>
      </c>
      <c r="D107" s="13">
        <f t="shared" si="33"/>
        <v>15</v>
      </c>
      <c r="E107" s="13">
        <f t="shared" si="34"/>
        <v>1275</v>
      </c>
      <c r="F107" s="14">
        <f t="shared" si="35"/>
        <v>0</v>
      </c>
      <c r="G107" s="14">
        <f t="shared" si="29"/>
        <v>1275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112027</v>
      </c>
      <c r="B108" s="12">
        <f t="shared" si="31"/>
        <v>46692</v>
      </c>
      <c r="C108" s="13">
        <f t="shared" si="32"/>
        <v>150</v>
      </c>
      <c r="D108" s="13">
        <f t="shared" si="33"/>
        <v>15</v>
      </c>
      <c r="E108" s="13">
        <f t="shared" si="34"/>
        <v>1290</v>
      </c>
      <c r="F108" s="14">
        <f t="shared" si="35"/>
        <v>0</v>
      </c>
      <c r="G108" s="14">
        <f t="shared" si="29"/>
        <v>1290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122027</v>
      </c>
      <c r="B109" s="12">
        <f t="shared" si="31"/>
        <v>46722</v>
      </c>
      <c r="C109" s="13">
        <f t="shared" si="32"/>
        <v>150</v>
      </c>
      <c r="D109" s="13">
        <f t="shared" si="33"/>
        <v>15</v>
      </c>
      <c r="E109" s="13">
        <f t="shared" si="34"/>
        <v>1305</v>
      </c>
      <c r="F109" s="14">
        <f t="shared" si="35"/>
        <v>0</v>
      </c>
      <c r="G109" s="14">
        <f t="shared" si="29"/>
        <v>1305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12028</v>
      </c>
      <c r="B110" s="12">
        <f t="shared" si="31"/>
        <v>46753</v>
      </c>
      <c r="C110" s="13">
        <f t="shared" si="32"/>
        <v>150</v>
      </c>
      <c r="D110" s="13">
        <f t="shared" si="33"/>
        <v>15</v>
      </c>
      <c r="E110" s="13">
        <f t="shared" si="34"/>
        <v>1320</v>
      </c>
      <c r="F110" s="14">
        <f t="shared" si="35"/>
        <v>0</v>
      </c>
      <c r="G110" s="14">
        <f t="shared" si="29"/>
        <v>1320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22028</v>
      </c>
      <c r="B111" s="12">
        <f t="shared" si="31"/>
        <v>46784</v>
      </c>
      <c r="C111" s="13">
        <f t="shared" si="32"/>
        <v>150</v>
      </c>
      <c r="D111" s="13">
        <f t="shared" si="33"/>
        <v>15</v>
      </c>
      <c r="E111" s="13">
        <f t="shared" si="34"/>
        <v>1335</v>
      </c>
      <c r="F111" s="14">
        <f t="shared" si="35"/>
        <v>0</v>
      </c>
      <c r="G111" s="14">
        <f t="shared" si="29"/>
        <v>1335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32028</v>
      </c>
      <c r="B112" s="12">
        <f t="shared" si="31"/>
        <v>46813</v>
      </c>
      <c r="C112" s="13">
        <f t="shared" si="32"/>
        <v>150</v>
      </c>
      <c r="D112" s="13">
        <f t="shared" si="33"/>
        <v>15</v>
      </c>
      <c r="E112" s="13">
        <f t="shared" si="34"/>
        <v>1350</v>
      </c>
      <c r="F112" s="14">
        <f t="shared" si="35"/>
        <v>0</v>
      </c>
      <c r="G112" s="14">
        <f t="shared" si="29"/>
        <v>1350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42028</v>
      </c>
      <c r="B113" s="12">
        <f t="shared" si="31"/>
        <v>46844</v>
      </c>
      <c r="C113" s="13">
        <f t="shared" si="32"/>
        <v>150</v>
      </c>
      <c r="D113" s="13">
        <f t="shared" si="33"/>
        <v>15</v>
      </c>
      <c r="E113" s="13">
        <f t="shared" si="34"/>
        <v>1365</v>
      </c>
      <c r="F113" s="14">
        <f t="shared" si="35"/>
        <v>0</v>
      </c>
      <c r="G113" s="14">
        <f t="shared" si="29"/>
        <v>1365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52028</v>
      </c>
      <c r="B114" s="12">
        <f t="shared" si="31"/>
        <v>46874</v>
      </c>
      <c r="C114" s="13">
        <f t="shared" si="32"/>
        <v>150</v>
      </c>
      <c r="D114" s="13">
        <f t="shared" si="33"/>
        <v>15</v>
      </c>
      <c r="E114" s="13">
        <f t="shared" si="34"/>
        <v>1380</v>
      </c>
      <c r="F114" s="14">
        <f t="shared" si="35"/>
        <v>0</v>
      </c>
      <c r="G114" s="14">
        <f t="shared" si="29"/>
        <v>1380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62028</v>
      </c>
      <c r="B115" s="12">
        <f t="shared" si="31"/>
        <v>46905</v>
      </c>
      <c r="C115" s="13">
        <f t="shared" si="32"/>
        <v>150</v>
      </c>
      <c r="D115" s="13">
        <f t="shared" si="33"/>
        <v>15</v>
      </c>
      <c r="E115" s="13">
        <f t="shared" si="34"/>
        <v>1395</v>
      </c>
      <c r="F115" s="14">
        <f t="shared" si="35"/>
        <v>0</v>
      </c>
      <c r="G115" s="14">
        <f t="shared" si="29"/>
        <v>1395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72028</v>
      </c>
      <c r="B116" s="12">
        <f t="shared" si="31"/>
        <v>46935</v>
      </c>
      <c r="C116" s="13">
        <f t="shared" si="32"/>
        <v>150</v>
      </c>
      <c r="D116" s="13">
        <f t="shared" si="33"/>
        <v>15</v>
      </c>
      <c r="E116" s="13">
        <f t="shared" si="34"/>
        <v>1410</v>
      </c>
      <c r="F116" s="14">
        <f t="shared" si="35"/>
        <v>0</v>
      </c>
      <c r="G116" s="14">
        <f t="shared" si="29"/>
        <v>1410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82028</v>
      </c>
      <c r="B117" s="12">
        <f t="shared" si="31"/>
        <v>46966</v>
      </c>
      <c r="C117" s="13">
        <f t="shared" si="32"/>
        <v>150</v>
      </c>
      <c r="D117" s="13">
        <f t="shared" si="33"/>
        <v>15</v>
      </c>
      <c r="E117" s="13">
        <f t="shared" si="34"/>
        <v>1425</v>
      </c>
      <c r="F117" s="14">
        <f t="shared" si="35"/>
        <v>0</v>
      </c>
      <c r="G117" s="14">
        <f t="shared" si="29"/>
        <v>1425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92028</v>
      </c>
      <c r="B118" s="12">
        <f t="shared" si="31"/>
        <v>46997</v>
      </c>
      <c r="C118" s="13">
        <f t="shared" si="32"/>
        <v>150</v>
      </c>
      <c r="D118" s="13">
        <f t="shared" si="33"/>
        <v>15</v>
      </c>
      <c r="E118" s="13">
        <f t="shared" si="34"/>
        <v>1440</v>
      </c>
      <c r="F118" s="14">
        <f t="shared" si="35"/>
        <v>0</v>
      </c>
      <c r="G118" s="14">
        <f t="shared" si="29"/>
        <v>1440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102028</v>
      </c>
      <c r="B119" s="12">
        <f t="shared" si="31"/>
        <v>47027</v>
      </c>
      <c r="C119" s="13">
        <f t="shared" si="32"/>
        <v>150</v>
      </c>
      <c r="D119" s="13">
        <f t="shared" si="33"/>
        <v>15</v>
      </c>
      <c r="E119" s="13">
        <f t="shared" si="34"/>
        <v>1455</v>
      </c>
      <c r="F119" s="14">
        <f t="shared" si="35"/>
        <v>0</v>
      </c>
      <c r="G119" s="14">
        <f t="shared" si="29"/>
        <v>1455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112028</v>
      </c>
      <c r="B120" s="12">
        <f t="shared" si="31"/>
        <v>47058</v>
      </c>
      <c r="C120" s="13">
        <f t="shared" si="32"/>
        <v>150</v>
      </c>
      <c r="D120" s="13">
        <f t="shared" si="33"/>
        <v>15</v>
      </c>
      <c r="E120" s="13">
        <f t="shared" si="34"/>
        <v>1470</v>
      </c>
      <c r="F120" s="14">
        <f t="shared" si="35"/>
        <v>0</v>
      </c>
      <c r="G120" s="14">
        <f t="shared" si="29"/>
        <v>1470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122028</v>
      </c>
      <c r="B121" s="12">
        <f t="shared" si="31"/>
        <v>47088</v>
      </c>
      <c r="C121" s="13">
        <f t="shared" si="32"/>
        <v>150</v>
      </c>
      <c r="D121" s="13">
        <f t="shared" si="33"/>
        <v>15</v>
      </c>
      <c r="E121" s="13">
        <f t="shared" si="34"/>
        <v>1485</v>
      </c>
      <c r="F121" s="14">
        <f t="shared" si="35"/>
        <v>0</v>
      </c>
      <c r="G121" s="14">
        <f t="shared" si="29"/>
        <v>1485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12029</v>
      </c>
      <c r="B122" s="12">
        <f t="shared" si="31"/>
        <v>47119</v>
      </c>
      <c r="C122" s="13">
        <f t="shared" si="32"/>
        <v>150</v>
      </c>
      <c r="D122" s="13">
        <f t="shared" si="33"/>
        <v>15</v>
      </c>
      <c r="E122" s="13">
        <f t="shared" si="34"/>
        <v>1500</v>
      </c>
      <c r="F122" s="14">
        <f t="shared" si="35"/>
        <v>0</v>
      </c>
      <c r="G122" s="14">
        <f t="shared" si="29"/>
        <v>1500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22029</v>
      </c>
      <c r="B123" s="12">
        <f t="shared" si="31"/>
        <v>47150</v>
      </c>
      <c r="C123" s="13">
        <f t="shared" si="32"/>
        <v>150</v>
      </c>
      <c r="D123" s="13">
        <f t="shared" si="33"/>
        <v>15</v>
      </c>
      <c r="E123" s="13">
        <f t="shared" si="34"/>
        <v>1515</v>
      </c>
      <c r="F123" s="14">
        <f t="shared" si="35"/>
        <v>0</v>
      </c>
      <c r="G123" s="14">
        <f t="shared" si="29"/>
        <v>1515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32029</v>
      </c>
      <c r="B124" s="12">
        <f t="shared" si="31"/>
        <v>47178</v>
      </c>
      <c r="C124" s="13">
        <f t="shared" si="32"/>
        <v>150</v>
      </c>
      <c r="D124" s="13">
        <f t="shared" si="33"/>
        <v>15</v>
      </c>
      <c r="E124" s="13">
        <f t="shared" si="34"/>
        <v>1530</v>
      </c>
      <c r="F124" s="14">
        <f t="shared" si="35"/>
        <v>0</v>
      </c>
      <c r="G124" s="14">
        <f t="shared" si="29"/>
        <v>1530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16" sqref="M16"/>
    </sheetView>
  </sheetViews>
  <sheetFormatPr defaultColWidth="11" defaultRowHeight="15"/>
  <cols>
    <col min="1" max="1" width="7" hidden="1" customWidth="1"/>
    <col min="2" max="2" width="10.1428571428571" customWidth="1"/>
    <col min="4" max="5" width="12" customWidth="1"/>
    <col min="6" max="6" width="10.8571428571429" customWidth="1"/>
    <col min="7" max="7" width="12" customWidth="1"/>
    <col min="8" max="8" width="10.7142857142857" customWidth="1"/>
    <col min="9" max="9" width="10.1428571428571" customWidth="1"/>
    <col min="10" max="10" width="11.4285714285714" customWidth="1"/>
    <col min="11" max="11" width="13" customWidth="1"/>
    <col min="13" max="13" width="10.4285714285714" customWidth="1"/>
    <col min="14" max="14" width="10.1428571428571" customWidth="1"/>
    <col min="15" max="15" width="9.14285714285714" customWidth="1"/>
    <col min="16" max="16" width="7.71428571428571" customWidth="1"/>
    <col min="17" max="17" width="3.14285714285714" customWidth="1"/>
    <col min="18" max="18" width="18.7142857142857" customWidth="1"/>
    <col min="19" max="19" width="7.42857142857143" customWidth="1"/>
  </cols>
  <sheetData>
    <row r="1" spans="2:16">
      <c r="B1" s="1" t="s">
        <v>9</v>
      </c>
      <c r="C1" s="2" t="s">
        <v>63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43709</v>
      </c>
      <c r="N1" s="19" t="s">
        <v>64</v>
      </c>
      <c r="O1" s="20">
        <v>50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92019</v>
      </c>
      <c r="B5" s="12">
        <f>EDATE(M1,0)</f>
        <v>43709</v>
      </c>
      <c r="C5" s="13">
        <f>IF(H5&gt;0,O1-H5,IF(J5&lt;0,O1-J5,O1))</f>
        <v>50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50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50</v>
      </c>
    </row>
    <row r="6" ht="15.75" spans="1:19">
      <c r="A6" s="5" t="str">
        <f t="shared" ref="A6:A37" si="1">MONTH(B6)&amp;YEAR(B6)</f>
        <v>102019</v>
      </c>
      <c r="B6" s="12">
        <f t="shared" ref="B6:B37" si="2">EDATE(B5,1)</f>
        <v>43739</v>
      </c>
      <c r="C6" s="13">
        <f t="shared" ref="C6:C37" si="3">C5-H6+I6</f>
        <v>50</v>
      </c>
      <c r="D6" s="13">
        <f t="shared" ref="D6:D37" si="4">C5*$K$1</f>
        <v>5</v>
      </c>
      <c r="E6" s="13">
        <f t="shared" ref="E6:E37" si="5">C5*$K$1+G5</f>
        <v>5</v>
      </c>
      <c r="F6" s="14">
        <f t="shared" ref="F6:F37" si="6">IF(J6&gt;E6,E6,J6)</f>
        <v>5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5</v>
      </c>
      <c r="K6" s="27">
        <v>43763</v>
      </c>
      <c r="L6" s="26">
        <v>5</v>
      </c>
      <c r="M6" s="27"/>
      <c r="N6" s="28"/>
      <c r="O6" s="27"/>
      <c r="P6" s="28"/>
      <c r="R6" s="34" t="s">
        <v>5</v>
      </c>
      <c r="S6" s="33">
        <f ca="1">VLOOKUP($A$2,$A$5:$P$127,4,FALSE)</f>
        <v>5</v>
      </c>
    </row>
    <row r="7" ht="15.75" spans="1:19">
      <c r="A7" s="5" t="str">
        <f t="shared" si="1"/>
        <v>112019</v>
      </c>
      <c r="B7" s="12">
        <f t="shared" si="2"/>
        <v>43770</v>
      </c>
      <c r="C7" s="13">
        <f t="shared" si="3"/>
        <v>50</v>
      </c>
      <c r="D7" s="13">
        <f t="shared" si="4"/>
        <v>5</v>
      </c>
      <c r="E7" s="13">
        <f t="shared" si="5"/>
        <v>5</v>
      </c>
      <c r="F7" s="14">
        <f t="shared" si="6"/>
        <v>5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5</v>
      </c>
      <c r="K7" s="27">
        <v>43797</v>
      </c>
      <c r="L7" s="26">
        <v>5</v>
      </c>
      <c r="M7" s="27"/>
      <c r="N7" s="28"/>
      <c r="O7" s="27"/>
      <c r="P7" s="28"/>
      <c r="R7" s="35" t="s">
        <v>24</v>
      </c>
      <c r="S7" s="33">
        <f ca="1">VLOOKUP($A$2,$A$5:$P$127,7,FALSE)</f>
        <v>5</v>
      </c>
    </row>
    <row r="8" ht="15.75" spans="1:19">
      <c r="A8" s="5" t="str">
        <f t="shared" si="1"/>
        <v>122019</v>
      </c>
      <c r="B8" s="12">
        <f t="shared" si="2"/>
        <v>43800</v>
      </c>
      <c r="C8" s="13">
        <f t="shared" si="3"/>
        <v>50</v>
      </c>
      <c r="D8" s="13">
        <f t="shared" si="4"/>
        <v>5</v>
      </c>
      <c r="E8" s="13">
        <f t="shared" si="5"/>
        <v>5</v>
      </c>
      <c r="F8" s="14">
        <f t="shared" si="6"/>
        <v>5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5</v>
      </c>
      <c r="K8" s="27">
        <v>43824</v>
      </c>
      <c r="L8" s="26">
        <v>5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12020</v>
      </c>
      <c r="B9" s="12">
        <f t="shared" si="2"/>
        <v>43831</v>
      </c>
      <c r="C9" s="13">
        <f t="shared" si="3"/>
        <v>50</v>
      </c>
      <c r="D9" s="13">
        <f t="shared" si="4"/>
        <v>5</v>
      </c>
      <c r="E9" s="13">
        <f t="shared" si="5"/>
        <v>5</v>
      </c>
      <c r="F9" s="14">
        <f t="shared" si="6"/>
        <v>5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5</v>
      </c>
      <c r="K9" s="27">
        <v>43855</v>
      </c>
      <c r="L9" s="26">
        <v>5</v>
      </c>
      <c r="M9" s="27"/>
      <c r="N9" s="28"/>
      <c r="O9" s="27"/>
      <c r="P9" s="28"/>
      <c r="S9" s="5"/>
    </row>
    <row r="10" ht="15.75" spans="1:19">
      <c r="A10" s="5" t="str">
        <f t="shared" si="1"/>
        <v>22020</v>
      </c>
      <c r="B10" s="12">
        <f t="shared" si="2"/>
        <v>43862</v>
      </c>
      <c r="C10" s="13">
        <f t="shared" si="3"/>
        <v>50</v>
      </c>
      <c r="D10" s="13">
        <f t="shared" si="4"/>
        <v>5</v>
      </c>
      <c r="E10" s="13">
        <f t="shared" si="5"/>
        <v>5</v>
      </c>
      <c r="F10" s="14">
        <f t="shared" si="6"/>
        <v>5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5</v>
      </c>
      <c r="K10" s="27">
        <v>43888</v>
      </c>
      <c r="L10" s="26">
        <v>5</v>
      </c>
      <c r="M10" s="27"/>
      <c r="N10" s="28"/>
      <c r="O10" s="27"/>
      <c r="P10" s="28"/>
      <c r="S10" s="5"/>
    </row>
    <row r="11" ht="15.75" spans="1:19">
      <c r="A11" s="5" t="str">
        <f t="shared" si="1"/>
        <v>32020</v>
      </c>
      <c r="B11" s="12">
        <f t="shared" si="2"/>
        <v>43891</v>
      </c>
      <c r="C11" s="13">
        <f t="shared" si="3"/>
        <v>50</v>
      </c>
      <c r="D11" s="13">
        <f t="shared" si="4"/>
        <v>5</v>
      </c>
      <c r="E11" s="13">
        <f t="shared" si="5"/>
        <v>5</v>
      </c>
      <c r="F11" s="14">
        <f t="shared" si="6"/>
        <v>5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5</v>
      </c>
      <c r="K11" s="27">
        <v>43955</v>
      </c>
      <c r="L11" s="26">
        <v>5</v>
      </c>
      <c r="M11" s="27"/>
      <c r="N11" s="28"/>
      <c r="O11" s="27"/>
      <c r="P11" s="28"/>
      <c r="S11" s="5"/>
    </row>
    <row r="12" ht="15.75" spans="1:19">
      <c r="A12" s="5" t="str">
        <f t="shared" si="1"/>
        <v>42020</v>
      </c>
      <c r="B12" s="12">
        <f t="shared" si="2"/>
        <v>43922</v>
      </c>
      <c r="C12" s="13">
        <f t="shared" si="3"/>
        <v>50</v>
      </c>
      <c r="D12" s="13">
        <f t="shared" si="4"/>
        <v>5</v>
      </c>
      <c r="E12" s="13">
        <f t="shared" si="5"/>
        <v>5</v>
      </c>
      <c r="F12" s="14">
        <f t="shared" si="6"/>
        <v>5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5</v>
      </c>
      <c r="K12" s="27">
        <v>43955</v>
      </c>
      <c r="L12" s="26">
        <v>5</v>
      </c>
      <c r="M12" s="27"/>
      <c r="N12" s="28"/>
      <c r="O12" s="27"/>
      <c r="P12" s="28"/>
      <c r="S12" s="5"/>
    </row>
    <row r="13" ht="15.75" spans="1:19">
      <c r="A13" s="5" t="str">
        <f t="shared" si="1"/>
        <v>52020</v>
      </c>
      <c r="B13" s="12">
        <f t="shared" si="2"/>
        <v>43952</v>
      </c>
      <c r="C13" s="13">
        <f t="shared" si="3"/>
        <v>50</v>
      </c>
      <c r="D13" s="13">
        <f t="shared" si="4"/>
        <v>5</v>
      </c>
      <c r="E13" s="13">
        <f t="shared" si="5"/>
        <v>5</v>
      </c>
      <c r="F13" s="14">
        <f t="shared" si="6"/>
        <v>5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5</v>
      </c>
      <c r="K13" s="27">
        <v>43984</v>
      </c>
      <c r="L13" s="26">
        <v>5</v>
      </c>
      <c r="M13" s="27"/>
      <c r="N13" s="28"/>
      <c r="O13" s="27"/>
      <c r="P13" s="28"/>
      <c r="S13" s="5"/>
    </row>
    <row r="14" ht="15.75" spans="1:19">
      <c r="A14" s="5" t="str">
        <f t="shared" si="1"/>
        <v>62020</v>
      </c>
      <c r="B14" s="12">
        <f t="shared" si="2"/>
        <v>43983</v>
      </c>
      <c r="C14" s="13">
        <f t="shared" si="3"/>
        <v>50</v>
      </c>
      <c r="D14" s="13">
        <f t="shared" si="4"/>
        <v>5</v>
      </c>
      <c r="E14" s="13">
        <f t="shared" si="5"/>
        <v>5</v>
      </c>
      <c r="F14" s="14">
        <f t="shared" si="6"/>
        <v>5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5</v>
      </c>
      <c r="K14" s="27">
        <v>44013</v>
      </c>
      <c r="L14" s="26">
        <v>5</v>
      </c>
      <c r="M14" s="27"/>
      <c r="N14" s="28"/>
      <c r="O14" s="27"/>
      <c r="P14" s="28"/>
      <c r="S14" s="5"/>
    </row>
    <row r="15" ht="15.75" spans="1:19">
      <c r="A15" s="5" t="str">
        <f t="shared" si="1"/>
        <v>72020</v>
      </c>
      <c r="B15" s="12">
        <f t="shared" si="2"/>
        <v>44013</v>
      </c>
      <c r="C15" s="13">
        <f t="shared" si="3"/>
        <v>50</v>
      </c>
      <c r="D15" s="13">
        <f t="shared" si="4"/>
        <v>5</v>
      </c>
      <c r="E15" s="13">
        <f t="shared" si="5"/>
        <v>5</v>
      </c>
      <c r="F15" s="14">
        <f t="shared" si="6"/>
        <v>5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5</v>
      </c>
      <c r="K15" s="29">
        <v>44044</v>
      </c>
      <c r="L15" s="26">
        <v>5</v>
      </c>
      <c r="M15" s="29"/>
      <c r="N15" s="30"/>
      <c r="O15" s="29"/>
      <c r="P15" s="30"/>
      <c r="S15" s="5"/>
    </row>
    <row r="16" ht="15.75" spans="1:19">
      <c r="A16" s="5" t="str">
        <f t="shared" si="1"/>
        <v>82020</v>
      </c>
      <c r="B16" s="12">
        <f t="shared" si="2"/>
        <v>44044</v>
      </c>
      <c r="C16" s="13">
        <f t="shared" si="3"/>
        <v>50</v>
      </c>
      <c r="D16" s="13">
        <f t="shared" si="4"/>
        <v>5</v>
      </c>
      <c r="E16" s="13">
        <f t="shared" si="5"/>
        <v>5</v>
      </c>
      <c r="F16" s="14">
        <f t="shared" si="6"/>
        <v>5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5</v>
      </c>
      <c r="K16" s="25">
        <v>44083</v>
      </c>
      <c r="L16" s="26">
        <v>5</v>
      </c>
      <c r="M16" s="25"/>
      <c r="N16" s="26"/>
      <c r="O16" s="25"/>
      <c r="P16" s="26"/>
      <c r="S16" s="5"/>
    </row>
    <row r="17" ht="15.75" spans="1:19">
      <c r="A17" s="5" t="str">
        <f t="shared" si="1"/>
        <v>92020</v>
      </c>
      <c r="B17" s="12">
        <f t="shared" si="2"/>
        <v>44075</v>
      </c>
      <c r="C17" s="13">
        <f t="shared" si="3"/>
        <v>50</v>
      </c>
      <c r="D17" s="13">
        <f t="shared" si="4"/>
        <v>5</v>
      </c>
      <c r="E17" s="13">
        <f t="shared" si="5"/>
        <v>5</v>
      </c>
      <c r="F17" s="14">
        <f t="shared" si="6"/>
        <v>0</v>
      </c>
      <c r="G17" s="14">
        <f t="shared" si="0"/>
        <v>5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102020</v>
      </c>
      <c r="B18" s="12">
        <f t="shared" si="2"/>
        <v>44105</v>
      </c>
      <c r="C18" s="13">
        <f t="shared" si="3"/>
        <v>50</v>
      </c>
      <c r="D18" s="13">
        <f t="shared" si="4"/>
        <v>5</v>
      </c>
      <c r="E18" s="13">
        <f t="shared" si="5"/>
        <v>10</v>
      </c>
      <c r="F18" s="14">
        <f t="shared" si="6"/>
        <v>0</v>
      </c>
      <c r="G18" s="14">
        <f t="shared" si="0"/>
        <v>10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112020</v>
      </c>
      <c r="B19" s="12">
        <f t="shared" si="2"/>
        <v>44136</v>
      </c>
      <c r="C19" s="13">
        <f t="shared" si="3"/>
        <v>50</v>
      </c>
      <c r="D19" s="13">
        <f t="shared" si="4"/>
        <v>5</v>
      </c>
      <c r="E19" s="13">
        <f t="shared" si="5"/>
        <v>15</v>
      </c>
      <c r="F19" s="14">
        <f t="shared" si="6"/>
        <v>0</v>
      </c>
      <c r="G19" s="14">
        <f t="shared" si="0"/>
        <v>15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122020</v>
      </c>
      <c r="B20" s="12">
        <f t="shared" si="2"/>
        <v>44166</v>
      </c>
      <c r="C20" s="13">
        <f t="shared" si="3"/>
        <v>50</v>
      </c>
      <c r="D20" s="13">
        <f t="shared" si="4"/>
        <v>5</v>
      </c>
      <c r="E20" s="13">
        <f t="shared" si="5"/>
        <v>20</v>
      </c>
      <c r="F20" s="14">
        <f t="shared" si="6"/>
        <v>0</v>
      </c>
      <c r="G20" s="14">
        <f t="shared" si="0"/>
        <v>20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12021</v>
      </c>
      <c r="B21" s="12">
        <f t="shared" si="2"/>
        <v>44197</v>
      </c>
      <c r="C21" s="13">
        <f t="shared" si="3"/>
        <v>50</v>
      </c>
      <c r="D21" s="13">
        <f t="shared" si="4"/>
        <v>5</v>
      </c>
      <c r="E21" s="13">
        <f t="shared" si="5"/>
        <v>25</v>
      </c>
      <c r="F21" s="14">
        <f t="shared" si="6"/>
        <v>0</v>
      </c>
      <c r="G21" s="14">
        <f t="shared" si="0"/>
        <v>25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22021</v>
      </c>
      <c r="B22" s="12">
        <f t="shared" si="2"/>
        <v>44228</v>
      </c>
      <c r="C22" s="13">
        <f t="shared" si="3"/>
        <v>50</v>
      </c>
      <c r="D22" s="13">
        <f t="shared" si="4"/>
        <v>5</v>
      </c>
      <c r="E22" s="13">
        <f t="shared" si="5"/>
        <v>30</v>
      </c>
      <c r="F22" s="14">
        <f t="shared" si="6"/>
        <v>0</v>
      </c>
      <c r="G22" s="14">
        <f t="shared" si="0"/>
        <v>30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32021</v>
      </c>
      <c r="B23" s="12">
        <f t="shared" si="2"/>
        <v>44256</v>
      </c>
      <c r="C23" s="13">
        <f t="shared" si="3"/>
        <v>50</v>
      </c>
      <c r="D23" s="13">
        <f t="shared" si="4"/>
        <v>5</v>
      </c>
      <c r="E23" s="13">
        <f t="shared" si="5"/>
        <v>35</v>
      </c>
      <c r="F23" s="14">
        <f t="shared" si="6"/>
        <v>0</v>
      </c>
      <c r="G23" s="14">
        <f t="shared" si="0"/>
        <v>35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42021</v>
      </c>
      <c r="B24" s="12">
        <f t="shared" si="2"/>
        <v>44287</v>
      </c>
      <c r="C24" s="13">
        <f t="shared" si="3"/>
        <v>50</v>
      </c>
      <c r="D24" s="13">
        <f t="shared" si="4"/>
        <v>5</v>
      </c>
      <c r="E24" s="13">
        <f t="shared" si="5"/>
        <v>40</v>
      </c>
      <c r="F24" s="14">
        <f t="shared" si="6"/>
        <v>0</v>
      </c>
      <c r="G24" s="14">
        <f t="shared" si="0"/>
        <v>40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52021</v>
      </c>
      <c r="B25" s="12">
        <f t="shared" si="2"/>
        <v>44317</v>
      </c>
      <c r="C25" s="13">
        <f t="shared" si="3"/>
        <v>50</v>
      </c>
      <c r="D25" s="13">
        <f t="shared" si="4"/>
        <v>5</v>
      </c>
      <c r="E25" s="13">
        <f t="shared" si="5"/>
        <v>45</v>
      </c>
      <c r="F25" s="14">
        <f t="shared" si="6"/>
        <v>0</v>
      </c>
      <c r="G25" s="14">
        <f t="shared" si="0"/>
        <v>45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62021</v>
      </c>
      <c r="B26" s="12">
        <f t="shared" si="2"/>
        <v>44348</v>
      </c>
      <c r="C26" s="13">
        <f t="shared" si="3"/>
        <v>50</v>
      </c>
      <c r="D26" s="13">
        <f t="shared" si="4"/>
        <v>5</v>
      </c>
      <c r="E26" s="13">
        <f t="shared" si="5"/>
        <v>50</v>
      </c>
      <c r="F26" s="14">
        <f t="shared" si="6"/>
        <v>0</v>
      </c>
      <c r="G26" s="14">
        <f t="shared" si="0"/>
        <v>50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72021</v>
      </c>
      <c r="B27" s="12">
        <f t="shared" si="2"/>
        <v>44378</v>
      </c>
      <c r="C27" s="13">
        <f t="shared" si="3"/>
        <v>50</v>
      </c>
      <c r="D27" s="13">
        <f t="shared" si="4"/>
        <v>5</v>
      </c>
      <c r="E27" s="13">
        <f t="shared" si="5"/>
        <v>55</v>
      </c>
      <c r="F27" s="14">
        <f t="shared" si="6"/>
        <v>0</v>
      </c>
      <c r="G27" s="14">
        <f t="shared" si="0"/>
        <v>55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82021</v>
      </c>
      <c r="B28" s="12">
        <f t="shared" si="2"/>
        <v>44409</v>
      </c>
      <c r="C28" s="13">
        <f t="shared" si="3"/>
        <v>50</v>
      </c>
      <c r="D28" s="13">
        <f t="shared" si="4"/>
        <v>5</v>
      </c>
      <c r="E28" s="13">
        <f t="shared" si="5"/>
        <v>60</v>
      </c>
      <c r="F28" s="14">
        <f t="shared" si="6"/>
        <v>0</v>
      </c>
      <c r="G28" s="14">
        <f t="shared" si="0"/>
        <v>60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92021</v>
      </c>
      <c r="B29" s="12">
        <f t="shared" si="2"/>
        <v>44440</v>
      </c>
      <c r="C29" s="13">
        <f t="shared" si="3"/>
        <v>50</v>
      </c>
      <c r="D29" s="13">
        <f t="shared" si="4"/>
        <v>5</v>
      </c>
      <c r="E29" s="13">
        <f t="shared" si="5"/>
        <v>65</v>
      </c>
      <c r="F29" s="14">
        <f t="shared" si="6"/>
        <v>0</v>
      </c>
      <c r="G29" s="14">
        <f t="shared" si="0"/>
        <v>65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102021</v>
      </c>
      <c r="B30" s="12">
        <f t="shared" si="2"/>
        <v>44470</v>
      </c>
      <c r="C30" s="13">
        <f t="shared" si="3"/>
        <v>50</v>
      </c>
      <c r="D30" s="13">
        <f t="shared" si="4"/>
        <v>5</v>
      </c>
      <c r="E30" s="13">
        <f t="shared" si="5"/>
        <v>70</v>
      </c>
      <c r="F30" s="14">
        <f t="shared" si="6"/>
        <v>0</v>
      </c>
      <c r="G30" s="14">
        <f t="shared" si="0"/>
        <v>70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112021</v>
      </c>
      <c r="B31" s="12">
        <f t="shared" si="2"/>
        <v>44501</v>
      </c>
      <c r="C31" s="13">
        <f t="shared" si="3"/>
        <v>50</v>
      </c>
      <c r="D31" s="13">
        <f t="shared" si="4"/>
        <v>5</v>
      </c>
      <c r="E31" s="13">
        <f t="shared" si="5"/>
        <v>75</v>
      </c>
      <c r="F31" s="14">
        <f t="shared" si="6"/>
        <v>0</v>
      </c>
      <c r="G31" s="14">
        <f t="shared" si="0"/>
        <v>75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122021</v>
      </c>
      <c r="B32" s="12">
        <f t="shared" si="2"/>
        <v>44531</v>
      </c>
      <c r="C32" s="13">
        <f t="shared" si="3"/>
        <v>50</v>
      </c>
      <c r="D32" s="13">
        <f t="shared" si="4"/>
        <v>5</v>
      </c>
      <c r="E32" s="13">
        <f t="shared" si="5"/>
        <v>80</v>
      </c>
      <c r="F32" s="14">
        <f t="shared" si="6"/>
        <v>0</v>
      </c>
      <c r="G32" s="14">
        <f t="shared" si="0"/>
        <v>80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12022</v>
      </c>
      <c r="B33" s="12">
        <f t="shared" si="2"/>
        <v>44562</v>
      </c>
      <c r="C33" s="13">
        <f t="shared" si="3"/>
        <v>50</v>
      </c>
      <c r="D33" s="13">
        <f t="shared" si="4"/>
        <v>5</v>
      </c>
      <c r="E33" s="13">
        <f t="shared" si="5"/>
        <v>85</v>
      </c>
      <c r="F33" s="14">
        <f t="shared" si="6"/>
        <v>0</v>
      </c>
      <c r="G33" s="14">
        <f t="shared" si="0"/>
        <v>85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22022</v>
      </c>
      <c r="B34" s="12">
        <f t="shared" si="2"/>
        <v>44593</v>
      </c>
      <c r="C34" s="13">
        <f t="shared" si="3"/>
        <v>50</v>
      </c>
      <c r="D34" s="13">
        <f t="shared" si="4"/>
        <v>5</v>
      </c>
      <c r="E34" s="13">
        <f t="shared" si="5"/>
        <v>90</v>
      </c>
      <c r="F34" s="14">
        <f t="shared" si="6"/>
        <v>0</v>
      </c>
      <c r="G34" s="14">
        <f t="shared" si="0"/>
        <v>90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32022</v>
      </c>
      <c r="B35" s="12">
        <f t="shared" si="2"/>
        <v>44621</v>
      </c>
      <c r="C35" s="13">
        <f t="shared" si="3"/>
        <v>50</v>
      </c>
      <c r="D35" s="13">
        <f t="shared" si="4"/>
        <v>5</v>
      </c>
      <c r="E35" s="13">
        <f t="shared" si="5"/>
        <v>95</v>
      </c>
      <c r="F35" s="14">
        <f t="shared" si="6"/>
        <v>0</v>
      </c>
      <c r="G35" s="14">
        <f t="shared" si="0"/>
        <v>95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42022</v>
      </c>
      <c r="B36" s="12">
        <f t="shared" si="2"/>
        <v>44652</v>
      </c>
      <c r="C36" s="13">
        <f t="shared" si="3"/>
        <v>50</v>
      </c>
      <c r="D36" s="13">
        <f t="shared" si="4"/>
        <v>5</v>
      </c>
      <c r="E36" s="13">
        <f t="shared" si="5"/>
        <v>100</v>
      </c>
      <c r="F36" s="14">
        <f t="shared" si="6"/>
        <v>0</v>
      </c>
      <c r="G36" s="14">
        <f t="shared" si="0"/>
        <v>100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52022</v>
      </c>
      <c r="B37" s="12">
        <f t="shared" si="2"/>
        <v>44682</v>
      </c>
      <c r="C37" s="13">
        <f t="shared" si="3"/>
        <v>50</v>
      </c>
      <c r="D37" s="13">
        <f t="shared" si="4"/>
        <v>5</v>
      </c>
      <c r="E37" s="13">
        <f t="shared" si="5"/>
        <v>105</v>
      </c>
      <c r="F37" s="14">
        <f t="shared" si="6"/>
        <v>0</v>
      </c>
      <c r="G37" s="14">
        <f t="shared" ref="G37:G68" si="10">E37-F37</f>
        <v>105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62022</v>
      </c>
      <c r="B38" s="12">
        <f t="shared" ref="B38:B69" si="12">EDATE(B37,1)</f>
        <v>44713</v>
      </c>
      <c r="C38" s="13">
        <f t="shared" ref="C38:C69" si="13">C37-H38+I38</f>
        <v>50</v>
      </c>
      <c r="D38" s="13">
        <f t="shared" ref="D38:D69" si="14">C37*$K$1</f>
        <v>5</v>
      </c>
      <c r="E38" s="13">
        <f t="shared" ref="E38:E69" si="15">C37*$K$1+G37</f>
        <v>110</v>
      </c>
      <c r="F38" s="14">
        <f t="shared" ref="F38:F69" si="16">IF(J38&gt;E38,E38,J38)</f>
        <v>0</v>
      </c>
      <c r="G38" s="14">
        <f t="shared" si="10"/>
        <v>110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72022</v>
      </c>
      <c r="B39" s="12">
        <f t="shared" si="12"/>
        <v>44743</v>
      </c>
      <c r="C39" s="13">
        <f t="shared" si="13"/>
        <v>50</v>
      </c>
      <c r="D39" s="13">
        <f t="shared" si="14"/>
        <v>5</v>
      </c>
      <c r="E39" s="13">
        <f t="shared" si="15"/>
        <v>115</v>
      </c>
      <c r="F39" s="14">
        <f t="shared" si="16"/>
        <v>0</v>
      </c>
      <c r="G39" s="14">
        <f t="shared" si="10"/>
        <v>115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82022</v>
      </c>
      <c r="B40" s="12">
        <f t="shared" si="12"/>
        <v>44774</v>
      </c>
      <c r="C40" s="13">
        <f t="shared" si="13"/>
        <v>50</v>
      </c>
      <c r="D40" s="13">
        <f t="shared" si="14"/>
        <v>5</v>
      </c>
      <c r="E40" s="13">
        <f t="shared" si="15"/>
        <v>120</v>
      </c>
      <c r="F40" s="14">
        <f t="shared" si="16"/>
        <v>0</v>
      </c>
      <c r="G40" s="14">
        <f t="shared" si="10"/>
        <v>120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92022</v>
      </c>
      <c r="B41" s="12">
        <f t="shared" si="12"/>
        <v>44805</v>
      </c>
      <c r="C41" s="13">
        <f t="shared" si="13"/>
        <v>50</v>
      </c>
      <c r="D41" s="13">
        <f t="shared" si="14"/>
        <v>5</v>
      </c>
      <c r="E41" s="13">
        <f t="shared" si="15"/>
        <v>125</v>
      </c>
      <c r="F41" s="14">
        <f t="shared" si="16"/>
        <v>0</v>
      </c>
      <c r="G41" s="14">
        <f t="shared" si="10"/>
        <v>125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102022</v>
      </c>
      <c r="B42" s="12">
        <f t="shared" si="12"/>
        <v>44835</v>
      </c>
      <c r="C42" s="13">
        <f t="shared" si="13"/>
        <v>50</v>
      </c>
      <c r="D42" s="13">
        <f t="shared" si="14"/>
        <v>5</v>
      </c>
      <c r="E42" s="13">
        <f t="shared" si="15"/>
        <v>130</v>
      </c>
      <c r="F42" s="14">
        <f t="shared" si="16"/>
        <v>0</v>
      </c>
      <c r="G42" s="14">
        <f t="shared" si="10"/>
        <v>130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112022</v>
      </c>
      <c r="B43" s="12">
        <f t="shared" si="12"/>
        <v>44866</v>
      </c>
      <c r="C43" s="13">
        <f t="shared" si="13"/>
        <v>50</v>
      </c>
      <c r="D43" s="13">
        <f t="shared" si="14"/>
        <v>5</v>
      </c>
      <c r="E43" s="13">
        <f t="shared" si="15"/>
        <v>135</v>
      </c>
      <c r="F43" s="14">
        <f t="shared" si="16"/>
        <v>0</v>
      </c>
      <c r="G43" s="14">
        <f t="shared" si="10"/>
        <v>135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122022</v>
      </c>
      <c r="B44" s="12">
        <f t="shared" si="12"/>
        <v>44896</v>
      </c>
      <c r="C44" s="13">
        <f t="shared" si="13"/>
        <v>50</v>
      </c>
      <c r="D44" s="13">
        <f t="shared" si="14"/>
        <v>5</v>
      </c>
      <c r="E44" s="13">
        <f t="shared" si="15"/>
        <v>140</v>
      </c>
      <c r="F44" s="14">
        <f t="shared" si="16"/>
        <v>0</v>
      </c>
      <c r="G44" s="14">
        <f t="shared" si="10"/>
        <v>140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12023</v>
      </c>
      <c r="B45" s="12">
        <f t="shared" si="12"/>
        <v>44927</v>
      </c>
      <c r="C45" s="13">
        <f t="shared" si="13"/>
        <v>50</v>
      </c>
      <c r="D45" s="13">
        <f t="shared" si="14"/>
        <v>5</v>
      </c>
      <c r="E45" s="13">
        <f t="shared" si="15"/>
        <v>145</v>
      </c>
      <c r="F45" s="14">
        <f t="shared" si="16"/>
        <v>0</v>
      </c>
      <c r="G45" s="14">
        <f t="shared" si="10"/>
        <v>145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22023</v>
      </c>
      <c r="B46" s="12">
        <f t="shared" si="12"/>
        <v>44958</v>
      </c>
      <c r="C46" s="13">
        <f t="shared" si="13"/>
        <v>50</v>
      </c>
      <c r="D46" s="13">
        <f t="shared" si="14"/>
        <v>5</v>
      </c>
      <c r="E46" s="13">
        <f t="shared" si="15"/>
        <v>150</v>
      </c>
      <c r="F46" s="14">
        <f t="shared" si="16"/>
        <v>0</v>
      </c>
      <c r="G46" s="14">
        <f t="shared" si="10"/>
        <v>150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32023</v>
      </c>
      <c r="B47" s="12">
        <f t="shared" si="12"/>
        <v>44986</v>
      </c>
      <c r="C47" s="13">
        <f t="shared" si="13"/>
        <v>50</v>
      </c>
      <c r="D47" s="13">
        <f t="shared" si="14"/>
        <v>5</v>
      </c>
      <c r="E47" s="13">
        <f t="shared" si="15"/>
        <v>155</v>
      </c>
      <c r="F47" s="14">
        <f t="shared" si="16"/>
        <v>0</v>
      </c>
      <c r="G47" s="14">
        <f t="shared" si="10"/>
        <v>155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42023</v>
      </c>
      <c r="B48" s="12">
        <f t="shared" si="12"/>
        <v>45017</v>
      </c>
      <c r="C48" s="13">
        <f t="shared" si="13"/>
        <v>50</v>
      </c>
      <c r="D48" s="13">
        <f t="shared" si="14"/>
        <v>5</v>
      </c>
      <c r="E48" s="13">
        <f t="shared" si="15"/>
        <v>160</v>
      </c>
      <c r="F48" s="14">
        <f t="shared" si="16"/>
        <v>0</v>
      </c>
      <c r="G48" s="14">
        <f t="shared" si="10"/>
        <v>160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52023</v>
      </c>
      <c r="B49" s="12">
        <f t="shared" si="12"/>
        <v>45047</v>
      </c>
      <c r="C49" s="13">
        <f t="shared" si="13"/>
        <v>50</v>
      </c>
      <c r="D49" s="13">
        <f t="shared" si="14"/>
        <v>5</v>
      </c>
      <c r="E49" s="13">
        <f t="shared" si="15"/>
        <v>165</v>
      </c>
      <c r="F49" s="14">
        <f t="shared" si="16"/>
        <v>0</v>
      </c>
      <c r="G49" s="14">
        <f t="shared" si="10"/>
        <v>165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62023</v>
      </c>
      <c r="B50" s="12">
        <f t="shared" si="12"/>
        <v>45078</v>
      </c>
      <c r="C50" s="13">
        <f t="shared" si="13"/>
        <v>50</v>
      </c>
      <c r="D50" s="13">
        <f t="shared" si="14"/>
        <v>5</v>
      </c>
      <c r="E50" s="13">
        <f t="shared" si="15"/>
        <v>170</v>
      </c>
      <c r="F50" s="14">
        <f t="shared" si="16"/>
        <v>0</v>
      </c>
      <c r="G50" s="14">
        <f t="shared" si="10"/>
        <v>170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72023</v>
      </c>
      <c r="B51" s="12">
        <f t="shared" si="12"/>
        <v>45108</v>
      </c>
      <c r="C51" s="13">
        <f t="shared" si="13"/>
        <v>50</v>
      </c>
      <c r="D51" s="13">
        <f t="shared" si="14"/>
        <v>5</v>
      </c>
      <c r="E51" s="13">
        <f t="shared" si="15"/>
        <v>175</v>
      </c>
      <c r="F51" s="14">
        <f t="shared" si="16"/>
        <v>0</v>
      </c>
      <c r="G51" s="14">
        <f t="shared" si="10"/>
        <v>175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82023</v>
      </c>
      <c r="B52" s="12">
        <f t="shared" si="12"/>
        <v>45139</v>
      </c>
      <c r="C52" s="13">
        <f t="shared" si="13"/>
        <v>50</v>
      </c>
      <c r="D52" s="13">
        <f t="shared" si="14"/>
        <v>5</v>
      </c>
      <c r="E52" s="13">
        <f t="shared" si="15"/>
        <v>180</v>
      </c>
      <c r="F52" s="14">
        <f t="shared" si="16"/>
        <v>0</v>
      </c>
      <c r="G52" s="14">
        <f t="shared" si="10"/>
        <v>180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92023</v>
      </c>
      <c r="B53" s="12">
        <f t="shared" si="12"/>
        <v>45170</v>
      </c>
      <c r="C53" s="13">
        <f t="shared" si="13"/>
        <v>50</v>
      </c>
      <c r="D53" s="13">
        <f t="shared" si="14"/>
        <v>5</v>
      </c>
      <c r="E53" s="13">
        <f t="shared" si="15"/>
        <v>185</v>
      </c>
      <c r="F53" s="14">
        <f t="shared" si="16"/>
        <v>0</v>
      </c>
      <c r="G53" s="14">
        <f t="shared" si="10"/>
        <v>185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102023</v>
      </c>
      <c r="B54" s="12">
        <f t="shared" si="12"/>
        <v>45200</v>
      </c>
      <c r="C54" s="13">
        <f t="shared" si="13"/>
        <v>50</v>
      </c>
      <c r="D54" s="13">
        <f t="shared" si="14"/>
        <v>5</v>
      </c>
      <c r="E54" s="13">
        <f t="shared" si="15"/>
        <v>190</v>
      </c>
      <c r="F54" s="14">
        <f t="shared" si="16"/>
        <v>0</v>
      </c>
      <c r="G54" s="14">
        <f t="shared" si="10"/>
        <v>190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112023</v>
      </c>
      <c r="B55" s="12">
        <f t="shared" si="12"/>
        <v>45231</v>
      </c>
      <c r="C55" s="13">
        <f t="shared" si="13"/>
        <v>50</v>
      </c>
      <c r="D55" s="13">
        <f t="shared" si="14"/>
        <v>5</v>
      </c>
      <c r="E55" s="13">
        <f t="shared" si="15"/>
        <v>195</v>
      </c>
      <c r="F55" s="14">
        <f t="shared" si="16"/>
        <v>0</v>
      </c>
      <c r="G55" s="14">
        <f t="shared" si="10"/>
        <v>195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122023</v>
      </c>
      <c r="B56" s="12">
        <f t="shared" si="12"/>
        <v>45261</v>
      </c>
      <c r="C56" s="13">
        <f t="shared" si="13"/>
        <v>50</v>
      </c>
      <c r="D56" s="13">
        <f t="shared" si="14"/>
        <v>5</v>
      </c>
      <c r="E56" s="13">
        <f t="shared" si="15"/>
        <v>200</v>
      </c>
      <c r="F56" s="14">
        <f t="shared" si="16"/>
        <v>0</v>
      </c>
      <c r="G56" s="14">
        <f t="shared" si="10"/>
        <v>200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12024</v>
      </c>
      <c r="B57" s="12">
        <f t="shared" si="12"/>
        <v>45292</v>
      </c>
      <c r="C57" s="13">
        <f t="shared" si="13"/>
        <v>50</v>
      </c>
      <c r="D57" s="13">
        <f t="shared" si="14"/>
        <v>5</v>
      </c>
      <c r="E57" s="13">
        <f t="shared" si="15"/>
        <v>205</v>
      </c>
      <c r="F57" s="14">
        <f t="shared" si="16"/>
        <v>0</v>
      </c>
      <c r="G57" s="14">
        <f t="shared" si="10"/>
        <v>205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22024</v>
      </c>
      <c r="B58" s="12">
        <f t="shared" si="12"/>
        <v>45323</v>
      </c>
      <c r="C58" s="13">
        <f t="shared" si="13"/>
        <v>50</v>
      </c>
      <c r="D58" s="13">
        <f t="shared" si="14"/>
        <v>5</v>
      </c>
      <c r="E58" s="13">
        <f t="shared" si="15"/>
        <v>210</v>
      </c>
      <c r="F58" s="14">
        <f t="shared" si="16"/>
        <v>0</v>
      </c>
      <c r="G58" s="14">
        <f t="shared" si="10"/>
        <v>210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32024</v>
      </c>
      <c r="B59" s="12">
        <f t="shared" si="12"/>
        <v>45352</v>
      </c>
      <c r="C59" s="13">
        <f t="shared" si="13"/>
        <v>50</v>
      </c>
      <c r="D59" s="13">
        <f t="shared" si="14"/>
        <v>5</v>
      </c>
      <c r="E59" s="13">
        <f t="shared" si="15"/>
        <v>215</v>
      </c>
      <c r="F59" s="14">
        <f t="shared" si="16"/>
        <v>0</v>
      </c>
      <c r="G59" s="14">
        <f t="shared" si="10"/>
        <v>215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42024</v>
      </c>
      <c r="B60" s="12">
        <f t="shared" si="12"/>
        <v>45383</v>
      </c>
      <c r="C60" s="13">
        <f t="shared" si="13"/>
        <v>50</v>
      </c>
      <c r="D60" s="13">
        <f t="shared" si="14"/>
        <v>5</v>
      </c>
      <c r="E60" s="13">
        <f t="shared" si="15"/>
        <v>220</v>
      </c>
      <c r="F60" s="14">
        <f t="shared" si="16"/>
        <v>0</v>
      </c>
      <c r="G60" s="14">
        <f t="shared" si="10"/>
        <v>220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52024</v>
      </c>
      <c r="B61" s="12">
        <f t="shared" si="12"/>
        <v>45413</v>
      </c>
      <c r="C61" s="13">
        <f t="shared" si="13"/>
        <v>50</v>
      </c>
      <c r="D61" s="13">
        <f t="shared" si="14"/>
        <v>5</v>
      </c>
      <c r="E61" s="13">
        <f t="shared" si="15"/>
        <v>225</v>
      </c>
      <c r="F61" s="14">
        <f t="shared" si="16"/>
        <v>0</v>
      </c>
      <c r="G61" s="14">
        <f t="shared" si="10"/>
        <v>225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62024</v>
      </c>
      <c r="B62" s="12">
        <f t="shared" si="12"/>
        <v>45444</v>
      </c>
      <c r="C62" s="13">
        <f t="shared" si="13"/>
        <v>50</v>
      </c>
      <c r="D62" s="13">
        <f t="shared" si="14"/>
        <v>5</v>
      </c>
      <c r="E62" s="13">
        <f t="shared" si="15"/>
        <v>230</v>
      </c>
      <c r="F62" s="14">
        <f t="shared" si="16"/>
        <v>0</v>
      </c>
      <c r="G62" s="14">
        <f t="shared" si="10"/>
        <v>230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72024</v>
      </c>
      <c r="B63" s="12">
        <f t="shared" si="12"/>
        <v>45474</v>
      </c>
      <c r="C63" s="13">
        <f t="shared" si="13"/>
        <v>50</v>
      </c>
      <c r="D63" s="13">
        <f t="shared" si="14"/>
        <v>5</v>
      </c>
      <c r="E63" s="13">
        <f t="shared" si="15"/>
        <v>235</v>
      </c>
      <c r="F63" s="14">
        <f t="shared" si="16"/>
        <v>0</v>
      </c>
      <c r="G63" s="14">
        <f t="shared" si="10"/>
        <v>235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82024</v>
      </c>
      <c r="B64" s="12">
        <f t="shared" si="12"/>
        <v>45505</v>
      </c>
      <c r="C64" s="13">
        <f t="shared" si="13"/>
        <v>50</v>
      </c>
      <c r="D64" s="13">
        <f t="shared" si="14"/>
        <v>5</v>
      </c>
      <c r="E64" s="13">
        <f t="shared" si="15"/>
        <v>240</v>
      </c>
      <c r="F64" s="14">
        <f t="shared" si="16"/>
        <v>0</v>
      </c>
      <c r="G64" s="14">
        <f t="shared" si="10"/>
        <v>240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92024</v>
      </c>
      <c r="B65" s="12">
        <f t="shared" si="12"/>
        <v>45536</v>
      </c>
      <c r="C65" s="13">
        <f t="shared" si="13"/>
        <v>50</v>
      </c>
      <c r="D65" s="13">
        <f t="shared" si="14"/>
        <v>5</v>
      </c>
      <c r="E65" s="13">
        <f t="shared" si="15"/>
        <v>245</v>
      </c>
      <c r="F65" s="14">
        <f t="shared" si="16"/>
        <v>0</v>
      </c>
      <c r="G65" s="14">
        <f t="shared" si="10"/>
        <v>245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102024</v>
      </c>
      <c r="B66" s="12">
        <f t="shared" si="12"/>
        <v>45566</v>
      </c>
      <c r="C66" s="13">
        <f t="shared" si="13"/>
        <v>50</v>
      </c>
      <c r="D66" s="13">
        <f t="shared" si="14"/>
        <v>5</v>
      </c>
      <c r="E66" s="13">
        <f t="shared" si="15"/>
        <v>250</v>
      </c>
      <c r="F66" s="14">
        <f t="shared" si="16"/>
        <v>0</v>
      </c>
      <c r="G66" s="14">
        <f t="shared" si="10"/>
        <v>250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112024</v>
      </c>
      <c r="B67" s="12">
        <f t="shared" si="12"/>
        <v>45597</v>
      </c>
      <c r="C67" s="13">
        <f t="shared" si="13"/>
        <v>50</v>
      </c>
      <c r="D67" s="13">
        <f t="shared" si="14"/>
        <v>5</v>
      </c>
      <c r="E67" s="13">
        <f t="shared" si="15"/>
        <v>255</v>
      </c>
      <c r="F67" s="14">
        <f t="shared" si="16"/>
        <v>0</v>
      </c>
      <c r="G67" s="14">
        <f t="shared" si="10"/>
        <v>255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122024</v>
      </c>
      <c r="B68" s="12">
        <f t="shared" si="12"/>
        <v>45627</v>
      </c>
      <c r="C68" s="13">
        <f t="shared" si="13"/>
        <v>50</v>
      </c>
      <c r="D68" s="13">
        <f t="shared" si="14"/>
        <v>5</v>
      </c>
      <c r="E68" s="13">
        <f t="shared" si="15"/>
        <v>260</v>
      </c>
      <c r="F68" s="14">
        <f t="shared" si="16"/>
        <v>0</v>
      </c>
      <c r="G68" s="14">
        <f t="shared" si="10"/>
        <v>260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12025</v>
      </c>
      <c r="B69" s="12">
        <f t="shared" si="12"/>
        <v>45658</v>
      </c>
      <c r="C69" s="13">
        <f t="shared" si="13"/>
        <v>50</v>
      </c>
      <c r="D69" s="13">
        <f t="shared" si="14"/>
        <v>5</v>
      </c>
      <c r="E69" s="13">
        <f t="shared" si="15"/>
        <v>265</v>
      </c>
      <c r="F69" s="14">
        <f t="shared" si="16"/>
        <v>0</v>
      </c>
      <c r="G69" s="14">
        <f t="shared" ref="G69:G100" si="19">E69-F69</f>
        <v>265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22025</v>
      </c>
      <c r="B70" s="12">
        <f t="shared" ref="B70:B101" si="21">EDATE(B69,1)</f>
        <v>45689</v>
      </c>
      <c r="C70" s="13">
        <f t="shared" ref="C70:C101" si="22">C69-H70+I70</f>
        <v>50</v>
      </c>
      <c r="D70" s="13">
        <f t="shared" ref="D70:D101" si="23">C69*$K$1</f>
        <v>5</v>
      </c>
      <c r="E70" s="13">
        <f t="shared" ref="E70:E101" si="24">C69*$K$1+G69</f>
        <v>270</v>
      </c>
      <c r="F70" s="14">
        <f t="shared" ref="F70:F101" si="25">IF(J70&gt;E70,E70,J70)</f>
        <v>0</v>
      </c>
      <c r="G70" s="14">
        <f t="shared" si="19"/>
        <v>270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32025</v>
      </c>
      <c r="B71" s="12">
        <f t="shared" si="21"/>
        <v>45717</v>
      </c>
      <c r="C71" s="13">
        <f t="shared" si="22"/>
        <v>50</v>
      </c>
      <c r="D71" s="13">
        <f t="shared" si="23"/>
        <v>5</v>
      </c>
      <c r="E71" s="13">
        <f t="shared" si="24"/>
        <v>275</v>
      </c>
      <c r="F71" s="14">
        <f t="shared" si="25"/>
        <v>0</v>
      </c>
      <c r="G71" s="14">
        <f t="shared" si="19"/>
        <v>275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42025</v>
      </c>
      <c r="B72" s="12">
        <f t="shared" si="21"/>
        <v>45748</v>
      </c>
      <c r="C72" s="13">
        <f t="shared" si="22"/>
        <v>50</v>
      </c>
      <c r="D72" s="13">
        <f t="shared" si="23"/>
        <v>5</v>
      </c>
      <c r="E72" s="13">
        <f t="shared" si="24"/>
        <v>280</v>
      </c>
      <c r="F72" s="14">
        <f t="shared" si="25"/>
        <v>0</v>
      </c>
      <c r="G72" s="14">
        <f t="shared" si="19"/>
        <v>280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52025</v>
      </c>
      <c r="B73" s="12">
        <f t="shared" si="21"/>
        <v>45778</v>
      </c>
      <c r="C73" s="13">
        <f t="shared" si="22"/>
        <v>50</v>
      </c>
      <c r="D73" s="13">
        <f t="shared" si="23"/>
        <v>5</v>
      </c>
      <c r="E73" s="13">
        <f t="shared" si="24"/>
        <v>285</v>
      </c>
      <c r="F73" s="14">
        <f t="shared" si="25"/>
        <v>0</v>
      </c>
      <c r="G73" s="14">
        <f t="shared" si="19"/>
        <v>285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62025</v>
      </c>
      <c r="B74" s="12">
        <f t="shared" si="21"/>
        <v>45809</v>
      </c>
      <c r="C74" s="13">
        <f t="shared" si="22"/>
        <v>50</v>
      </c>
      <c r="D74" s="13">
        <f t="shared" si="23"/>
        <v>5</v>
      </c>
      <c r="E74" s="13">
        <f t="shared" si="24"/>
        <v>290</v>
      </c>
      <c r="F74" s="14">
        <f t="shared" si="25"/>
        <v>0</v>
      </c>
      <c r="G74" s="14">
        <f t="shared" si="19"/>
        <v>290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72025</v>
      </c>
      <c r="B75" s="12">
        <f t="shared" si="21"/>
        <v>45839</v>
      </c>
      <c r="C75" s="13">
        <f t="shared" si="22"/>
        <v>50</v>
      </c>
      <c r="D75" s="13">
        <f t="shared" si="23"/>
        <v>5</v>
      </c>
      <c r="E75" s="13">
        <f t="shared" si="24"/>
        <v>295</v>
      </c>
      <c r="F75" s="14">
        <f t="shared" si="25"/>
        <v>0</v>
      </c>
      <c r="G75" s="14">
        <f t="shared" si="19"/>
        <v>295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82025</v>
      </c>
      <c r="B76" s="12">
        <f t="shared" si="21"/>
        <v>45870</v>
      </c>
      <c r="C76" s="13">
        <f t="shared" si="22"/>
        <v>50</v>
      </c>
      <c r="D76" s="13">
        <f t="shared" si="23"/>
        <v>5</v>
      </c>
      <c r="E76" s="13">
        <f t="shared" si="24"/>
        <v>300</v>
      </c>
      <c r="F76" s="14">
        <f t="shared" si="25"/>
        <v>0</v>
      </c>
      <c r="G76" s="14">
        <f t="shared" si="19"/>
        <v>300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92025</v>
      </c>
      <c r="B77" s="12">
        <f t="shared" si="21"/>
        <v>45901</v>
      </c>
      <c r="C77" s="13">
        <f t="shared" si="22"/>
        <v>50</v>
      </c>
      <c r="D77" s="13">
        <f t="shared" si="23"/>
        <v>5</v>
      </c>
      <c r="E77" s="13">
        <f t="shared" si="24"/>
        <v>305</v>
      </c>
      <c r="F77" s="14">
        <f t="shared" si="25"/>
        <v>0</v>
      </c>
      <c r="G77" s="14">
        <f t="shared" si="19"/>
        <v>305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102025</v>
      </c>
      <c r="B78" s="12">
        <f t="shared" si="21"/>
        <v>45931</v>
      </c>
      <c r="C78" s="13">
        <f t="shared" si="22"/>
        <v>50</v>
      </c>
      <c r="D78" s="13">
        <f t="shared" si="23"/>
        <v>5</v>
      </c>
      <c r="E78" s="13">
        <f t="shared" si="24"/>
        <v>310</v>
      </c>
      <c r="F78" s="14">
        <f t="shared" si="25"/>
        <v>0</v>
      </c>
      <c r="G78" s="14">
        <f t="shared" si="19"/>
        <v>310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112025</v>
      </c>
      <c r="B79" s="12">
        <f t="shared" si="21"/>
        <v>45962</v>
      </c>
      <c r="C79" s="13">
        <f t="shared" si="22"/>
        <v>50</v>
      </c>
      <c r="D79" s="13">
        <f t="shared" si="23"/>
        <v>5</v>
      </c>
      <c r="E79" s="13">
        <f t="shared" si="24"/>
        <v>315</v>
      </c>
      <c r="F79" s="14">
        <f t="shared" si="25"/>
        <v>0</v>
      </c>
      <c r="G79" s="14">
        <f t="shared" si="19"/>
        <v>315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122025</v>
      </c>
      <c r="B80" s="12">
        <f t="shared" si="21"/>
        <v>45992</v>
      </c>
      <c r="C80" s="13">
        <f t="shared" si="22"/>
        <v>50</v>
      </c>
      <c r="D80" s="13">
        <f t="shared" si="23"/>
        <v>5</v>
      </c>
      <c r="E80" s="13">
        <f t="shared" si="24"/>
        <v>320</v>
      </c>
      <c r="F80" s="14">
        <f t="shared" si="25"/>
        <v>0</v>
      </c>
      <c r="G80" s="14">
        <f t="shared" si="19"/>
        <v>320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12026</v>
      </c>
      <c r="B81" s="12">
        <f t="shared" si="21"/>
        <v>46023</v>
      </c>
      <c r="C81" s="13">
        <f t="shared" si="22"/>
        <v>50</v>
      </c>
      <c r="D81" s="13">
        <f t="shared" si="23"/>
        <v>5</v>
      </c>
      <c r="E81" s="13">
        <f t="shared" si="24"/>
        <v>325</v>
      </c>
      <c r="F81" s="14">
        <f t="shared" si="25"/>
        <v>0</v>
      </c>
      <c r="G81" s="14">
        <f t="shared" si="19"/>
        <v>325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22026</v>
      </c>
      <c r="B82" s="12">
        <f t="shared" si="21"/>
        <v>46054</v>
      </c>
      <c r="C82" s="13">
        <f t="shared" si="22"/>
        <v>50</v>
      </c>
      <c r="D82" s="13">
        <f t="shared" si="23"/>
        <v>5</v>
      </c>
      <c r="E82" s="13">
        <f t="shared" si="24"/>
        <v>330</v>
      </c>
      <c r="F82" s="14">
        <f t="shared" si="25"/>
        <v>0</v>
      </c>
      <c r="G82" s="14">
        <f t="shared" si="19"/>
        <v>330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32026</v>
      </c>
      <c r="B83" s="12">
        <f t="shared" si="21"/>
        <v>46082</v>
      </c>
      <c r="C83" s="13">
        <f t="shared" si="22"/>
        <v>50</v>
      </c>
      <c r="D83" s="13">
        <f t="shared" si="23"/>
        <v>5</v>
      </c>
      <c r="E83" s="13">
        <f t="shared" si="24"/>
        <v>335</v>
      </c>
      <c r="F83" s="14">
        <f t="shared" si="25"/>
        <v>0</v>
      </c>
      <c r="G83" s="14">
        <f t="shared" si="19"/>
        <v>335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42026</v>
      </c>
      <c r="B84" s="12">
        <f t="shared" si="21"/>
        <v>46113</v>
      </c>
      <c r="C84" s="13">
        <f t="shared" si="22"/>
        <v>50</v>
      </c>
      <c r="D84" s="13">
        <f t="shared" si="23"/>
        <v>5</v>
      </c>
      <c r="E84" s="13">
        <f t="shared" si="24"/>
        <v>340</v>
      </c>
      <c r="F84" s="14">
        <f t="shared" si="25"/>
        <v>0</v>
      </c>
      <c r="G84" s="14">
        <f t="shared" si="19"/>
        <v>340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52026</v>
      </c>
      <c r="B85" s="12">
        <f t="shared" si="21"/>
        <v>46143</v>
      </c>
      <c r="C85" s="13">
        <f t="shared" si="22"/>
        <v>50</v>
      </c>
      <c r="D85" s="13">
        <f t="shared" si="23"/>
        <v>5</v>
      </c>
      <c r="E85" s="13">
        <f t="shared" si="24"/>
        <v>345</v>
      </c>
      <c r="F85" s="14">
        <f t="shared" si="25"/>
        <v>0</v>
      </c>
      <c r="G85" s="14">
        <f t="shared" si="19"/>
        <v>345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62026</v>
      </c>
      <c r="B86" s="12">
        <f t="shared" si="21"/>
        <v>46174</v>
      </c>
      <c r="C86" s="13">
        <f t="shared" si="22"/>
        <v>50</v>
      </c>
      <c r="D86" s="13">
        <f t="shared" si="23"/>
        <v>5</v>
      </c>
      <c r="E86" s="13">
        <f t="shared" si="24"/>
        <v>350</v>
      </c>
      <c r="F86" s="14">
        <f t="shared" si="25"/>
        <v>0</v>
      </c>
      <c r="G86" s="14">
        <f t="shared" si="19"/>
        <v>350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72026</v>
      </c>
      <c r="B87" s="12">
        <f t="shared" si="21"/>
        <v>46204</v>
      </c>
      <c r="C87" s="13">
        <f t="shared" si="22"/>
        <v>50</v>
      </c>
      <c r="D87" s="13">
        <f t="shared" si="23"/>
        <v>5</v>
      </c>
      <c r="E87" s="13">
        <f t="shared" si="24"/>
        <v>355</v>
      </c>
      <c r="F87" s="14">
        <f t="shared" si="25"/>
        <v>0</v>
      </c>
      <c r="G87" s="14">
        <f t="shared" si="19"/>
        <v>355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82026</v>
      </c>
      <c r="B88" s="12">
        <f t="shared" si="21"/>
        <v>46235</v>
      </c>
      <c r="C88" s="13">
        <f t="shared" si="22"/>
        <v>50</v>
      </c>
      <c r="D88" s="13">
        <f t="shared" si="23"/>
        <v>5</v>
      </c>
      <c r="E88" s="13">
        <f t="shared" si="24"/>
        <v>360</v>
      </c>
      <c r="F88" s="14">
        <f t="shared" si="25"/>
        <v>0</v>
      </c>
      <c r="G88" s="14">
        <f t="shared" si="19"/>
        <v>360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92026</v>
      </c>
      <c r="B89" s="12">
        <f t="shared" si="21"/>
        <v>46266</v>
      </c>
      <c r="C89" s="13">
        <f t="shared" si="22"/>
        <v>50</v>
      </c>
      <c r="D89" s="13">
        <f t="shared" si="23"/>
        <v>5</v>
      </c>
      <c r="E89" s="13">
        <f t="shared" si="24"/>
        <v>365</v>
      </c>
      <c r="F89" s="14">
        <f t="shared" si="25"/>
        <v>0</v>
      </c>
      <c r="G89" s="14">
        <f t="shared" si="19"/>
        <v>365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102026</v>
      </c>
      <c r="B90" s="12">
        <f t="shared" si="21"/>
        <v>46296</v>
      </c>
      <c r="C90" s="13">
        <f t="shared" si="22"/>
        <v>50</v>
      </c>
      <c r="D90" s="13">
        <f t="shared" si="23"/>
        <v>5</v>
      </c>
      <c r="E90" s="13">
        <f t="shared" si="24"/>
        <v>370</v>
      </c>
      <c r="F90" s="14">
        <f t="shared" si="25"/>
        <v>0</v>
      </c>
      <c r="G90" s="14">
        <f t="shared" si="19"/>
        <v>370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112026</v>
      </c>
      <c r="B91" s="12">
        <f t="shared" si="21"/>
        <v>46327</v>
      </c>
      <c r="C91" s="13">
        <f t="shared" si="22"/>
        <v>50</v>
      </c>
      <c r="D91" s="13">
        <f t="shared" si="23"/>
        <v>5</v>
      </c>
      <c r="E91" s="13">
        <f t="shared" si="24"/>
        <v>375</v>
      </c>
      <c r="F91" s="14">
        <f t="shared" si="25"/>
        <v>0</v>
      </c>
      <c r="G91" s="14">
        <f t="shared" si="19"/>
        <v>375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122026</v>
      </c>
      <c r="B92" s="12">
        <f t="shared" si="21"/>
        <v>46357</v>
      </c>
      <c r="C92" s="13">
        <f t="shared" si="22"/>
        <v>50</v>
      </c>
      <c r="D92" s="13">
        <f t="shared" si="23"/>
        <v>5</v>
      </c>
      <c r="E92" s="13">
        <f t="shared" si="24"/>
        <v>380</v>
      </c>
      <c r="F92" s="14">
        <f t="shared" si="25"/>
        <v>0</v>
      </c>
      <c r="G92" s="14">
        <f t="shared" si="19"/>
        <v>380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12027</v>
      </c>
      <c r="B93" s="12">
        <f t="shared" si="21"/>
        <v>46388</v>
      </c>
      <c r="C93" s="13">
        <f t="shared" si="22"/>
        <v>50</v>
      </c>
      <c r="D93" s="13">
        <f t="shared" si="23"/>
        <v>5</v>
      </c>
      <c r="E93" s="13">
        <f t="shared" si="24"/>
        <v>385</v>
      </c>
      <c r="F93" s="14">
        <f t="shared" si="25"/>
        <v>0</v>
      </c>
      <c r="G93" s="14">
        <f t="shared" si="19"/>
        <v>385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22027</v>
      </c>
      <c r="B94" s="12">
        <f t="shared" si="21"/>
        <v>46419</v>
      </c>
      <c r="C94" s="13">
        <f t="shared" si="22"/>
        <v>50</v>
      </c>
      <c r="D94" s="13">
        <f t="shared" si="23"/>
        <v>5</v>
      </c>
      <c r="E94" s="13">
        <f t="shared" si="24"/>
        <v>390</v>
      </c>
      <c r="F94" s="14">
        <f t="shared" si="25"/>
        <v>0</v>
      </c>
      <c r="G94" s="14">
        <f t="shared" si="19"/>
        <v>390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32027</v>
      </c>
      <c r="B95" s="12">
        <f t="shared" si="21"/>
        <v>46447</v>
      </c>
      <c r="C95" s="13">
        <f t="shared" si="22"/>
        <v>50</v>
      </c>
      <c r="D95" s="13">
        <f t="shared" si="23"/>
        <v>5</v>
      </c>
      <c r="E95" s="13">
        <f t="shared" si="24"/>
        <v>395</v>
      </c>
      <c r="F95" s="14">
        <f t="shared" si="25"/>
        <v>0</v>
      </c>
      <c r="G95" s="14">
        <f t="shared" si="19"/>
        <v>395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42027</v>
      </c>
      <c r="B96" s="12">
        <f t="shared" si="21"/>
        <v>46478</v>
      </c>
      <c r="C96" s="13">
        <f t="shared" si="22"/>
        <v>50</v>
      </c>
      <c r="D96" s="13">
        <f t="shared" si="23"/>
        <v>5</v>
      </c>
      <c r="E96" s="13">
        <f t="shared" si="24"/>
        <v>400</v>
      </c>
      <c r="F96" s="14">
        <f t="shared" si="25"/>
        <v>0</v>
      </c>
      <c r="G96" s="14">
        <f t="shared" si="19"/>
        <v>400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52027</v>
      </c>
      <c r="B97" s="12">
        <f t="shared" si="21"/>
        <v>46508</v>
      </c>
      <c r="C97" s="13">
        <f t="shared" si="22"/>
        <v>50</v>
      </c>
      <c r="D97" s="13">
        <f t="shared" si="23"/>
        <v>5</v>
      </c>
      <c r="E97" s="13">
        <f t="shared" si="24"/>
        <v>405</v>
      </c>
      <c r="F97" s="14">
        <f t="shared" si="25"/>
        <v>0</v>
      </c>
      <c r="G97" s="14">
        <f t="shared" si="19"/>
        <v>405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62027</v>
      </c>
      <c r="B98" s="12">
        <f t="shared" si="21"/>
        <v>46539</v>
      </c>
      <c r="C98" s="13">
        <f t="shared" si="22"/>
        <v>50</v>
      </c>
      <c r="D98" s="13">
        <f t="shared" si="23"/>
        <v>5</v>
      </c>
      <c r="E98" s="13">
        <f t="shared" si="24"/>
        <v>410</v>
      </c>
      <c r="F98" s="14">
        <f t="shared" si="25"/>
        <v>0</v>
      </c>
      <c r="G98" s="14">
        <f t="shared" si="19"/>
        <v>410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72027</v>
      </c>
      <c r="B99" s="12">
        <f t="shared" si="21"/>
        <v>46569</v>
      </c>
      <c r="C99" s="13">
        <f t="shared" si="22"/>
        <v>50</v>
      </c>
      <c r="D99" s="13">
        <f t="shared" si="23"/>
        <v>5</v>
      </c>
      <c r="E99" s="13">
        <f t="shared" si="24"/>
        <v>415</v>
      </c>
      <c r="F99" s="14">
        <f t="shared" si="25"/>
        <v>0</v>
      </c>
      <c r="G99" s="14">
        <f t="shared" si="19"/>
        <v>415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82027</v>
      </c>
      <c r="B100" s="12">
        <f t="shared" si="21"/>
        <v>46600</v>
      </c>
      <c r="C100" s="13">
        <f t="shared" si="22"/>
        <v>50</v>
      </c>
      <c r="D100" s="13">
        <f t="shared" si="23"/>
        <v>5</v>
      </c>
      <c r="E100" s="13">
        <f t="shared" si="24"/>
        <v>420</v>
      </c>
      <c r="F100" s="14">
        <f t="shared" si="25"/>
        <v>0</v>
      </c>
      <c r="G100" s="14">
        <f t="shared" si="19"/>
        <v>420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92027</v>
      </c>
      <c r="B101" s="12">
        <f t="shared" si="21"/>
        <v>46631</v>
      </c>
      <c r="C101" s="13">
        <f t="shared" si="22"/>
        <v>50</v>
      </c>
      <c r="D101" s="13">
        <f t="shared" si="23"/>
        <v>5</v>
      </c>
      <c r="E101" s="13">
        <f t="shared" si="24"/>
        <v>425</v>
      </c>
      <c r="F101" s="14">
        <f t="shared" si="25"/>
        <v>0</v>
      </c>
      <c r="G101" s="14">
        <f t="shared" ref="G101:G124" si="29">E101-F101</f>
        <v>425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102027</v>
      </c>
      <c r="B102" s="12">
        <f t="shared" ref="B102:B124" si="31">EDATE(B101,1)</f>
        <v>46661</v>
      </c>
      <c r="C102" s="13">
        <f t="shared" ref="C102:C124" si="32">C101-H102+I102</f>
        <v>50</v>
      </c>
      <c r="D102" s="13">
        <f t="shared" ref="D102:D124" si="33">C101*$K$1</f>
        <v>5</v>
      </c>
      <c r="E102" s="13">
        <f t="shared" ref="E102:E124" si="34">C101*$K$1+G101</f>
        <v>430</v>
      </c>
      <c r="F102" s="14">
        <f t="shared" ref="F102:F124" si="35">IF(J102&gt;E102,E102,J102)</f>
        <v>0</v>
      </c>
      <c r="G102" s="14">
        <f t="shared" si="29"/>
        <v>430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112027</v>
      </c>
      <c r="B103" s="12">
        <f t="shared" si="31"/>
        <v>46692</v>
      </c>
      <c r="C103" s="13">
        <f t="shared" si="32"/>
        <v>50</v>
      </c>
      <c r="D103" s="13">
        <f t="shared" si="33"/>
        <v>5</v>
      </c>
      <c r="E103" s="13">
        <f t="shared" si="34"/>
        <v>435</v>
      </c>
      <c r="F103" s="14">
        <f t="shared" si="35"/>
        <v>0</v>
      </c>
      <c r="G103" s="14">
        <f t="shared" si="29"/>
        <v>435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122027</v>
      </c>
      <c r="B104" s="12">
        <f t="shared" si="31"/>
        <v>46722</v>
      </c>
      <c r="C104" s="13">
        <f t="shared" si="32"/>
        <v>50</v>
      </c>
      <c r="D104" s="13">
        <f t="shared" si="33"/>
        <v>5</v>
      </c>
      <c r="E104" s="13">
        <f t="shared" si="34"/>
        <v>440</v>
      </c>
      <c r="F104" s="14">
        <f t="shared" si="35"/>
        <v>0</v>
      </c>
      <c r="G104" s="14">
        <f t="shared" si="29"/>
        <v>440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12028</v>
      </c>
      <c r="B105" s="12">
        <f t="shared" si="31"/>
        <v>46753</v>
      </c>
      <c r="C105" s="13">
        <f t="shared" si="32"/>
        <v>50</v>
      </c>
      <c r="D105" s="13">
        <f t="shared" si="33"/>
        <v>5</v>
      </c>
      <c r="E105" s="13">
        <f t="shared" si="34"/>
        <v>445</v>
      </c>
      <c r="F105" s="14">
        <f t="shared" si="35"/>
        <v>0</v>
      </c>
      <c r="G105" s="14">
        <f t="shared" si="29"/>
        <v>445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22028</v>
      </c>
      <c r="B106" s="12">
        <f t="shared" si="31"/>
        <v>46784</v>
      </c>
      <c r="C106" s="13">
        <f t="shared" si="32"/>
        <v>50</v>
      </c>
      <c r="D106" s="13">
        <f t="shared" si="33"/>
        <v>5</v>
      </c>
      <c r="E106" s="13">
        <f t="shared" si="34"/>
        <v>450</v>
      </c>
      <c r="F106" s="14">
        <f t="shared" si="35"/>
        <v>0</v>
      </c>
      <c r="G106" s="14">
        <f t="shared" si="29"/>
        <v>450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32028</v>
      </c>
      <c r="B107" s="12">
        <f t="shared" si="31"/>
        <v>46813</v>
      </c>
      <c r="C107" s="13">
        <f t="shared" si="32"/>
        <v>50</v>
      </c>
      <c r="D107" s="13">
        <f t="shared" si="33"/>
        <v>5</v>
      </c>
      <c r="E107" s="13">
        <f t="shared" si="34"/>
        <v>455</v>
      </c>
      <c r="F107" s="14">
        <f t="shared" si="35"/>
        <v>0</v>
      </c>
      <c r="G107" s="14">
        <f t="shared" si="29"/>
        <v>455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42028</v>
      </c>
      <c r="B108" s="12">
        <f t="shared" si="31"/>
        <v>46844</v>
      </c>
      <c r="C108" s="13">
        <f t="shared" si="32"/>
        <v>50</v>
      </c>
      <c r="D108" s="13">
        <f t="shared" si="33"/>
        <v>5</v>
      </c>
      <c r="E108" s="13">
        <f t="shared" si="34"/>
        <v>460</v>
      </c>
      <c r="F108" s="14">
        <f t="shared" si="35"/>
        <v>0</v>
      </c>
      <c r="G108" s="14">
        <f t="shared" si="29"/>
        <v>460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52028</v>
      </c>
      <c r="B109" s="12">
        <f t="shared" si="31"/>
        <v>46874</v>
      </c>
      <c r="C109" s="13">
        <f t="shared" si="32"/>
        <v>50</v>
      </c>
      <c r="D109" s="13">
        <f t="shared" si="33"/>
        <v>5</v>
      </c>
      <c r="E109" s="13">
        <f t="shared" si="34"/>
        <v>465</v>
      </c>
      <c r="F109" s="14">
        <f t="shared" si="35"/>
        <v>0</v>
      </c>
      <c r="G109" s="14">
        <f t="shared" si="29"/>
        <v>465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62028</v>
      </c>
      <c r="B110" s="12">
        <f t="shared" si="31"/>
        <v>46905</v>
      </c>
      <c r="C110" s="13">
        <f t="shared" si="32"/>
        <v>50</v>
      </c>
      <c r="D110" s="13">
        <f t="shared" si="33"/>
        <v>5</v>
      </c>
      <c r="E110" s="13">
        <f t="shared" si="34"/>
        <v>470</v>
      </c>
      <c r="F110" s="14">
        <f t="shared" si="35"/>
        <v>0</v>
      </c>
      <c r="G110" s="14">
        <f t="shared" si="29"/>
        <v>470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72028</v>
      </c>
      <c r="B111" s="12">
        <f t="shared" si="31"/>
        <v>46935</v>
      </c>
      <c r="C111" s="13">
        <f t="shared" si="32"/>
        <v>50</v>
      </c>
      <c r="D111" s="13">
        <f t="shared" si="33"/>
        <v>5</v>
      </c>
      <c r="E111" s="13">
        <f t="shared" si="34"/>
        <v>475</v>
      </c>
      <c r="F111" s="14">
        <f t="shared" si="35"/>
        <v>0</v>
      </c>
      <c r="G111" s="14">
        <f t="shared" si="29"/>
        <v>475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82028</v>
      </c>
      <c r="B112" s="12">
        <f t="shared" si="31"/>
        <v>46966</v>
      </c>
      <c r="C112" s="13">
        <f t="shared" si="32"/>
        <v>50</v>
      </c>
      <c r="D112" s="13">
        <f t="shared" si="33"/>
        <v>5</v>
      </c>
      <c r="E112" s="13">
        <f t="shared" si="34"/>
        <v>480</v>
      </c>
      <c r="F112" s="14">
        <f t="shared" si="35"/>
        <v>0</v>
      </c>
      <c r="G112" s="14">
        <f t="shared" si="29"/>
        <v>480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92028</v>
      </c>
      <c r="B113" s="12">
        <f t="shared" si="31"/>
        <v>46997</v>
      </c>
      <c r="C113" s="13">
        <f t="shared" si="32"/>
        <v>50</v>
      </c>
      <c r="D113" s="13">
        <f t="shared" si="33"/>
        <v>5</v>
      </c>
      <c r="E113" s="13">
        <f t="shared" si="34"/>
        <v>485</v>
      </c>
      <c r="F113" s="14">
        <f t="shared" si="35"/>
        <v>0</v>
      </c>
      <c r="G113" s="14">
        <f t="shared" si="29"/>
        <v>485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102028</v>
      </c>
      <c r="B114" s="12">
        <f t="shared" si="31"/>
        <v>47027</v>
      </c>
      <c r="C114" s="13">
        <f t="shared" si="32"/>
        <v>50</v>
      </c>
      <c r="D114" s="13">
        <f t="shared" si="33"/>
        <v>5</v>
      </c>
      <c r="E114" s="13">
        <f t="shared" si="34"/>
        <v>490</v>
      </c>
      <c r="F114" s="14">
        <f t="shared" si="35"/>
        <v>0</v>
      </c>
      <c r="G114" s="14">
        <f t="shared" si="29"/>
        <v>490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112028</v>
      </c>
      <c r="B115" s="12">
        <f t="shared" si="31"/>
        <v>47058</v>
      </c>
      <c r="C115" s="13">
        <f t="shared" si="32"/>
        <v>50</v>
      </c>
      <c r="D115" s="13">
        <f t="shared" si="33"/>
        <v>5</v>
      </c>
      <c r="E115" s="13">
        <f t="shared" si="34"/>
        <v>495</v>
      </c>
      <c r="F115" s="14">
        <f t="shared" si="35"/>
        <v>0</v>
      </c>
      <c r="G115" s="14">
        <f t="shared" si="29"/>
        <v>495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122028</v>
      </c>
      <c r="B116" s="12">
        <f t="shared" si="31"/>
        <v>47088</v>
      </c>
      <c r="C116" s="13">
        <f t="shared" si="32"/>
        <v>50</v>
      </c>
      <c r="D116" s="13">
        <f t="shared" si="33"/>
        <v>5</v>
      </c>
      <c r="E116" s="13">
        <f t="shared" si="34"/>
        <v>500</v>
      </c>
      <c r="F116" s="14">
        <f t="shared" si="35"/>
        <v>0</v>
      </c>
      <c r="G116" s="14">
        <f t="shared" si="29"/>
        <v>500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12029</v>
      </c>
      <c r="B117" s="12">
        <f t="shared" si="31"/>
        <v>47119</v>
      </c>
      <c r="C117" s="13">
        <f t="shared" si="32"/>
        <v>50</v>
      </c>
      <c r="D117" s="13">
        <f t="shared" si="33"/>
        <v>5</v>
      </c>
      <c r="E117" s="13">
        <f t="shared" si="34"/>
        <v>505</v>
      </c>
      <c r="F117" s="14">
        <f t="shared" si="35"/>
        <v>0</v>
      </c>
      <c r="G117" s="14">
        <f t="shared" si="29"/>
        <v>505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22029</v>
      </c>
      <c r="B118" s="12">
        <f t="shared" si="31"/>
        <v>47150</v>
      </c>
      <c r="C118" s="13">
        <f t="shared" si="32"/>
        <v>50</v>
      </c>
      <c r="D118" s="13">
        <f t="shared" si="33"/>
        <v>5</v>
      </c>
      <c r="E118" s="13">
        <f t="shared" si="34"/>
        <v>510</v>
      </c>
      <c r="F118" s="14">
        <f t="shared" si="35"/>
        <v>0</v>
      </c>
      <c r="G118" s="14">
        <f t="shared" si="29"/>
        <v>510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32029</v>
      </c>
      <c r="B119" s="12">
        <f t="shared" si="31"/>
        <v>47178</v>
      </c>
      <c r="C119" s="13">
        <f t="shared" si="32"/>
        <v>50</v>
      </c>
      <c r="D119" s="13">
        <f t="shared" si="33"/>
        <v>5</v>
      </c>
      <c r="E119" s="13">
        <f t="shared" si="34"/>
        <v>515</v>
      </c>
      <c r="F119" s="14">
        <f t="shared" si="35"/>
        <v>0</v>
      </c>
      <c r="G119" s="14">
        <f t="shared" si="29"/>
        <v>515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42029</v>
      </c>
      <c r="B120" s="12">
        <f t="shared" si="31"/>
        <v>47209</v>
      </c>
      <c r="C120" s="13">
        <f t="shared" si="32"/>
        <v>50</v>
      </c>
      <c r="D120" s="13">
        <f t="shared" si="33"/>
        <v>5</v>
      </c>
      <c r="E120" s="13">
        <f t="shared" si="34"/>
        <v>520</v>
      </c>
      <c r="F120" s="14">
        <f t="shared" si="35"/>
        <v>0</v>
      </c>
      <c r="G120" s="14">
        <f t="shared" si="29"/>
        <v>520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52029</v>
      </c>
      <c r="B121" s="12">
        <f t="shared" si="31"/>
        <v>47239</v>
      </c>
      <c r="C121" s="13">
        <f t="shared" si="32"/>
        <v>50</v>
      </c>
      <c r="D121" s="13">
        <f t="shared" si="33"/>
        <v>5</v>
      </c>
      <c r="E121" s="13">
        <f t="shared" si="34"/>
        <v>525</v>
      </c>
      <c r="F121" s="14">
        <f t="shared" si="35"/>
        <v>0</v>
      </c>
      <c r="G121" s="14">
        <f t="shared" si="29"/>
        <v>525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62029</v>
      </c>
      <c r="B122" s="12">
        <f t="shared" si="31"/>
        <v>47270</v>
      </c>
      <c r="C122" s="13">
        <f t="shared" si="32"/>
        <v>50</v>
      </c>
      <c r="D122" s="13">
        <f t="shared" si="33"/>
        <v>5</v>
      </c>
      <c r="E122" s="13">
        <f t="shared" si="34"/>
        <v>530</v>
      </c>
      <c r="F122" s="14">
        <f t="shared" si="35"/>
        <v>0</v>
      </c>
      <c r="G122" s="14">
        <f t="shared" si="29"/>
        <v>530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72029</v>
      </c>
      <c r="B123" s="12">
        <f t="shared" si="31"/>
        <v>47300</v>
      </c>
      <c r="C123" s="13">
        <f t="shared" si="32"/>
        <v>50</v>
      </c>
      <c r="D123" s="13">
        <f t="shared" si="33"/>
        <v>5</v>
      </c>
      <c r="E123" s="13">
        <f t="shared" si="34"/>
        <v>535</v>
      </c>
      <c r="F123" s="14">
        <f t="shared" si="35"/>
        <v>0</v>
      </c>
      <c r="G123" s="14">
        <f t="shared" si="29"/>
        <v>535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82029</v>
      </c>
      <c r="B124" s="12">
        <f t="shared" si="31"/>
        <v>47331</v>
      </c>
      <c r="C124" s="13">
        <f t="shared" si="32"/>
        <v>50</v>
      </c>
      <c r="D124" s="13">
        <f t="shared" si="33"/>
        <v>5</v>
      </c>
      <c r="E124" s="13">
        <f t="shared" si="34"/>
        <v>540</v>
      </c>
      <c r="F124" s="14">
        <f t="shared" si="35"/>
        <v>0</v>
      </c>
      <c r="G124" s="14">
        <f t="shared" si="29"/>
        <v>540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4" sqref="S4"/>
    </sheetView>
  </sheetViews>
  <sheetFormatPr defaultColWidth="11" defaultRowHeight="15"/>
  <cols>
    <col min="1" max="1" width="7" hidden="1" customWidth="1"/>
    <col min="2" max="2" width="8.57142857142857" customWidth="1"/>
    <col min="4" max="5" width="12" customWidth="1"/>
    <col min="6" max="6" width="11.4285714285714" customWidth="1"/>
    <col min="7" max="7" width="11" customWidth="1"/>
    <col min="8" max="8" width="12" customWidth="1"/>
    <col min="9" max="9" width="10.4285714285714" customWidth="1"/>
    <col min="10" max="10" width="12.2857142857143" customWidth="1"/>
    <col min="11" max="11" width="12.5714285714286" customWidth="1"/>
    <col min="12" max="13" width="11.1428571428571" customWidth="1"/>
    <col min="14" max="14" width="10.2857142857143" customWidth="1"/>
    <col min="15" max="15" width="10.7142857142857" customWidth="1"/>
    <col min="16" max="16" width="9.28571428571429" customWidth="1"/>
    <col min="17" max="17" width="3.42857142857143" customWidth="1"/>
    <col min="18" max="18" width="18.4285714285714" customWidth="1"/>
    <col min="19" max="19" width="6.57142857142857" customWidth="1"/>
  </cols>
  <sheetData>
    <row r="1" spans="2:16">
      <c r="B1" s="1" t="s">
        <v>9</v>
      </c>
      <c r="C1" s="2" t="s">
        <v>65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800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800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800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800</v>
      </c>
      <c r="D6" s="13">
        <f t="shared" ref="D6:D37" si="4">C5*$K$1</f>
        <v>80</v>
      </c>
      <c r="E6" s="13">
        <f t="shared" ref="E6:E37" si="5">C5*$K$1+G5</f>
        <v>80</v>
      </c>
      <c r="F6" s="14">
        <f t="shared" ref="F6:F37" si="6">IF(J6&gt;E6,E6,J6)</f>
        <v>80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80</v>
      </c>
      <c r="K6" s="27">
        <v>43627</v>
      </c>
      <c r="L6" s="26">
        <v>80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800</v>
      </c>
      <c r="D7" s="13">
        <f t="shared" si="4"/>
        <v>80</v>
      </c>
      <c r="E7" s="13">
        <f t="shared" si="5"/>
        <v>80</v>
      </c>
      <c r="F7" s="14">
        <f t="shared" si="6"/>
        <v>80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80</v>
      </c>
      <c r="K7" s="27">
        <v>43663</v>
      </c>
      <c r="L7" s="26">
        <v>80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200</v>
      </c>
      <c r="D8" s="13">
        <f t="shared" si="4"/>
        <v>80</v>
      </c>
      <c r="E8" s="13">
        <f t="shared" si="5"/>
        <v>80</v>
      </c>
      <c r="F8" s="14">
        <f t="shared" si="6"/>
        <v>80</v>
      </c>
      <c r="G8" s="14">
        <f t="shared" si="0"/>
        <v>0</v>
      </c>
      <c r="H8" s="14">
        <f t="shared" si="7"/>
        <v>600</v>
      </c>
      <c r="I8" s="24">
        <f t="shared" si="8"/>
        <v>0</v>
      </c>
      <c r="J8" s="24">
        <f t="shared" si="9"/>
        <v>680</v>
      </c>
      <c r="K8" s="27">
        <v>43689</v>
      </c>
      <c r="L8" s="26">
        <v>680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0</v>
      </c>
      <c r="D9" s="13">
        <f t="shared" si="4"/>
        <v>20</v>
      </c>
      <c r="E9" s="13">
        <f t="shared" si="5"/>
        <v>20</v>
      </c>
      <c r="F9" s="14">
        <f t="shared" si="6"/>
        <v>20</v>
      </c>
      <c r="G9" s="14">
        <f t="shared" si="0"/>
        <v>0</v>
      </c>
      <c r="H9" s="14">
        <f t="shared" si="7"/>
        <v>200</v>
      </c>
      <c r="I9" s="24">
        <f t="shared" si="8"/>
        <v>0</v>
      </c>
      <c r="J9" s="24">
        <f t="shared" si="9"/>
        <v>220</v>
      </c>
      <c r="K9" s="27">
        <v>43718</v>
      </c>
      <c r="L9" s="26">
        <v>220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17" sqref="M17"/>
    </sheetView>
  </sheetViews>
  <sheetFormatPr defaultColWidth="11" defaultRowHeight="15"/>
  <cols>
    <col min="1" max="1" width="7" hidden="1" customWidth="1"/>
    <col min="2" max="2" width="8.57142857142857" customWidth="1"/>
    <col min="3" max="4" width="10.2857142857143" customWidth="1"/>
    <col min="5" max="5" width="12" customWidth="1"/>
    <col min="6" max="6" width="8.71428571428571" customWidth="1"/>
    <col min="7" max="7" width="11.8571428571429" customWidth="1"/>
    <col min="8" max="8" width="10.4285714285714" customWidth="1"/>
    <col min="9" max="9" width="9.85714285714286" customWidth="1"/>
    <col min="10" max="10" width="10.1428571428571" customWidth="1"/>
    <col min="11" max="11" width="11.7142857142857" customWidth="1"/>
    <col min="12" max="12" width="12.2857142857143" customWidth="1"/>
    <col min="13" max="13" width="11.8571428571429" customWidth="1"/>
    <col min="14" max="14" width="12" customWidth="1"/>
    <col min="15" max="15" width="11.5714285714286" customWidth="1"/>
    <col min="16" max="16" width="11.1428571428571" customWidth="1"/>
    <col min="17" max="17" width="3.71428571428571" customWidth="1"/>
    <col min="18" max="18" width="18.5714285714286" customWidth="1"/>
    <col min="19" max="19" width="10" customWidth="1"/>
  </cols>
  <sheetData>
    <row r="1" spans="2:16">
      <c r="B1" s="1" t="s">
        <v>9</v>
      </c>
      <c r="C1" s="2" t="s">
        <v>66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43678</v>
      </c>
      <c r="N1" s="19" t="s">
        <v>13</v>
      </c>
      <c r="O1" s="20">
        <v>200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82019</v>
      </c>
      <c r="B5" s="12">
        <f>EDATE(M1,0)</f>
        <v>43678</v>
      </c>
      <c r="C5" s="13">
        <f>IF(H5&gt;0,O1-H5,IF(J5&lt;0,O1-J5,O1))</f>
        <v>200</v>
      </c>
      <c r="D5" s="13"/>
      <c r="E5" s="13">
        <f>IF(OR(J5&lt;&gt;0,I5&lt;&gt;O1),O1*K1,0)</f>
        <v>20</v>
      </c>
      <c r="F5" s="14">
        <f>IF((J5+I5)&lt;0,0,IF((J5+I5)&gt;E5,E5,J5))</f>
        <v>20</v>
      </c>
      <c r="G5" s="14">
        <f t="shared" ref="G5:G36" si="0">E5-F5</f>
        <v>0</v>
      </c>
      <c r="H5" s="14">
        <f>IF(J5+I5&gt;F5,J5-F5,0)</f>
        <v>-20</v>
      </c>
      <c r="I5" s="24">
        <f>-SUMIF($L5:$P5,"&lt;0",$L5:$P5)+O1</f>
        <v>400</v>
      </c>
      <c r="J5" s="24">
        <f>IF($L5&gt;0,$L5,0)+IF($N5&gt;0,$N5,0)+IF($P5&gt;0,$P5,0)</f>
        <v>0</v>
      </c>
      <c r="K5" s="25">
        <v>43692</v>
      </c>
      <c r="L5" s="26">
        <v>-100</v>
      </c>
      <c r="M5" s="25">
        <v>43701</v>
      </c>
      <c r="N5" s="26">
        <v>-100</v>
      </c>
      <c r="O5" s="25"/>
      <c r="P5" s="26"/>
      <c r="R5" s="34" t="s">
        <v>4</v>
      </c>
      <c r="S5" s="33">
        <f ca="1">VLOOKUP($A$2,$A$5:$P$127,3,FALSE)</f>
        <v>0</v>
      </c>
    </row>
    <row r="6" spans="1:19">
      <c r="A6" s="5" t="str">
        <f t="shared" ref="A6:A37" si="1">MONTH(B6)&amp;YEAR(B6)</f>
        <v>92019</v>
      </c>
      <c r="B6" s="12">
        <f>EDATE(B5,1)</f>
        <v>43709</v>
      </c>
      <c r="C6" s="13">
        <f t="shared" ref="C6:C37" si="2">C5-H6+I6</f>
        <v>200</v>
      </c>
      <c r="D6" s="13">
        <f t="shared" ref="D6:D37" si="3">C5*$K$1</f>
        <v>20</v>
      </c>
      <c r="E6" s="13">
        <f t="shared" ref="E6:E37" si="4">C5*$K$1+G5</f>
        <v>20</v>
      </c>
      <c r="F6" s="14">
        <f t="shared" ref="F6:F37" si="5">IF(J6&gt;E6,E6,J6)</f>
        <v>20</v>
      </c>
      <c r="G6" s="14">
        <f t="shared" si="0"/>
        <v>0</v>
      </c>
      <c r="H6" s="14">
        <f t="shared" ref="H6:H37" si="6">IF(J6&gt;F6,J6-F6,0)</f>
        <v>200</v>
      </c>
      <c r="I6" s="24">
        <f t="shared" ref="I6:I37" si="7">-SUMIF(L6:P6,"&lt;0",L6:P6)</f>
        <v>200</v>
      </c>
      <c r="J6" s="24">
        <f>IF($L6&gt;0,$L6,0)+IF($N6&gt;0,$N6,0)+IF($P6&gt;0,$P6,0)</f>
        <v>220</v>
      </c>
      <c r="K6" s="27">
        <v>43714</v>
      </c>
      <c r="L6" s="26">
        <v>220</v>
      </c>
      <c r="M6" s="27">
        <v>43722</v>
      </c>
      <c r="N6" s="28">
        <v>-200</v>
      </c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102019</v>
      </c>
      <c r="B7" s="12">
        <f t="shared" ref="B7:B24" si="8">EDATE(B6,1)</f>
        <v>43739</v>
      </c>
      <c r="C7" s="13">
        <f t="shared" si="2"/>
        <v>250</v>
      </c>
      <c r="D7" s="13">
        <f t="shared" si="3"/>
        <v>20</v>
      </c>
      <c r="E7" s="13">
        <f t="shared" si="4"/>
        <v>20</v>
      </c>
      <c r="F7" s="14">
        <f t="shared" si="5"/>
        <v>20</v>
      </c>
      <c r="G7" s="14">
        <f t="shared" si="0"/>
        <v>0</v>
      </c>
      <c r="H7" s="14">
        <f t="shared" si="6"/>
        <v>200</v>
      </c>
      <c r="I7" s="24">
        <f t="shared" si="7"/>
        <v>250</v>
      </c>
      <c r="J7" s="24">
        <f t="shared" ref="J7:J70" si="9">IF($L7&gt;0,$L7,0)+IF($N7&gt;0,$N7,0)+IF($P7&gt;0,$P7,0)</f>
        <v>220</v>
      </c>
      <c r="K7" s="27">
        <v>43743</v>
      </c>
      <c r="L7" s="28">
        <v>220</v>
      </c>
      <c r="M7" s="27">
        <v>43758</v>
      </c>
      <c r="N7" s="28">
        <v>-100</v>
      </c>
      <c r="O7" s="27">
        <v>43762</v>
      </c>
      <c r="P7" s="28">
        <v>-150</v>
      </c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112019</v>
      </c>
      <c r="B8" s="12">
        <f t="shared" si="8"/>
        <v>43770</v>
      </c>
      <c r="C8" s="13">
        <f t="shared" si="2"/>
        <v>300</v>
      </c>
      <c r="D8" s="13">
        <f t="shared" si="3"/>
        <v>25</v>
      </c>
      <c r="E8" s="13">
        <f t="shared" si="4"/>
        <v>25</v>
      </c>
      <c r="F8" s="14">
        <f t="shared" si="5"/>
        <v>25</v>
      </c>
      <c r="G8" s="14">
        <f t="shared" si="0"/>
        <v>0</v>
      </c>
      <c r="H8" s="14">
        <f t="shared" si="6"/>
        <v>150</v>
      </c>
      <c r="I8" s="24">
        <f t="shared" si="7"/>
        <v>200</v>
      </c>
      <c r="J8" s="24">
        <f t="shared" si="9"/>
        <v>175</v>
      </c>
      <c r="K8" s="27">
        <v>43778</v>
      </c>
      <c r="L8" s="26">
        <v>175</v>
      </c>
      <c r="M8" s="27">
        <v>43785</v>
      </c>
      <c r="N8" s="28">
        <v>-200</v>
      </c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122019</v>
      </c>
      <c r="B9" s="12">
        <f t="shared" si="8"/>
        <v>43800</v>
      </c>
      <c r="C9" s="13">
        <f t="shared" si="2"/>
        <v>250</v>
      </c>
      <c r="D9" s="13">
        <f t="shared" si="3"/>
        <v>30</v>
      </c>
      <c r="E9" s="13">
        <f t="shared" si="4"/>
        <v>30</v>
      </c>
      <c r="F9" s="14">
        <f t="shared" si="5"/>
        <v>30</v>
      </c>
      <c r="G9" s="14">
        <f t="shared" si="0"/>
        <v>0</v>
      </c>
      <c r="H9" s="14">
        <f t="shared" si="6"/>
        <v>200</v>
      </c>
      <c r="I9" s="24">
        <f t="shared" si="7"/>
        <v>150</v>
      </c>
      <c r="J9" s="24">
        <f t="shared" si="9"/>
        <v>230</v>
      </c>
      <c r="K9" s="27">
        <v>43805</v>
      </c>
      <c r="L9" s="26">
        <v>230</v>
      </c>
      <c r="M9" s="27">
        <v>43813</v>
      </c>
      <c r="N9" s="28">
        <v>-150</v>
      </c>
      <c r="O9" s="27"/>
      <c r="P9" s="28"/>
      <c r="S9" s="5"/>
    </row>
    <row r="10" ht="15.75" spans="1:19">
      <c r="A10" s="5" t="str">
        <f t="shared" si="1"/>
        <v>12020</v>
      </c>
      <c r="B10" s="12">
        <f t="shared" si="8"/>
        <v>43831</v>
      </c>
      <c r="C10" s="13">
        <f t="shared" si="2"/>
        <v>250</v>
      </c>
      <c r="D10" s="13">
        <f t="shared" si="3"/>
        <v>25</v>
      </c>
      <c r="E10" s="13">
        <f t="shared" si="4"/>
        <v>25</v>
      </c>
      <c r="F10" s="14">
        <f t="shared" si="5"/>
        <v>25</v>
      </c>
      <c r="G10" s="14">
        <f t="shared" si="0"/>
        <v>0</v>
      </c>
      <c r="H10" s="14">
        <f t="shared" si="6"/>
        <v>0</v>
      </c>
      <c r="I10" s="24">
        <f t="shared" si="7"/>
        <v>0</v>
      </c>
      <c r="J10" s="24">
        <f t="shared" si="9"/>
        <v>25</v>
      </c>
      <c r="K10" s="27">
        <v>43841</v>
      </c>
      <c r="L10" s="26">
        <v>25</v>
      </c>
      <c r="M10" s="27"/>
      <c r="N10" s="28"/>
      <c r="O10" s="27"/>
      <c r="P10" s="28"/>
      <c r="S10" s="5"/>
    </row>
    <row r="11" ht="15.75" spans="1:19">
      <c r="A11" s="5" t="str">
        <f t="shared" si="1"/>
        <v>22020</v>
      </c>
      <c r="B11" s="12">
        <f t="shared" si="8"/>
        <v>43862</v>
      </c>
      <c r="C11" s="13">
        <f t="shared" si="2"/>
        <v>250</v>
      </c>
      <c r="D11" s="13">
        <f t="shared" si="3"/>
        <v>25</v>
      </c>
      <c r="E11" s="13">
        <f t="shared" si="4"/>
        <v>25</v>
      </c>
      <c r="F11" s="14">
        <f t="shared" si="5"/>
        <v>25</v>
      </c>
      <c r="G11" s="14">
        <f t="shared" si="0"/>
        <v>0</v>
      </c>
      <c r="H11" s="14">
        <f t="shared" si="6"/>
        <v>0</v>
      </c>
      <c r="I11" s="24">
        <f t="shared" si="7"/>
        <v>0</v>
      </c>
      <c r="J11" s="24">
        <f t="shared" si="9"/>
        <v>25</v>
      </c>
      <c r="K11" s="27">
        <v>43870</v>
      </c>
      <c r="L11" s="26">
        <v>25</v>
      </c>
      <c r="M11" s="27"/>
      <c r="N11" s="28"/>
      <c r="O11" s="27"/>
      <c r="P11" s="28"/>
      <c r="S11" s="5"/>
    </row>
    <row r="12" ht="15.75" spans="1:19">
      <c r="A12" s="5" t="str">
        <f t="shared" si="1"/>
        <v>32020</v>
      </c>
      <c r="B12" s="12">
        <f t="shared" si="8"/>
        <v>43891</v>
      </c>
      <c r="C12" s="13">
        <f t="shared" si="2"/>
        <v>100</v>
      </c>
      <c r="D12" s="13">
        <f t="shared" si="3"/>
        <v>25</v>
      </c>
      <c r="E12" s="13">
        <f t="shared" si="4"/>
        <v>25</v>
      </c>
      <c r="F12" s="14">
        <f t="shared" si="5"/>
        <v>25</v>
      </c>
      <c r="G12" s="14">
        <f t="shared" si="0"/>
        <v>0</v>
      </c>
      <c r="H12" s="14">
        <f t="shared" si="6"/>
        <v>150</v>
      </c>
      <c r="I12" s="24">
        <f t="shared" si="7"/>
        <v>0</v>
      </c>
      <c r="J12" s="24">
        <f t="shared" si="9"/>
        <v>175</v>
      </c>
      <c r="K12" s="27">
        <v>43896</v>
      </c>
      <c r="L12" s="26">
        <v>25</v>
      </c>
      <c r="M12" s="27">
        <v>43901</v>
      </c>
      <c r="N12" s="28">
        <v>150</v>
      </c>
      <c r="O12" s="27"/>
      <c r="P12" s="28"/>
      <c r="S12" s="5"/>
    </row>
    <row r="13" ht="15.75" spans="1:19">
      <c r="A13" s="5" t="str">
        <f t="shared" si="1"/>
        <v>42020</v>
      </c>
      <c r="B13" s="12">
        <f t="shared" si="8"/>
        <v>43922</v>
      </c>
      <c r="C13" s="13">
        <f t="shared" si="2"/>
        <v>100</v>
      </c>
      <c r="D13" s="13">
        <f t="shared" si="3"/>
        <v>10</v>
      </c>
      <c r="E13" s="13">
        <f t="shared" si="4"/>
        <v>10</v>
      </c>
      <c r="F13" s="14">
        <f t="shared" si="5"/>
        <v>10</v>
      </c>
      <c r="G13" s="14">
        <f t="shared" si="0"/>
        <v>0</v>
      </c>
      <c r="H13" s="14">
        <f t="shared" si="6"/>
        <v>0</v>
      </c>
      <c r="I13" s="24">
        <f t="shared" si="7"/>
        <v>0</v>
      </c>
      <c r="J13" s="24">
        <f t="shared" si="9"/>
        <v>10</v>
      </c>
      <c r="K13" s="27">
        <v>43958</v>
      </c>
      <c r="L13" s="26">
        <v>10</v>
      </c>
      <c r="M13" s="27"/>
      <c r="N13" s="28"/>
      <c r="O13" s="27"/>
      <c r="P13" s="28"/>
      <c r="S13" s="5"/>
    </row>
    <row r="14" ht="15.75" spans="1:19">
      <c r="A14" s="5" t="str">
        <f t="shared" si="1"/>
        <v>52020</v>
      </c>
      <c r="B14" s="12">
        <f t="shared" si="8"/>
        <v>43952</v>
      </c>
      <c r="C14" s="13">
        <f t="shared" si="2"/>
        <v>0</v>
      </c>
      <c r="D14" s="13">
        <f t="shared" si="3"/>
        <v>10</v>
      </c>
      <c r="E14" s="13">
        <f t="shared" si="4"/>
        <v>10</v>
      </c>
      <c r="F14" s="14">
        <f t="shared" si="5"/>
        <v>10</v>
      </c>
      <c r="G14" s="14">
        <f t="shared" si="0"/>
        <v>0</v>
      </c>
      <c r="H14" s="14">
        <f t="shared" si="6"/>
        <v>100</v>
      </c>
      <c r="I14" s="24">
        <f t="shared" si="7"/>
        <v>0</v>
      </c>
      <c r="J14" s="24">
        <f t="shared" si="9"/>
        <v>110</v>
      </c>
      <c r="K14" s="27">
        <v>43958</v>
      </c>
      <c r="L14" s="26">
        <v>110</v>
      </c>
      <c r="M14" s="27"/>
      <c r="N14" s="28"/>
      <c r="O14" s="27"/>
      <c r="P14" s="28"/>
      <c r="S14" s="5"/>
    </row>
    <row r="15" ht="15.75" spans="1:19">
      <c r="A15" s="5" t="str">
        <f t="shared" si="1"/>
        <v>62020</v>
      </c>
      <c r="B15" s="12">
        <f t="shared" si="8"/>
        <v>43983</v>
      </c>
      <c r="C15" s="13">
        <f t="shared" si="2"/>
        <v>0</v>
      </c>
      <c r="D15" s="13">
        <f t="shared" si="3"/>
        <v>0</v>
      </c>
      <c r="E15" s="13">
        <f t="shared" si="4"/>
        <v>0</v>
      </c>
      <c r="F15" s="14">
        <f t="shared" si="5"/>
        <v>0</v>
      </c>
      <c r="G15" s="14">
        <f t="shared" si="0"/>
        <v>0</v>
      </c>
      <c r="H15" s="14">
        <f t="shared" si="6"/>
        <v>0</v>
      </c>
      <c r="I15" s="24">
        <f t="shared" si="7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72020</v>
      </c>
      <c r="B16" s="12">
        <f t="shared" si="8"/>
        <v>44013</v>
      </c>
      <c r="C16" s="13">
        <f t="shared" si="2"/>
        <v>100</v>
      </c>
      <c r="D16" s="13">
        <f t="shared" si="3"/>
        <v>0</v>
      </c>
      <c r="E16" s="13">
        <f t="shared" si="4"/>
        <v>0</v>
      </c>
      <c r="F16" s="14">
        <f t="shared" si="5"/>
        <v>0</v>
      </c>
      <c r="G16" s="14">
        <f t="shared" si="0"/>
        <v>0</v>
      </c>
      <c r="H16" s="14">
        <f t="shared" si="6"/>
        <v>0</v>
      </c>
      <c r="I16" s="24">
        <f t="shared" si="7"/>
        <v>100</v>
      </c>
      <c r="J16" s="24">
        <f t="shared" si="9"/>
        <v>0</v>
      </c>
      <c r="K16" s="25">
        <v>44036</v>
      </c>
      <c r="L16" s="26">
        <v>-100</v>
      </c>
      <c r="M16" s="25"/>
      <c r="N16" s="26"/>
      <c r="O16" s="25"/>
      <c r="P16" s="26"/>
      <c r="S16" s="5"/>
    </row>
    <row r="17" ht="15.75" spans="1:19">
      <c r="A17" s="5" t="str">
        <f t="shared" si="1"/>
        <v>82020</v>
      </c>
      <c r="B17" s="12">
        <f t="shared" si="8"/>
        <v>44044</v>
      </c>
      <c r="C17" s="13">
        <f t="shared" si="2"/>
        <v>0</v>
      </c>
      <c r="D17" s="13">
        <f t="shared" si="3"/>
        <v>10</v>
      </c>
      <c r="E17" s="13">
        <f t="shared" si="4"/>
        <v>10</v>
      </c>
      <c r="F17" s="14">
        <f t="shared" si="5"/>
        <v>10</v>
      </c>
      <c r="G17" s="14">
        <f t="shared" si="0"/>
        <v>0</v>
      </c>
      <c r="H17" s="14">
        <f t="shared" si="6"/>
        <v>100</v>
      </c>
      <c r="I17" s="24">
        <f t="shared" si="7"/>
        <v>0</v>
      </c>
      <c r="J17" s="24">
        <f t="shared" si="9"/>
        <v>110</v>
      </c>
      <c r="K17" s="25">
        <v>44051</v>
      </c>
      <c r="L17" s="26">
        <v>110</v>
      </c>
      <c r="M17" s="25"/>
      <c r="N17" s="26"/>
      <c r="O17" s="25"/>
      <c r="P17" s="26"/>
      <c r="S17" s="5"/>
    </row>
    <row r="18" ht="15.75" spans="1:19">
      <c r="A18" s="5" t="str">
        <f t="shared" si="1"/>
        <v>92020</v>
      </c>
      <c r="B18" s="12">
        <f t="shared" si="8"/>
        <v>44075</v>
      </c>
      <c r="C18" s="13">
        <f t="shared" si="2"/>
        <v>0</v>
      </c>
      <c r="D18" s="13">
        <f t="shared" si="3"/>
        <v>0</v>
      </c>
      <c r="E18" s="13">
        <f t="shared" si="4"/>
        <v>0</v>
      </c>
      <c r="F18" s="14">
        <f t="shared" si="5"/>
        <v>0</v>
      </c>
      <c r="G18" s="14">
        <f t="shared" si="0"/>
        <v>0</v>
      </c>
      <c r="H18" s="14">
        <f t="shared" si="6"/>
        <v>0</v>
      </c>
      <c r="I18" s="24">
        <f t="shared" si="7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102020</v>
      </c>
      <c r="B19" s="12">
        <f t="shared" si="8"/>
        <v>44105</v>
      </c>
      <c r="C19" s="13">
        <f t="shared" si="2"/>
        <v>0</v>
      </c>
      <c r="D19" s="13">
        <f t="shared" si="3"/>
        <v>0</v>
      </c>
      <c r="E19" s="13">
        <f t="shared" si="4"/>
        <v>0</v>
      </c>
      <c r="F19" s="14">
        <f t="shared" si="5"/>
        <v>0</v>
      </c>
      <c r="G19" s="14">
        <f t="shared" si="0"/>
        <v>0</v>
      </c>
      <c r="H19" s="14">
        <f t="shared" si="6"/>
        <v>0</v>
      </c>
      <c r="I19" s="24">
        <f t="shared" si="7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112020</v>
      </c>
      <c r="B20" s="12">
        <f t="shared" si="8"/>
        <v>44136</v>
      </c>
      <c r="C20" s="13">
        <f t="shared" si="2"/>
        <v>0</v>
      </c>
      <c r="D20" s="13">
        <f t="shared" si="3"/>
        <v>0</v>
      </c>
      <c r="E20" s="13">
        <f t="shared" si="4"/>
        <v>0</v>
      </c>
      <c r="F20" s="14">
        <f t="shared" si="5"/>
        <v>0</v>
      </c>
      <c r="G20" s="14">
        <f t="shared" si="0"/>
        <v>0</v>
      </c>
      <c r="H20" s="14">
        <f t="shared" si="6"/>
        <v>0</v>
      </c>
      <c r="I20" s="24">
        <f t="shared" si="7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122020</v>
      </c>
      <c r="B21" s="12">
        <f t="shared" si="8"/>
        <v>44166</v>
      </c>
      <c r="C21" s="13">
        <f t="shared" si="2"/>
        <v>0</v>
      </c>
      <c r="D21" s="13">
        <f t="shared" si="3"/>
        <v>0</v>
      </c>
      <c r="E21" s="13">
        <f t="shared" si="4"/>
        <v>0</v>
      </c>
      <c r="F21" s="14">
        <f t="shared" si="5"/>
        <v>0</v>
      </c>
      <c r="G21" s="14">
        <f t="shared" si="0"/>
        <v>0</v>
      </c>
      <c r="H21" s="14">
        <f t="shared" si="6"/>
        <v>0</v>
      </c>
      <c r="I21" s="24">
        <f t="shared" si="7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12021</v>
      </c>
      <c r="B22" s="12">
        <f t="shared" si="8"/>
        <v>44197</v>
      </c>
      <c r="C22" s="13">
        <f t="shared" si="2"/>
        <v>0</v>
      </c>
      <c r="D22" s="13">
        <f t="shared" si="3"/>
        <v>0</v>
      </c>
      <c r="E22" s="13">
        <f t="shared" si="4"/>
        <v>0</v>
      </c>
      <c r="F22" s="14">
        <f t="shared" si="5"/>
        <v>0</v>
      </c>
      <c r="G22" s="14">
        <f t="shared" si="0"/>
        <v>0</v>
      </c>
      <c r="H22" s="14">
        <f t="shared" si="6"/>
        <v>0</v>
      </c>
      <c r="I22" s="24">
        <f t="shared" si="7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22021</v>
      </c>
      <c r="B23" s="12">
        <f t="shared" si="8"/>
        <v>44228</v>
      </c>
      <c r="C23" s="13">
        <f t="shared" si="2"/>
        <v>0</v>
      </c>
      <c r="D23" s="13">
        <f t="shared" si="3"/>
        <v>0</v>
      </c>
      <c r="E23" s="13">
        <f t="shared" si="4"/>
        <v>0</v>
      </c>
      <c r="F23" s="14">
        <f t="shared" si="5"/>
        <v>0</v>
      </c>
      <c r="G23" s="14">
        <f t="shared" si="0"/>
        <v>0</v>
      </c>
      <c r="H23" s="14">
        <f t="shared" si="6"/>
        <v>0</v>
      </c>
      <c r="I23" s="24">
        <f t="shared" si="7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32021</v>
      </c>
      <c r="B24" s="12">
        <f t="shared" si="8"/>
        <v>44256</v>
      </c>
      <c r="C24" s="13">
        <f t="shared" si="2"/>
        <v>0</v>
      </c>
      <c r="D24" s="13">
        <f t="shared" si="3"/>
        <v>0</v>
      </c>
      <c r="E24" s="13">
        <f t="shared" si="4"/>
        <v>0</v>
      </c>
      <c r="F24" s="14">
        <f t="shared" si="5"/>
        <v>0</v>
      </c>
      <c r="G24" s="14">
        <f t="shared" si="0"/>
        <v>0</v>
      </c>
      <c r="H24" s="14">
        <f t="shared" si="6"/>
        <v>0</v>
      </c>
      <c r="I24" s="24">
        <f t="shared" si="7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42021</v>
      </c>
      <c r="B25" s="12">
        <v>44287</v>
      </c>
      <c r="C25" s="13">
        <f t="shared" si="2"/>
        <v>0</v>
      </c>
      <c r="D25" s="13">
        <f t="shared" si="3"/>
        <v>0</v>
      </c>
      <c r="E25" s="13">
        <f t="shared" si="4"/>
        <v>0</v>
      </c>
      <c r="F25" s="14">
        <f t="shared" si="5"/>
        <v>0</v>
      </c>
      <c r="G25" s="14">
        <f t="shared" si="0"/>
        <v>0</v>
      </c>
      <c r="H25" s="14">
        <f t="shared" si="6"/>
        <v>0</v>
      </c>
      <c r="I25" s="24">
        <f t="shared" si="7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52021</v>
      </c>
      <c r="B26">
        <v>44317</v>
      </c>
      <c r="C26" s="13">
        <f t="shared" si="2"/>
        <v>0</v>
      </c>
      <c r="D26" s="13">
        <f t="shared" si="3"/>
        <v>0</v>
      </c>
      <c r="E26" s="13">
        <f t="shared" si="4"/>
        <v>0</v>
      </c>
      <c r="F26" s="14">
        <f t="shared" si="5"/>
        <v>0</v>
      </c>
      <c r="G26" s="14">
        <f t="shared" si="0"/>
        <v>0</v>
      </c>
      <c r="H26" s="14">
        <f t="shared" si="6"/>
        <v>0</v>
      </c>
      <c r="I26" s="24">
        <f t="shared" si="7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62021</v>
      </c>
      <c r="B27">
        <v>44348</v>
      </c>
      <c r="C27" s="13">
        <f t="shared" si="2"/>
        <v>0</v>
      </c>
      <c r="D27" s="13">
        <f t="shared" si="3"/>
        <v>0</v>
      </c>
      <c r="E27" s="13">
        <f t="shared" si="4"/>
        <v>0</v>
      </c>
      <c r="F27" s="14">
        <f t="shared" si="5"/>
        <v>0</v>
      </c>
      <c r="G27" s="14">
        <f t="shared" si="0"/>
        <v>0</v>
      </c>
      <c r="H27" s="14">
        <f t="shared" si="6"/>
        <v>0</v>
      </c>
      <c r="I27" s="24">
        <f t="shared" si="7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72021</v>
      </c>
      <c r="B28">
        <v>44378</v>
      </c>
      <c r="C28" s="13">
        <f t="shared" si="2"/>
        <v>0</v>
      </c>
      <c r="D28" s="13">
        <f t="shared" si="3"/>
        <v>0</v>
      </c>
      <c r="E28" s="13">
        <f t="shared" si="4"/>
        <v>0</v>
      </c>
      <c r="F28" s="14">
        <f t="shared" si="5"/>
        <v>0</v>
      </c>
      <c r="G28" s="14">
        <f t="shared" si="0"/>
        <v>0</v>
      </c>
      <c r="H28" s="14">
        <f t="shared" si="6"/>
        <v>0</v>
      </c>
      <c r="I28" s="24">
        <f t="shared" si="7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82021</v>
      </c>
      <c r="B29">
        <v>44409</v>
      </c>
      <c r="C29" s="13">
        <f t="shared" si="2"/>
        <v>0</v>
      </c>
      <c r="D29" s="13">
        <f t="shared" si="3"/>
        <v>0</v>
      </c>
      <c r="E29" s="13">
        <f t="shared" si="4"/>
        <v>0</v>
      </c>
      <c r="F29" s="14">
        <f t="shared" si="5"/>
        <v>0</v>
      </c>
      <c r="G29" s="14">
        <f t="shared" si="0"/>
        <v>0</v>
      </c>
      <c r="H29" s="14">
        <f t="shared" si="6"/>
        <v>0</v>
      </c>
      <c r="I29" s="24">
        <f t="shared" si="7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92021</v>
      </c>
      <c r="B30">
        <v>44440</v>
      </c>
      <c r="C30" s="13">
        <f t="shared" si="2"/>
        <v>0</v>
      </c>
      <c r="D30" s="13">
        <f t="shared" si="3"/>
        <v>0</v>
      </c>
      <c r="E30" s="13">
        <f t="shared" si="4"/>
        <v>0</v>
      </c>
      <c r="F30" s="14">
        <f t="shared" si="5"/>
        <v>0</v>
      </c>
      <c r="G30" s="14">
        <f t="shared" si="0"/>
        <v>0</v>
      </c>
      <c r="H30" s="14">
        <f t="shared" si="6"/>
        <v>0</v>
      </c>
      <c r="I30" s="24">
        <f t="shared" si="7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102021</v>
      </c>
      <c r="B31">
        <v>44470</v>
      </c>
      <c r="C31" s="13">
        <f t="shared" si="2"/>
        <v>0</v>
      </c>
      <c r="D31" s="13">
        <f t="shared" si="3"/>
        <v>0</v>
      </c>
      <c r="E31" s="13">
        <f t="shared" si="4"/>
        <v>0</v>
      </c>
      <c r="F31" s="14">
        <f t="shared" si="5"/>
        <v>0</v>
      </c>
      <c r="G31" s="14">
        <f t="shared" si="0"/>
        <v>0</v>
      </c>
      <c r="H31" s="14">
        <f t="shared" si="6"/>
        <v>0</v>
      </c>
      <c r="I31" s="24">
        <f t="shared" si="7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112021</v>
      </c>
      <c r="B32">
        <v>44501</v>
      </c>
      <c r="C32" s="13">
        <f t="shared" si="2"/>
        <v>0</v>
      </c>
      <c r="D32" s="13">
        <f t="shared" si="3"/>
        <v>0</v>
      </c>
      <c r="E32" s="13">
        <f t="shared" si="4"/>
        <v>0</v>
      </c>
      <c r="F32" s="14">
        <f t="shared" si="5"/>
        <v>0</v>
      </c>
      <c r="G32" s="14">
        <f t="shared" si="0"/>
        <v>0</v>
      </c>
      <c r="H32" s="14">
        <f t="shared" si="6"/>
        <v>0</v>
      </c>
      <c r="I32" s="24">
        <f t="shared" si="7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122021</v>
      </c>
      <c r="B33">
        <v>44531</v>
      </c>
      <c r="C33" s="13">
        <f t="shared" si="2"/>
        <v>0</v>
      </c>
      <c r="D33" s="13">
        <f t="shared" si="3"/>
        <v>0</v>
      </c>
      <c r="E33" s="13">
        <f t="shared" si="4"/>
        <v>0</v>
      </c>
      <c r="F33" s="14">
        <f t="shared" si="5"/>
        <v>0</v>
      </c>
      <c r="G33" s="14">
        <f t="shared" si="0"/>
        <v>0</v>
      </c>
      <c r="H33" s="14">
        <f t="shared" si="6"/>
        <v>0</v>
      </c>
      <c r="I33" s="24">
        <f t="shared" si="7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12022</v>
      </c>
      <c r="B34">
        <v>44562</v>
      </c>
      <c r="C34" s="13">
        <f t="shared" si="2"/>
        <v>0</v>
      </c>
      <c r="D34" s="13">
        <f t="shared" si="3"/>
        <v>0</v>
      </c>
      <c r="E34" s="13">
        <f t="shared" si="4"/>
        <v>0</v>
      </c>
      <c r="F34" s="14">
        <f t="shared" si="5"/>
        <v>0</v>
      </c>
      <c r="G34" s="14">
        <f t="shared" si="0"/>
        <v>0</v>
      </c>
      <c r="H34" s="14">
        <f t="shared" si="6"/>
        <v>0</v>
      </c>
      <c r="I34" s="24">
        <f t="shared" si="7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22022</v>
      </c>
      <c r="B35">
        <v>44593</v>
      </c>
      <c r="C35" s="13">
        <f t="shared" si="2"/>
        <v>0</v>
      </c>
      <c r="D35" s="13">
        <f t="shared" si="3"/>
        <v>0</v>
      </c>
      <c r="E35" s="13">
        <f t="shared" si="4"/>
        <v>0</v>
      </c>
      <c r="F35" s="14">
        <f t="shared" si="5"/>
        <v>0</v>
      </c>
      <c r="G35" s="14">
        <f t="shared" si="0"/>
        <v>0</v>
      </c>
      <c r="H35" s="14">
        <f t="shared" si="6"/>
        <v>0</v>
      </c>
      <c r="I35" s="24">
        <f t="shared" si="7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32022</v>
      </c>
      <c r="B36">
        <v>44621</v>
      </c>
      <c r="C36" s="13">
        <f t="shared" si="2"/>
        <v>0</v>
      </c>
      <c r="D36" s="13">
        <f t="shared" si="3"/>
        <v>0</v>
      </c>
      <c r="E36" s="13">
        <f t="shared" si="4"/>
        <v>0</v>
      </c>
      <c r="F36" s="14">
        <f t="shared" si="5"/>
        <v>0</v>
      </c>
      <c r="G36" s="14">
        <f t="shared" si="0"/>
        <v>0</v>
      </c>
      <c r="H36" s="14">
        <f t="shared" si="6"/>
        <v>0</v>
      </c>
      <c r="I36" s="24">
        <f t="shared" si="7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42022</v>
      </c>
      <c r="B37">
        <v>44652</v>
      </c>
      <c r="C37" s="13">
        <f t="shared" si="2"/>
        <v>0</v>
      </c>
      <c r="D37" s="13">
        <f t="shared" si="3"/>
        <v>0</v>
      </c>
      <c r="E37" s="13">
        <f t="shared" si="4"/>
        <v>0</v>
      </c>
      <c r="F37" s="14">
        <f t="shared" si="5"/>
        <v>0</v>
      </c>
      <c r="G37" s="14">
        <f t="shared" ref="G37:G68" si="10">E37-F37</f>
        <v>0</v>
      </c>
      <c r="H37" s="14">
        <f t="shared" si="6"/>
        <v>0</v>
      </c>
      <c r="I37" s="24">
        <f t="shared" si="7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52022</v>
      </c>
      <c r="B38">
        <v>44682</v>
      </c>
      <c r="C38" s="13">
        <f t="shared" ref="C38:C69" si="12">C37-H38+I38</f>
        <v>0</v>
      </c>
      <c r="D38" s="13">
        <f t="shared" ref="D38:D69" si="13">C37*$K$1</f>
        <v>0</v>
      </c>
      <c r="E38" s="13">
        <f t="shared" ref="E38:E69" si="14">C37*$K$1+G37</f>
        <v>0</v>
      </c>
      <c r="F38" s="14">
        <f t="shared" ref="F38:F69" si="15">IF(J38&gt;E38,E38,J38)</f>
        <v>0</v>
      </c>
      <c r="G38" s="14">
        <f t="shared" si="10"/>
        <v>0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62022</v>
      </c>
      <c r="B39">
        <v>44713</v>
      </c>
      <c r="C39" s="13">
        <f t="shared" si="12"/>
        <v>0</v>
      </c>
      <c r="D39" s="13">
        <f t="shared" si="13"/>
        <v>0</v>
      </c>
      <c r="E39" s="13">
        <f t="shared" si="14"/>
        <v>0</v>
      </c>
      <c r="F39" s="14">
        <f t="shared" si="15"/>
        <v>0</v>
      </c>
      <c r="G39" s="14">
        <f t="shared" si="10"/>
        <v>0</v>
      </c>
      <c r="H39" s="14">
        <f t="shared" si="16"/>
        <v>0</v>
      </c>
      <c r="I39" s="24">
        <f t="shared" si="17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72022</v>
      </c>
      <c r="B40" s="12">
        <v>44743</v>
      </c>
      <c r="C40" s="13">
        <f t="shared" si="12"/>
        <v>0</v>
      </c>
      <c r="D40" s="13">
        <f t="shared" si="13"/>
        <v>0</v>
      </c>
      <c r="E40" s="13">
        <f t="shared" si="14"/>
        <v>0</v>
      </c>
      <c r="F40" s="14">
        <f t="shared" si="15"/>
        <v>0</v>
      </c>
      <c r="G40" s="14">
        <f t="shared" si="10"/>
        <v>0</v>
      </c>
      <c r="H40" s="14">
        <f t="shared" si="16"/>
        <v>0</v>
      </c>
      <c r="I40" s="24">
        <f t="shared" si="17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82022</v>
      </c>
      <c r="B41">
        <v>44774</v>
      </c>
      <c r="C41" s="13">
        <f t="shared" si="12"/>
        <v>0</v>
      </c>
      <c r="D41" s="13">
        <f t="shared" si="13"/>
        <v>0</v>
      </c>
      <c r="E41" s="13">
        <f t="shared" si="14"/>
        <v>0</v>
      </c>
      <c r="F41" s="14">
        <f t="shared" si="15"/>
        <v>0</v>
      </c>
      <c r="G41" s="14">
        <f t="shared" si="10"/>
        <v>0</v>
      </c>
      <c r="H41" s="14">
        <f t="shared" si="16"/>
        <v>0</v>
      </c>
      <c r="I41" s="24">
        <f t="shared" si="17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92022</v>
      </c>
      <c r="B42">
        <v>44805</v>
      </c>
      <c r="C42" s="13">
        <f t="shared" si="12"/>
        <v>0</v>
      </c>
      <c r="D42" s="13">
        <f t="shared" si="13"/>
        <v>0</v>
      </c>
      <c r="E42" s="13">
        <f t="shared" si="14"/>
        <v>0</v>
      </c>
      <c r="F42" s="14">
        <f t="shared" si="15"/>
        <v>0</v>
      </c>
      <c r="G42" s="14">
        <f t="shared" si="10"/>
        <v>0</v>
      </c>
      <c r="H42" s="14">
        <f t="shared" si="16"/>
        <v>0</v>
      </c>
      <c r="I42" s="24">
        <f t="shared" si="17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102022</v>
      </c>
      <c r="B43">
        <v>44835</v>
      </c>
      <c r="C43" s="13">
        <f t="shared" si="12"/>
        <v>0</v>
      </c>
      <c r="D43" s="13">
        <f t="shared" si="13"/>
        <v>0</v>
      </c>
      <c r="E43" s="13">
        <f t="shared" si="14"/>
        <v>0</v>
      </c>
      <c r="F43" s="14">
        <f t="shared" si="15"/>
        <v>0</v>
      </c>
      <c r="G43" s="14">
        <f t="shared" si="10"/>
        <v>0</v>
      </c>
      <c r="H43" s="14">
        <f t="shared" si="16"/>
        <v>0</v>
      </c>
      <c r="I43" s="24">
        <f t="shared" si="17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112022</v>
      </c>
      <c r="B44">
        <v>44866</v>
      </c>
      <c r="C44" s="13">
        <f t="shared" si="12"/>
        <v>0</v>
      </c>
      <c r="D44" s="13">
        <f t="shared" si="13"/>
        <v>0</v>
      </c>
      <c r="E44" s="13">
        <f t="shared" si="14"/>
        <v>0</v>
      </c>
      <c r="F44" s="14">
        <f t="shared" si="15"/>
        <v>0</v>
      </c>
      <c r="G44" s="14">
        <f t="shared" si="10"/>
        <v>0</v>
      </c>
      <c r="H44" s="14">
        <f t="shared" si="16"/>
        <v>0</v>
      </c>
      <c r="I44" s="24">
        <f t="shared" si="17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122022</v>
      </c>
      <c r="B45">
        <v>44896</v>
      </c>
      <c r="C45" s="13">
        <f t="shared" si="12"/>
        <v>0</v>
      </c>
      <c r="D45" s="13">
        <f t="shared" si="13"/>
        <v>0</v>
      </c>
      <c r="E45" s="13">
        <f t="shared" si="14"/>
        <v>0</v>
      </c>
      <c r="F45" s="14">
        <f t="shared" si="15"/>
        <v>0</v>
      </c>
      <c r="G45" s="14">
        <f t="shared" si="10"/>
        <v>0</v>
      </c>
      <c r="H45" s="14">
        <f t="shared" si="16"/>
        <v>0</v>
      </c>
      <c r="I45" s="24">
        <f t="shared" si="17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12023</v>
      </c>
      <c r="B46">
        <v>44927</v>
      </c>
      <c r="C46" s="13">
        <f t="shared" si="12"/>
        <v>0</v>
      </c>
      <c r="D46" s="13">
        <f t="shared" si="13"/>
        <v>0</v>
      </c>
      <c r="E46" s="13">
        <f t="shared" si="14"/>
        <v>0</v>
      </c>
      <c r="F46" s="14">
        <f t="shared" si="15"/>
        <v>0</v>
      </c>
      <c r="G46" s="14">
        <f t="shared" si="10"/>
        <v>0</v>
      </c>
      <c r="H46" s="14">
        <f t="shared" si="16"/>
        <v>0</v>
      </c>
      <c r="I46" s="24">
        <f t="shared" si="17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22023</v>
      </c>
      <c r="B47">
        <v>44958</v>
      </c>
      <c r="C47" s="13">
        <f t="shared" si="12"/>
        <v>0</v>
      </c>
      <c r="D47" s="13">
        <f t="shared" si="13"/>
        <v>0</v>
      </c>
      <c r="E47" s="13">
        <f t="shared" si="14"/>
        <v>0</v>
      </c>
      <c r="F47" s="14">
        <f t="shared" si="15"/>
        <v>0</v>
      </c>
      <c r="G47" s="14">
        <f t="shared" si="10"/>
        <v>0</v>
      </c>
      <c r="H47" s="14">
        <f t="shared" si="16"/>
        <v>0</v>
      </c>
      <c r="I47" s="24">
        <f t="shared" si="17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32023</v>
      </c>
      <c r="B48">
        <v>44986</v>
      </c>
      <c r="C48" s="13">
        <f t="shared" si="12"/>
        <v>0</v>
      </c>
      <c r="D48" s="13">
        <f t="shared" si="13"/>
        <v>0</v>
      </c>
      <c r="E48" s="13">
        <f t="shared" si="14"/>
        <v>0</v>
      </c>
      <c r="F48" s="14">
        <f t="shared" si="15"/>
        <v>0</v>
      </c>
      <c r="G48" s="14">
        <f t="shared" si="10"/>
        <v>0</v>
      </c>
      <c r="H48" s="14">
        <f t="shared" si="16"/>
        <v>0</v>
      </c>
      <c r="I48" s="24">
        <f t="shared" si="17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42023</v>
      </c>
      <c r="B49">
        <v>45017</v>
      </c>
      <c r="C49" s="13">
        <f t="shared" si="12"/>
        <v>0</v>
      </c>
      <c r="D49" s="13">
        <f t="shared" si="13"/>
        <v>0</v>
      </c>
      <c r="E49" s="13">
        <f t="shared" si="14"/>
        <v>0</v>
      </c>
      <c r="F49" s="14">
        <f t="shared" si="15"/>
        <v>0</v>
      </c>
      <c r="G49" s="14">
        <f t="shared" si="10"/>
        <v>0</v>
      </c>
      <c r="H49" s="14">
        <f t="shared" si="16"/>
        <v>0</v>
      </c>
      <c r="I49" s="24">
        <f t="shared" si="17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52023</v>
      </c>
      <c r="B50">
        <v>45047</v>
      </c>
      <c r="C50" s="13">
        <f t="shared" si="12"/>
        <v>0</v>
      </c>
      <c r="D50" s="13">
        <f t="shared" si="13"/>
        <v>0</v>
      </c>
      <c r="E50" s="13">
        <f t="shared" si="14"/>
        <v>0</v>
      </c>
      <c r="F50" s="14">
        <f t="shared" si="15"/>
        <v>0</v>
      </c>
      <c r="G50" s="14">
        <f t="shared" si="10"/>
        <v>0</v>
      </c>
      <c r="H50" s="14">
        <f t="shared" si="16"/>
        <v>0</v>
      </c>
      <c r="I50" s="24">
        <f t="shared" si="17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62023</v>
      </c>
      <c r="B51">
        <v>45078</v>
      </c>
      <c r="C51" s="13">
        <f t="shared" si="12"/>
        <v>0</v>
      </c>
      <c r="D51" s="13">
        <f t="shared" si="13"/>
        <v>0</v>
      </c>
      <c r="E51" s="13">
        <f t="shared" si="14"/>
        <v>0</v>
      </c>
      <c r="F51" s="14">
        <f t="shared" si="15"/>
        <v>0</v>
      </c>
      <c r="G51" s="14">
        <f t="shared" si="10"/>
        <v>0</v>
      </c>
      <c r="H51" s="14">
        <f t="shared" si="16"/>
        <v>0</v>
      </c>
      <c r="I51" s="24">
        <f t="shared" si="17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72023</v>
      </c>
      <c r="B52">
        <v>45108</v>
      </c>
      <c r="C52" s="13">
        <f t="shared" si="12"/>
        <v>0</v>
      </c>
      <c r="D52" s="13">
        <f t="shared" si="13"/>
        <v>0</v>
      </c>
      <c r="E52" s="13">
        <f t="shared" si="14"/>
        <v>0</v>
      </c>
      <c r="F52" s="14">
        <f t="shared" si="15"/>
        <v>0</v>
      </c>
      <c r="G52" s="14">
        <f t="shared" si="10"/>
        <v>0</v>
      </c>
      <c r="H52" s="14">
        <f t="shared" si="16"/>
        <v>0</v>
      </c>
      <c r="I52" s="24">
        <f t="shared" si="17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82023</v>
      </c>
      <c r="B53">
        <v>45139</v>
      </c>
      <c r="C53" s="13">
        <f t="shared" si="12"/>
        <v>0</v>
      </c>
      <c r="D53" s="13">
        <f t="shared" si="13"/>
        <v>0</v>
      </c>
      <c r="E53" s="13">
        <f t="shared" si="14"/>
        <v>0</v>
      </c>
      <c r="F53" s="14">
        <f t="shared" si="15"/>
        <v>0</v>
      </c>
      <c r="G53" s="14">
        <f t="shared" si="10"/>
        <v>0</v>
      </c>
      <c r="H53" s="14">
        <f t="shared" si="16"/>
        <v>0</v>
      </c>
      <c r="I53" s="24">
        <f t="shared" si="17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92023</v>
      </c>
      <c r="B54">
        <v>45170</v>
      </c>
      <c r="C54" s="13">
        <f t="shared" si="12"/>
        <v>0</v>
      </c>
      <c r="D54" s="13">
        <f t="shared" si="13"/>
        <v>0</v>
      </c>
      <c r="E54" s="13">
        <f t="shared" si="14"/>
        <v>0</v>
      </c>
      <c r="F54" s="14">
        <f t="shared" si="15"/>
        <v>0</v>
      </c>
      <c r="G54" s="14">
        <f t="shared" si="10"/>
        <v>0</v>
      </c>
      <c r="H54" s="14">
        <f t="shared" si="16"/>
        <v>0</v>
      </c>
      <c r="I54" s="24">
        <f t="shared" si="17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102023</v>
      </c>
      <c r="B55">
        <v>45200</v>
      </c>
      <c r="C55" s="13">
        <f t="shared" si="12"/>
        <v>0</v>
      </c>
      <c r="D55" s="13">
        <f t="shared" si="13"/>
        <v>0</v>
      </c>
      <c r="E55" s="13">
        <f t="shared" si="14"/>
        <v>0</v>
      </c>
      <c r="F55" s="14">
        <f t="shared" si="15"/>
        <v>0</v>
      </c>
      <c r="G55" s="14">
        <f t="shared" si="10"/>
        <v>0</v>
      </c>
      <c r="H55" s="14">
        <f t="shared" si="16"/>
        <v>0</v>
      </c>
      <c r="I55" s="24">
        <f t="shared" si="17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112023</v>
      </c>
      <c r="B56">
        <v>45231</v>
      </c>
      <c r="C56" s="13">
        <f t="shared" si="12"/>
        <v>0</v>
      </c>
      <c r="D56" s="13">
        <f t="shared" si="13"/>
        <v>0</v>
      </c>
      <c r="E56" s="13">
        <f t="shared" si="14"/>
        <v>0</v>
      </c>
      <c r="F56" s="14">
        <f t="shared" si="15"/>
        <v>0</v>
      </c>
      <c r="G56" s="14">
        <f t="shared" si="10"/>
        <v>0</v>
      </c>
      <c r="H56" s="14">
        <f t="shared" si="16"/>
        <v>0</v>
      </c>
      <c r="I56" s="24">
        <f t="shared" si="17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122023</v>
      </c>
      <c r="B57">
        <v>45261</v>
      </c>
      <c r="C57" s="13">
        <f t="shared" si="12"/>
        <v>0</v>
      </c>
      <c r="D57" s="13">
        <f t="shared" si="13"/>
        <v>0</v>
      </c>
      <c r="E57" s="13">
        <f t="shared" si="14"/>
        <v>0</v>
      </c>
      <c r="F57" s="14">
        <f t="shared" si="15"/>
        <v>0</v>
      </c>
      <c r="G57" s="14">
        <f t="shared" si="10"/>
        <v>0</v>
      </c>
      <c r="H57" s="14">
        <f t="shared" si="16"/>
        <v>0</v>
      </c>
      <c r="I57" s="24">
        <f t="shared" si="17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12024</v>
      </c>
      <c r="B58">
        <v>45292</v>
      </c>
      <c r="C58" s="13">
        <f t="shared" si="12"/>
        <v>0</v>
      </c>
      <c r="D58" s="13">
        <f t="shared" si="13"/>
        <v>0</v>
      </c>
      <c r="E58" s="13">
        <f t="shared" si="14"/>
        <v>0</v>
      </c>
      <c r="F58" s="14">
        <f t="shared" si="15"/>
        <v>0</v>
      </c>
      <c r="G58" s="14">
        <f t="shared" si="10"/>
        <v>0</v>
      </c>
      <c r="H58" s="14">
        <f t="shared" si="16"/>
        <v>0</v>
      </c>
      <c r="I58" s="24">
        <f t="shared" si="17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22024</v>
      </c>
      <c r="B59">
        <v>45323</v>
      </c>
      <c r="C59" s="13">
        <f t="shared" si="12"/>
        <v>0</v>
      </c>
      <c r="D59" s="13">
        <f t="shared" si="13"/>
        <v>0</v>
      </c>
      <c r="E59" s="13">
        <f t="shared" si="14"/>
        <v>0</v>
      </c>
      <c r="F59" s="14">
        <f t="shared" si="15"/>
        <v>0</v>
      </c>
      <c r="G59" s="14">
        <f t="shared" si="10"/>
        <v>0</v>
      </c>
      <c r="H59" s="14">
        <f t="shared" si="16"/>
        <v>0</v>
      </c>
      <c r="I59" s="24">
        <f t="shared" si="17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32024</v>
      </c>
      <c r="B60">
        <v>45352</v>
      </c>
      <c r="C60" s="13">
        <f t="shared" si="12"/>
        <v>0</v>
      </c>
      <c r="D60" s="13">
        <f t="shared" si="13"/>
        <v>0</v>
      </c>
      <c r="E60" s="13">
        <f t="shared" si="14"/>
        <v>0</v>
      </c>
      <c r="F60" s="14">
        <f t="shared" si="15"/>
        <v>0</v>
      </c>
      <c r="G60" s="14">
        <f t="shared" si="10"/>
        <v>0</v>
      </c>
      <c r="H60" s="14">
        <f t="shared" si="16"/>
        <v>0</v>
      </c>
      <c r="I60" s="24">
        <f t="shared" si="17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42024</v>
      </c>
      <c r="B61">
        <v>45383</v>
      </c>
      <c r="C61" s="13">
        <f t="shared" si="12"/>
        <v>0</v>
      </c>
      <c r="D61" s="13">
        <f t="shared" si="13"/>
        <v>0</v>
      </c>
      <c r="E61" s="13">
        <f t="shared" si="14"/>
        <v>0</v>
      </c>
      <c r="F61" s="14">
        <f t="shared" si="15"/>
        <v>0</v>
      </c>
      <c r="G61" s="14">
        <f t="shared" si="10"/>
        <v>0</v>
      </c>
      <c r="H61" s="14">
        <f t="shared" si="16"/>
        <v>0</v>
      </c>
      <c r="I61" s="24">
        <f t="shared" si="17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52024</v>
      </c>
      <c r="B62">
        <v>45413</v>
      </c>
      <c r="C62" s="13">
        <f t="shared" si="12"/>
        <v>0</v>
      </c>
      <c r="D62" s="13">
        <f t="shared" si="13"/>
        <v>0</v>
      </c>
      <c r="E62" s="13">
        <f t="shared" si="14"/>
        <v>0</v>
      </c>
      <c r="F62" s="14">
        <f t="shared" si="15"/>
        <v>0</v>
      </c>
      <c r="G62" s="14">
        <f t="shared" si="10"/>
        <v>0</v>
      </c>
      <c r="H62" s="14">
        <f t="shared" si="16"/>
        <v>0</v>
      </c>
      <c r="I62" s="24">
        <f t="shared" si="17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62024</v>
      </c>
      <c r="B63">
        <v>45444</v>
      </c>
      <c r="C63" s="13">
        <f t="shared" si="12"/>
        <v>0</v>
      </c>
      <c r="D63" s="13">
        <f t="shared" si="13"/>
        <v>0</v>
      </c>
      <c r="E63" s="13">
        <f t="shared" si="14"/>
        <v>0</v>
      </c>
      <c r="F63" s="14">
        <f t="shared" si="15"/>
        <v>0</v>
      </c>
      <c r="G63" s="14">
        <f t="shared" si="10"/>
        <v>0</v>
      </c>
      <c r="H63" s="14">
        <f t="shared" si="16"/>
        <v>0</v>
      </c>
      <c r="I63" s="24">
        <f t="shared" si="17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72024</v>
      </c>
      <c r="B64">
        <v>45474</v>
      </c>
      <c r="C64" s="13">
        <f t="shared" si="12"/>
        <v>0</v>
      </c>
      <c r="D64" s="13">
        <f t="shared" si="13"/>
        <v>0</v>
      </c>
      <c r="E64" s="13">
        <f t="shared" si="14"/>
        <v>0</v>
      </c>
      <c r="F64" s="14">
        <f t="shared" si="15"/>
        <v>0</v>
      </c>
      <c r="G64" s="14">
        <f t="shared" si="10"/>
        <v>0</v>
      </c>
      <c r="H64" s="14">
        <f t="shared" si="16"/>
        <v>0</v>
      </c>
      <c r="I64" s="24">
        <f t="shared" si="17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82024</v>
      </c>
      <c r="B65">
        <v>45505</v>
      </c>
      <c r="C65" s="13">
        <f t="shared" si="12"/>
        <v>0</v>
      </c>
      <c r="D65" s="13">
        <f t="shared" si="13"/>
        <v>0</v>
      </c>
      <c r="E65" s="13">
        <f t="shared" si="14"/>
        <v>0</v>
      </c>
      <c r="F65" s="14">
        <f t="shared" si="15"/>
        <v>0</v>
      </c>
      <c r="G65" s="14">
        <f t="shared" si="10"/>
        <v>0</v>
      </c>
      <c r="H65" s="14">
        <f t="shared" si="16"/>
        <v>0</v>
      </c>
      <c r="I65" s="24">
        <f t="shared" si="17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92024</v>
      </c>
      <c r="B66">
        <v>45536</v>
      </c>
      <c r="C66" s="13">
        <f t="shared" si="12"/>
        <v>0</v>
      </c>
      <c r="D66" s="13">
        <f t="shared" si="13"/>
        <v>0</v>
      </c>
      <c r="E66" s="13">
        <f t="shared" si="14"/>
        <v>0</v>
      </c>
      <c r="F66" s="14">
        <f t="shared" si="15"/>
        <v>0</v>
      </c>
      <c r="G66" s="14">
        <f t="shared" si="10"/>
        <v>0</v>
      </c>
      <c r="H66" s="14">
        <f t="shared" si="16"/>
        <v>0</v>
      </c>
      <c r="I66" s="24">
        <f t="shared" si="17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102024</v>
      </c>
      <c r="B67">
        <v>45566</v>
      </c>
      <c r="C67" s="13">
        <f t="shared" si="12"/>
        <v>0</v>
      </c>
      <c r="D67" s="13">
        <f t="shared" si="13"/>
        <v>0</v>
      </c>
      <c r="E67" s="13">
        <f t="shared" si="14"/>
        <v>0</v>
      </c>
      <c r="F67" s="14">
        <f t="shared" si="15"/>
        <v>0</v>
      </c>
      <c r="G67" s="14">
        <f t="shared" si="10"/>
        <v>0</v>
      </c>
      <c r="H67" s="14">
        <f t="shared" si="16"/>
        <v>0</v>
      </c>
      <c r="I67" s="24">
        <f t="shared" si="17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112024</v>
      </c>
      <c r="B68">
        <v>45597</v>
      </c>
      <c r="C68" s="13">
        <f t="shared" si="12"/>
        <v>0</v>
      </c>
      <c r="D68" s="13">
        <f t="shared" si="13"/>
        <v>0</v>
      </c>
      <c r="E68" s="13">
        <f t="shared" si="14"/>
        <v>0</v>
      </c>
      <c r="F68" s="14">
        <f t="shared" si="15"/>
        <v>0</v>
      </c>
      <c r="G68" s="14">
        <f t="shared" si="10"/>
        <v>0</v>
      </c>
      <c r="H68" s="14">
        <f t="shared" si="16"/>
        <v>0</v>
      </c>
      <c r="I68" s="24">
        <f t="shared" si="17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122024</v>
      </c>
      <c r="B69">
        <v>45627</v>
      </c>
      <c r="C69" s="13">
        <f t="shared" si="12"/>
        <v>0</v>
      </c>
      <c r="D69" s="13">
        <f t="shared" si="13"/>
        <v>0</v>
      </c>
      <c r="E69" s="13">
        <f t="shared" si="14"/>
        <v>0</v>
      </c>
      <c r="F69" s="14">
        <f t="shared" si="15"/>
        <v>0</v>
      </c>
      <c r="G69" s="14">
        <f t="shared" ref="G69:G100" si="18">E69-F69</f>
        <v>0</v>
      </c>
      <c r="H69" s="14">
        <f t="shared" si="16"/>
        <v>0</v>
      </c>
      <c r="I69" s="24">
        <f t="shared" si="17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9">MONTH(B70)&amp;YEAR(B70)</f>
        <v>12025</v>
      </c>
      <c r="B70">
        <v>45658</v>
      </c>
      <c r="C70" s="13">
        <f t="shared" ref="C70:C101" si="20">C69-H70+I70</f>
        <v>0</v>
      </c>
      <c r="D70" s="13">
        <f t="shared" ref="D70:D101" si="21">C69*$K$1</f>
        <v>0</v>
      </c>
      <c r="E70" s="13">
        <f t="shared" ref="E70:E101" si="22">C69*$K$1+G69</f>
        <v>0</v>
      </c>
      <c r="F70" s="14">
        <f t="shared" ref="F70:F101" si="23">IF(J70&gt;E70,E70,J70)</f>
        <v>0</v>
      </c>
      <c r="G70" s="14">
        <f t="shared" si="18"/>
        <v>0</v>
      </c>
      <c r="H70" s="14">
        <f t="shared" ref="H70:H101" si="24">IF(J70&gt;F70,J70-F70,0)</f>
        <v>0</v>
      </c>
      <c r="I70" s="24">
        <f t="shared" ref="I70:I101" si="25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9"/>
        <v>22025</v>
      </c>
      <c r="B71">
        <v>45689</v>
      </c>
      <c r="C71" s="13">
        <f t="shared" si="20"/>
        <v>0</v>
      </c>
      <c r="D71" s="13">
        <f t="shared" si="21"/>
        <v>0</v>
      </c>
      <c r="E71" s="13">
        <f t="shared" si="22"/>
        <v>0</v>
      </c>
      <c r="F71" s="14">
        <f t="shared" si="23"/>
        <v>0</v>
      </c>
      <c r="G71" s="14">
        <f t="shared" si="18"/>
        <v>0</v>
      </c>
      <c r="H71" s="14">
        <f t="shared" si="24"/>
        <v>0</v>
      </c>
      <c r="I71" s="24">
        <f t="shared" si="25"/>
        <v>0</v>
      </c>
      <c r="J71" s="24">
        <f t="shared" ref="J71:J124" si="26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9"/>
        <v>32025</v>
      </c>
      <c r="B72" s="12">
        <f t="shared" ref="B72:B103" si="27">EDATE(B71,1)</f>
        <v>45717</v>
      </c>
      <c r="C72" s="13">
        <f t="shared" si="20"/>
        <v>0</v>
      </c>
      <c r="D72" s="13">
        <f t="shared" si="21"/>
        <v>0</v>
      </c>
      <c r="E72" s="13">
        <f t="shared" si="22"/>
        <v>0</v>
      </c>
      <c r="F72" s="14">
        <f t="shared" si="23"/>
        <v>0</v>
      </c>
      <c r="G72" s="14">
        <f t="shared" si="18"/>
        <v>0</v>
      </c>
      <c r="H72" s="14">
        <f t="shared" si="24"/>
        <v>0</v>
      </c>
      <c r="I72" s="24">
        <f t="shared" si="25"/>
        <v>0</v>
      </c>
      <c r="J72" s="24">
        <f t="shared" si="26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9"/>
        <v>42025</v>
      </c>
      <c r="B73" s="12">
        <f t="shared" si="27"/>
        <v>45748</v>
      </c>
      <c r="C73" s="13">
        <f t="shared" si="20"/>
        <v>0</v>
      </c>
      <c r="D73" s="13">
        <f t="shared" si="21"/>
        <v>0</v>
      </c>
      <c r="E73" s="13">
        <f t="shared" si="22"/>
        <v>0</v>
      </c>
      <c r="F73" s="14">
        <f t="shared" si="23"/>
        <v>0</v>
      </c>
      <c r="G73" s="14">
        <f t="shared" si="18"/>
        <v>0</v>
      </c>
      <c r="H73" s="14">
        <f t="shared" si="24"/>
        <v>0</v>
      </c>
      <c r="I73" s="24">
        <f t="shared" si="25"/>
        <v>0</v>
      </c>
      <c r="J73" s="24">
        <f t="shared" si="26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9"/>
        <v>52025</v>
      </c>
      <c r="B74" s="12">
        <f t="shared" si="27"/>
        <v>45778</v>
      </c>
      <c r="C74" s="13">
        <f t="shared" si="20"/>
        <v>0</v>
      </c>
      <c r="D74" s="13">
        <f t="shared" si="21"/>
        <v>0</v>
      </c>
      <c r="E74" s="13">
        <f t="shared" si="22"/>
        <v>0</v>
      </c>
      <c r="F74" s="14">
        <f t="shared" si="23"/>
        <v>0</v>
      </c>
      <c r="G74" s="14">
        <f t="shared" si="18"/>
        <v>0</v>
      </c>
      <c r="H74" s="14">
        <f t="shared" si="24"/>
        <v>0</v>
      </c>
      <c r="I74" s="24">
        <f t="shared" si="25"/>
        <v>0</v>
      </c>
      <c r="J74" s="24">
        <f t="shared" si="26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9"/>
        <v>62025</v>
      </c>
      <c r="B75" s="12">
        <f t="shared" si="27"/>
        <v>45809</v>
      </c>
      <c r="C75" s="13">
        <f t="shared" si="20"/>
        <v>0</v>
      </c>
      <c r="D75" s="13">
        <f t="shared" si="21"/>
        <v>0</v>
      </c>
      <c r="E75" s="13">
        <f t="shared" si="22"/>
        <v>0</v>
      </c>
      <c r="F75" s="14">
        <f t="shared" si="23"/>
        <v>0</v>
      </c>
      <c r="G75" s="14">
        <f t="shared" si="18"/>
        <v>0</v>
      </c>
      <c r="H75" s="14">
        <f t="shared" si="24"/>
        <v>0</v>
      </c>
      <c r="I75" s="24">
        <f t="shared" si="25"/>
        <v>0</v>
      </c>
      <c r="J75" s="24">
        <f t="shared" si="26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9"/>
        <v>72025</v>
      </c>
      <c r="B76" s="12">
        <f t="shared" si="27"/>
        <v>45839</v>
      </c>
      <c r="C76" s="13">
        <f t="shared" si="20"/>
        <v>0</v>
      </c>
      <c r="D76" s="13">
        <f t="shared" si="21"/>
        <v>0</v>
      </c>
      <c r="E76" s="13">
        <f t="shared" si="22"/>
        <v>0</v>
      </c>
      <c r="F76" s="14">
        <f t="shared" si="23"/>
        <v>0</v>
      </c>
      <c r="G76" s="14">
        <f t="shared" si="18"/>
        <v>0</v>
      </c>
      <c r="H76" s="14">
        <f t="shared" si="24"/>
        <v>0</v>
      </c>
      <c r="I76" s="24">
        <f t="shared" si="25"/>
        <v>0</v>
      </c>
      <c r="J76" s="24">
        <f t="shared" si="26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9"/>
        <v>82025</v>
      </c>
      <c r="B77" s="12">
        <f t="shared" si="27"/>
        <v>45870</v>
      </c>
      <c r="C77" s="13">
        <f t="shared" si="20"/>
        <v>0</v>
      </c>
      <c r="D77" s="13">
        <f t="shared" si="21"/>
        <v>0</v>
      </c>
      <c r="E77" s="13">
        <f t="shared" si="22"/>
        <v>0</v>
      </c>
      <c r="F77" s="14">
        <f t="shared" si="23"/>
        <v>0</v>
      </c>
      <c r="G77" s="14">
        <f t="shared" si="18"/>
        <v>0</v>
      </c>
      <c r="H77" s="14">
        <f t="shared" si="24"/>
        <v>0</v>
      </c>
      <c r="I77" s="24">
        <f t="shared" si="25"/>
        <v>0</v>
      </c>
      <c r="J77" s="24">
        <f t="shared" si="26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9"/>
        <v>92025</v>
      </c>
      <c r="B78" s="12">
        <f t="shared" si="27"/>
        <v>45901</v>
      </c>
      <c r="C78" s="13">
        <f t="shared" si="20"/>
        <v>0</v>
      </c>
      <c r="D78" s="13">
        <f t="shared" si="21"/>
        <v>0</v>
      </c>
      <c r="E78" s="13">
        <f t="shared" si="22"/>
        <v>0</v>
      </c>
      <c r="F78" s="14">
        <f t="shared" si="23"/>
        <v>0</v>
      </c>
      <c r="G78" s="14">
        <f t="shared" si="18"/>
        <v>0</v>
      </c>
      <c r="H78" s="14">
        <f t="shared" si="24"/>
        <v>0</v>
      </c>
      <c r="I78" s="24">
        <f t="shared" si="25"/>
        <v>0</v>
      </c>
      <c r="J78" s="24">
        <f t="shared" si="26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9"/>
        <v>102025</v>
      </c>
      <c r="B79" s="12">
        <f t="shared" si="27"/>
        <v>45931</v>
      </c>
      <c r="C79" s="13">
        <f t="shared" si="20"/>
        <v>0</v>
      </c>
      <c r="D79" s="13">
        <f t="shared" si="21"/>
        <v>0</v>
      </c>
      <c r="E79" s="13">
        <f t="shared" si="22"/>
        <v>0</v>
      </c>
      <c r="F79" s="14">
        <f t="shared" si="23"/>
        <v>0</v>
      </c>
      <c r="G79" s="14">
        <f t="shared" si="18"/>
        <v>0</v>
      </c>
      <c r="H79" s="14">
        <f t="shared" si="24"/>
        <v>0</v>
      </c>
      <c r="I79" s="24">
        <f t="shared" si="25"/>
        <v>0</v>
      </c>
      <c r="J79" s="24">
        <f t="shared" si="26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9"/>
        <v>112025</v>
      </c>
      <c r="B80" s="12">
        <f t="shared" si="27"/>
        <v>45962</v>
      </c>
      <c r="C80" s="13">
        <f t="shared" si="20"/>
        <v>0</v>
      </c>
      <c r="D80" s="13">
        <f t="shared" si="21"/>
        <v>0</v>
      </c>
      <c r="E80" s="13">
        <f t="shared" si="22"/>
        <v>0</v>
      </c>
      <c r="F80" s="14">
        <f t="shared" si="23"/>
        <v>0</v>
      </c>
      <c r="G80" s="14">
        <f t="shared" si="18"/>
        <v>0</v>
      </c>
      <c r="H80" s="14">
        <f t="shared" si="24"/>
        <v>0</v>
      </c>
      <c r="I80" s="24">
        <f t="shared" si="25"/>
        <v>0</v>
      </c>
      <c r="J80" s="24">
        <f t="shared" si="26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9"/>
        <v>122025</v>
      </c>
      <c r="B81" s="12">
        <f t="shared" si="27"/>
        <v>45992</v>
      </c>
      <c r="C81" s="13">
        <f t="shared" si="20"/>
        <v>0</v>
      </c>
      <c r="D81" s="13">
        <f t="shared" si="21"/>
        <v>0</v>
      </c>
      <c r="E81" s="13">
        <f t="shared" si="22"/>
        <v>0</v>
      </c>
      <c r="F81" s="14">
        <f t="shared" si="23"/>
        <v>0</v>
      </c>
      <c r="G81" s="14">
        <f t="shared" si="18"/>
        <v>0</v>
      </c>
      <c r="H81" s="14">
        <f t="shared" si="24"/>
        <v>0</v>
      </c>
      <c r="I81" s="24">
        <f t="shared" si="25"/>
        <v>0</v>
      </c>
      <c r="J81" s="24">
        <f t="shared" si="26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9"/>
        <v>12026</v>
      </c>
      <c r="B82" s="12">
        <f t="shared" si="27"/>
        <v>46023</v>
      </c>
      <c r="C82" s="13">
        <f t="shared" si="20"/>
        <v>0</v>
      </c>
      <c r="D82" s="13">
        <f t="shared" si="21"/>
        <v>0</v>
      </c>
      <c r="E82" s="13">
        <f t="shared" si="22"/>
        <v>0</v>
      </c>
      <c r="F82" s="14">
        <f t="shared" si="23"/>
        <v>0</v>
      </c>
      <c r="G82" s="14">
        <f t="shared" si="18"/>
        <v>0</v>
      </c>
      <c r="H82" s="14">
        <f t="shared" si="24"/>
        <v>0</v>
      </c>
      <c r="I82" s="24">
        <f t="shared" si="25"/>
        <v>0</v>
      </c>
      <c r="J82" s="24">
        <f t="shared" si="26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9"/>
        <v>22026</v>
      </c>
      <c r="B83" s="12">
        <f t="shared" si="27"/>
        <v>46054</v>
      </c>
      <c r="C83" s="13">
        <f t="shared" si="20"/>
        <v>0</v>
      </c>
      <c r="D83" s="13">
        <f t="shared" si="21"/>
        <v>0</v>
      </c>
      <c r="E83" s="13">
        <f t="shared" si="22"/>
        <v>0</v>
      </c>
      <c r="F83" s="14">
        <f t="shared" si="23"/>
        <v>0</v>
      </c>
      <c r="G83" s="14">
        <f t="shared" si="18"/>
        <v>0</v>
      </c>
      <c r="H83" s="14">
        <f t="shared" si="24"/>
        <v>0</v>
      </c>
      <c r="I83" s="24">
        <f t="shared" si="25"/>
        <v>0</v>
      </c>
      <c r="J83" s="24">
        <f t="shared" si="26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9"/>
        <v>32026</v>
      </c>
      <c r="B84" s="12">
        <f t="shared" si="27"/>
        <v>46082</v>
      </c>
      <c r="C84" s="13">
        <f t="shared" si="20"/>
        <v>0</v>
      </c>
      <c r="D84" s="13">
        <f t="shared" si="21"/>
        <v>0</v>
      </c>
      <c r="E84" s="13">
        <f t="shared" si="22"/>
        <v>0</v>
      </c>
      <c r="F84" s="14">
        <f t="shared" si="23"/>
        <v>0</v>
      </c>
      <c r="G84" s="14">
        <f t="shared" si="18"/>
        <v>0</v>
      </c>
      <c r="H84" s="14">
        <f t="shared" si="24"/>
        <v>0</v>
      </c>
      <c r="I84" s="24">
        <f t="shared" si="25"/>
        <v>0</v>
      </c>
      <c r="J84" s="24">
        <f t="shared" si="26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9"/>
        <v>42026</v>
      </c>
      <c r="B85" s="12">
        <f t="shared" si="27"/>
        <v>46113</v>
      </c>
      <c r="C85" s="13">
        <f t="shared" si="20"/>
        <v>0</v>
      </c>
      <c r="D85" s="13">
        <f t="shared" si="21"/>
        <v>0</v>
      </c>
      <c r="E85" s="13">
        <f t="shared" si="22"/>
        <v>0</v>
      </c>
      <c r="F85" s="14">
        <f t="shared" si="23"/>
        <v>0</v>
      </c>
      <c r="G85" s="14">
        <f t="shared" si="18"/>
        <v>0</v>
      </c>
      <c r="H85" s="14">
        <f t="shared" si="24"/>
        <v>0</v>
      </c>
      <c r="I85" s="24">
        <f t="shared" si="25"/>
        <v>0</v>
      </c>
      <c r="J85" s="24">
        <f t="shared" si="26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9"/>
        <v>52026</v>
      </c>
      <c r="B86" s="12">
        <f t="shared" si="27"/>
        <v>46143</v>
      </c>
      <c r="C86" s="13">
        <f t="shared" si="20"/>
        <v>0</v>
      </c>
      <c r="D86" s="13">
        <f t="shared" si="21"/>
        <v>0</v>
      </c>
      <c r="E86" s="13">
        <f t="shared" si="22"/>
        <v>0</v>
      </c>
      <c r="F86" s="14">
        <f t="shared" si="23"/>
        <v>0</v>
      </c>
      <c r="G86" s="14">
        <f t="shared" si="18"/>
        <v>0</v>
      </c>
      <c r="H86" s="14">
        <f t="shared" si="24"/>
        <v>0</v>
      </c>
      <c r="I86" s="24">
        <f t="shared" si="25"/>
        <v>0</v>
      </c>
      <c r="J86" s="24">
        <f t="shared" si="26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9"/>
        <v>62026</v>
      </c>
      <c r="B87" s="12">
        <f t="shared" si="27"/>
        <v>46174</v>
      </c>
      <c r="C87" s="13">
        <f t="shared" si="20"/>
        <v>0</v>
      </c>
      <c r="D87" s="13">
        <f t="shared" si="21"/>
        <v>0</v>
      </c>
      <c r="E87" s="13">
        <f t="shared" si="22"/>
        <v>0</v>
      </c>
      <c r="F87" s="14">
        <f t="shared" si="23"/>
        <v>0</v>
      </c>
      <c r="G87" s="14">
        <f t="shared" si="18"/>
        <v>0</v>
      </c>
      <c r="H87" s="14">
        <f t="shared" si="24"/>
        <v>0</v>
      </c>
      <c r="I87" s="24">
        <f t="shared" si="25"/>
        <v>0</v>
      </c>
      <c r="J87" s="24">
        <f t="shared" si="26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9"/>
        <v>72026</v>
      </c>
      <c r="B88" s="12">
        <f t="shared" si="27"/>
        <v>46204</v>
      </c>
      <c r="C88" s="13">
        <f t="shared" si="20"/>
        <v>0</v>
      </c>
      <c r="D88" s="13">
        <f t="shared" si="21"/>
        <v>0</v>
      </c>
      <c r="E88" s="13">
        <f t="shared" si="22"/>
        <v>0</v>
      </c>
      <c r="F88" s="14">
        <f t="shared" si="23"/>
        <v>0</v>
      </c>
      <c r="G88" s="14">
        <f t="shared" si="18"/>
        <v>0</v>
      </c>
      <c r="H88" s="14">
        <f t="shared" si="24"/>
        <v>0</v>
      </c>
      <c r="I88" s="24">
        <f t="shared" si="25"/>
        <v>0</v>
      </c>
      <c r="J88" s="24">
        <f t="shared" si="26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9"/>
        <v>82026</v>
      </c>
      <c r="B89" s="12">
        <f t="shared" si="27"/>
        <v>46235</v>
      </c>
      <c r="C89" s="13">
        <f t="shared" si="20"/>
        <v>0</v>
      </c>
      <c r="D89" s="13">
        <f t="shared" si="21"/>
        <v>0</v>
      </c>
      <c r="E89" s="13">
        <f t="shared" si="22"/>
        <v>0</v>
      </c>
      <c r="F89" s="14">
        <f t="shared" si="23"/>
        <v>0</v>
      </c>
      <c r="G89" s="14">
        <f t="shared" si="18"/>
        <v>0</v>
      </c>
      <c r="H89" s="14">
        <f t="shared" si="24"/>
        <v>0</v>
      </c>
      <c r="I89" s="24">
        <f t="shared" si="25"/>
        <v>0</v>
      </c>
      <c r="J89" s="24">
        <f t="shared" si="26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9"/>
        <v>92026</v>
      </c>
      <c r="B90" s="12">
        <f t="shared" si="27"/>
        <v>46266</v>
      </c>
      <c r="C90" s="13">
        <f t="shared" si="20"/>
        <v>0</v>
      </c>
      <c r="D90" s="13">
        <f t="shared" si="21"/>
        <v>0</v>
      </c>
      <c r="E90" s="13">
        <f t="shared" si="22"/>
        <v>0</v>
      </c>
      <c r="F90" s="14">
        <f t="shared" si="23"/>
        <v>0</v>
      </c>
      <c r="G90" s="14">
        <f t="shared" si="18"/>
        <v>0</v>
      </c>
      <c r="H90" s="14">
        <f t="shared" si="24"/>
        <v>0</v>
      </c>
      <c r="I90" s="24">
        <f t="shared" si="25"/>
        <v>0</v>
      </c>
      <c r="J90" s="24">
        <f t="shared" si="26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9"/>
        <v>102026</v>
      </c>
      <c r="B91" s="12">
        <f t="shared" si="27"/>
        <v>46296</v>
      </c>
      <c r="C91" s="13">
        <f t="shared" si="20"/>
        <v>0</v>
      </c>
      <c r="D91" s="13">
        <f t="shared" si="21"/>
        <v>0</v>
      </c>
      <c r="E91" s="13">
        <f t="shared" si="22"/>
        <v>0</v>
      </c>
      <c r="F91" s="14">
        <f t="shared" si="23"/>
        <v>0</v>
      </c>
      <c r="G91" s="14">
        <f t="shared" si="18"/>
        <v>0</v>
      </c>
      <c r="H91" s="14">
        <f t="shared" si="24"/>
        <v>0</v>
      </c>
      <c r="I91" s="24">
        <f t="shared" si="25"/>
        <v>0</v>
      </c>
      <c r="J91" s="24">
        <f t="shared" si="26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9"/>
        <v>112026</v>
      </c>
      <c r="B92" s="12">
        <f t="shared" si="27"/>
        <v>46327</v>
      </c>
      <c r="C92" s="13">
        <f t="shared" si="20"/>
        <v>0</v>
      </c>
      <c r="D92" s="13">
        <f t="shared" si="21"/>
        <v>0</v>
      </c>
      <c r="E92" s="13">
        <f t="shared" si="22"/>
        <v>0</v>
      </c>
      <c r="F92" s="14">
        <f t="shared" si="23"/>
        <v>0</v>
      </c>
      <c r="G92" s="14">
        <f t="shared" si="18"/>
        <v>0</v>
      </c>
      <c r="H92" s="14">
        <f t="shared" si="24"/>
        <v>0</v>
      </c>
      <c r="I92" s="24">
        <f t="shared" si="25"/>
        <v>0</v>
      </c>
      <c r="J92" s="24">
        <f t="shared" si="26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9"/>
        <v>122026</v>
      </c>
      <c r="B93" s="12">
        <f t="shared" si="27"/>
        <v>46357</v>
      </c>
      <c r="C93" s="13">
        <f t="shared" si="20"/>
        <v>0</v>
      </c>
      <c r="D93" s="13">
        <f t="shared" si="21"/>
        <v>0</v>
      </c>
      <c r="E93" s="13">
        <f t="shared" si="22"/>
        <v>0</v>
      </c>
      <c r="F93" s="14">
        <f t="shared" si="23"/>
        <v>0</v>
      </c>
      <c r="G93" s="14">
        <f t="shared" si="18"/>
        <v>0</v>
      </c>
      <c r="H93" s="14">
        <f t="shared" si="24"/>
        <v>0</v>
      </c>
      <c r="I93" s="24">
        <f t="shared" si="25"/>
        <v>0</v>
      </c>
      <c r="J93" s="24">
        <f t="shared" si="26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9"/>
        <v>12027</v>
      </c>
      <c r="B94" s="12">
        <f t="shared" si="27"/>
        <v>46388</v>
      </c>
      <c r="C94" s="13">
        <f t="shared" si="20"/>
        <v>0</v>
      </c>
      <c r="D94" s="13">
        <f t="shared" si="21"/>
        <v>0</v>
      </c>
      <c r="E94" s="13">
        <f t="shared" si="22"/>
        <v>0</v>
      </c>
      <c r="F94" s="14">
        <f t="shared" si="23"/>
        <v>0</v>
      </c>
      <c r="G94" s="14">
        <f t="shared" si="18"/>
        <v>0</v>
      </c>
      <c r="H94" s="14">
        <f t="shared" si="24"/>
        <v>0</v>
      </c>
      <c r="I94" s="24">
        <f t="shared" si="25"/>
        <v>0</v>
      </c>
      <c r="J94" s="24">
        <f t="shared" si="26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9"/>
        <v>22027</v>
      </c>
      <c r="B95" s="12">
        <f t="shared" si="27"/>
        <v>46419</v>
      </c>
      <c r="C95" s="13">
        <f t="shared" si="20"/>
        <v>0</v>
      </c>
      <c r="D95" s="13">
        <f t="shared" si="21"/>
        <v>0</v>
      </c>
      <c r="E95" s="13">
        <f t="shared" si="22"/>
        <v>0</v>
      </c>
      <c r="F95" s="14">
        <f t="shared" si="23"/>
        <v>0</v>
      </c>
      <c r="G95" s="14">
        <f t="shared" si="18"/>
        <v>0</v>
      </c>
      <c r="H95" s="14">
        <f t="shared" si="24"/>
        <v>0</v>
      </c>
      <c r="I95" s="24">
        <f t="shared" si="25"/>
        <v>0</v>
      </c>
      <c r="J95" s="24">
        <f t="shared" si="26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9"/>
        <v>32027</v>
      </c>
      <c r="B96" s="12">
        <f t="shared" si="27"/>
        <v>46447</v>
      </c>
      <c r="C96" s="13">
        <f t="shared" si="20"/>
        <v>0</v>
      </c>
      <c r="D96" s="13">
        <f t="shared" si="21"/>
        <v>0</v>
      </c>
      <c r="E96" s="13">
        <f t="shared" si="22"/>
        <v>0</v>
      </c>
      <c r="F96" s="14">
        <f t="shared" si="23"/>
        <v>0</v>
      </c>
      <c r="G96" s="14">
        <f t="shared" si="18"/>
        <v>0</v>
      </c>
      <c r="H96" s="14">
        <f t="shared" si="24"/>
        <v>0</v>
      </c>
      <c r="I96" s="24">
        <f t="shared" si="25"/>
        <v>0</v>
      </c>
      <c r="J96" s="24">
        <f t="shared" si="26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9"/>
        <v>42027</v>
      </c>
      <c r="B97" s="12">
        <f t="shared" si="27"/>
        <v>46478</v>
      </c>
      <c r="C97" s="13">
        <f t="shared" si="20"/>
        <v>0</v>
      </c>
      <c r="D97" s="13">
        <f t="shared" si="21"/>
        <v>0</v>
      </c>
      <c r="E97" s="13">
        <f t="shared" si="22"/>
        <v>0</v>
      </c>
      <c r="F97" s="14">
        <f t="shared" si="23"/>
        <v>0</v>
      </c>
      <c r="G97" s="14">
        <f t="shared" si="18"/>
        <v>0</v>
      </c>
      <c r="H97" s="14">
        <f t="shared" si="24"/>
        <v>0</v>
      </c>
      <c r="I97" s="24">
        <f t="shared" si="25"/>
        <v>0</v>
      </c>
      <c r="J97" s="24">
        <f t="shared" si="26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9"/>
        <v>52027</v>
      </c>
      <c r="B98" s="12">
        <f t="shared" si="27"/>
        <v>46508</v>
      </c>
      <c r="C98" s="13">
        <f t="shared" si="20"/>
        <v>0</v>
      </c>
      <c r="D98" s="13">
        <f t="shared" si="21"/>
        <v>0</v>
      </c>
      <c r="E98" s="13">
        <f t="shared" si="22"/>
        <v>0</v>
      </c>
      <c r="F98" s="14">
        <f t="shared" si="23"/>
        <v>0</v>
      </c>
      <c r="G98" s="14">
        <f t="shared" si="18"/>
        <v>0</v>
      </c>
      <c r="H98" s="14">
        <f t="shared" si="24"/>
        <v>0</v>
      </c>
      <c r="I98" s="24">
        <f t="shared" si="25"/>
        <v>0</v>
      </c>
      <c r="J98" s="24">
        <f t="shared" si="26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9"/>
        <v>62027</v>
      </c>
      <c r="B99" s="12">
        <f t="shared" si="27"/>
        <v>46539</v>
      </c>
      <c r="C99" s="13">
        <f t="shared" si="20"/>
        <v>0</v>
      </c>
      <c r="D99" s="13">
        <f t="shared" si="21"/>
        <v>0</v>
      </c>
      <c r="E99" s="13">
        <f t="shared" si="22"/>
        <v>0</v>
      </c>
      <c r="F99" s="14">
        <f t="shared" si="23"/>
        <v>0</v>
      </c>
      <c r="G99" s="14">
        <f t="shared" si="18"/>
        <v>0</v>
      </c>
      <c r="H99" s="14">
        <f t="shared" si="24"/>
        <v>0</v>
      </c>
      <c r="I99" s="24">
        <f t="shared" si="25"/>
        <v>0</v>
      </c>
      <c r="J99" s="24">
        <f t="shared" si="26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9"/>
        <v>72027</v>
      </c>
      <c r="B100" s="12">
        <f t="shared" si="27"/>
        <v>46569</v>
      </c>
      <c r="C100" s="13">
        <f t="shared" si="20"/>
        <v>0</v>
      </c>
      <c r="D100" s="13">
        <f t="shared" si="21"/>
        <v>0</v>
      </c>
      <c r="E100" s="13">
        <f t="shared" si="22"/>
        <v>0</v>
      </c>
      <c r="F100" s="14">
        <f t="shared" si="23"/>
        <v>0</v>
      </c>
      <c r="G100" s="14">
        <f t="shared" si="18"/>
        <v>0</v>
      </c>
      <c r="H100" s="14">
        <f t="shared" si="24"/>
        <v>0</v>
      </c>
      <c r="I100" s="24">
        <f t="shared" si="25"/>
        <v>0</v>
      </c>
      <c r="J100" s="24">
        <f t="shared" si="26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9"/>
        <v>82027</v>
      </c>
      <c r="B101" s="12">
        <f t="shared" si="27"/>
        <v>46600</v>
      </c>
      <c r="C101" s="13">
        <f t="shared" si="20"/>
        <v>0</v>
      </c>
      <c r="D101" s="13">
        <f t="shared" si="21"/>
        <v>0</v>
      </c>
      <c r="E101" s="13">
        <f t="shared" si="22"/>
        <v>0</v>
      </c>
      <c r="F101" s="14">
        <f t="shared" si="23"/>
        <v>0</v>
      </c>
      <c r="G101" s="14">
        <f t="shared" ref="G101:G124" si="28">E101-F101</f>
        <v>0</v>
      </c>
      <c r="H101" s="14">
        <f t="shared" si="24"/>
        <v>0</v>
      </c>
      <c r="I101" s="24">
        <f t="shared" si="25"/>
        <v>0</v>
      </c>
      <c r="J101" s="24">
        <f t="shared" si="26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9">MONTH(B102)&amp;YEAR(B102)</f>
        <v>92027</v>
      </c>
      <c r="B102" s="12">
        <f t="shared" si="27"/>
        <v>46631</v>
      </c>
      <c r="C102" s="13">
        <f t="shared" ref="C102:C124" si="30">C101-H102+I102</f>
        <v>0</v>
      </c>
      <c r="D102" s="13">
        <f t="shared" ref="D102:D124" si="31">C101*$K$1</f>
        <v>0</v>
      </c>
      <c r="E102" s="13">
        <f t="shared" ref="E102:E124" si="32">C101*$K$1+G101</f>
        <v>0</v>
      </c>
      <c r="F102" s="14">
        <f t="shared" ref="F102:F124" si="33">IF(J102&gt;E102,E102,J102)</f>
        <v>0</v>
      </c>
      <c r="G102" s="14">
        <f t="shared" si="28"/>
        <v>0</v>
      </c>
      <c r="H102" s="14">
        <f t="shared" ref="H102:H124" si="34">IF(J102&gt;F102,J102-F102,0)</f>
        <v>0</v>
      </c>
      <c r="I102" s="24">
        <f t="shared" ref="I102:I124" si="35">-SUMIF(L102:P102,"&lt;0",L102:P102)</f>
        <v>0</v>
      </c>
      <c r="J102" s="24">
        <f t="shared" si="26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9"/>
        <v>102027</v>
      </c>
      <c r="B103" s="12">
        <f t="shared" si="27"/>
        <v>46661</v>
      </c>
      <c r="C103" s="13">
        <f t="shared" si="30"/>
        <v>0</v>
      </c>
      <c r="D103" s="13">
        <f t="shared" si="31"/>
        <v>0</v>
      </c>
      <c r="E103" s="13">
        <f t="shared" si="32"/>
        <v>0</v>
      </c>
      <c r="F103" s="14">
        <f t="shared" si="33"/>
        <v>0</v>
      </c>
      <c r="G103" s="14">
        <f t="shared" si="28"/>
        <v>0</v>
      </c>
      <c r="H103" s="14">
        <f t="shared" si="34"/>
        <v>0</v>
      </c>
      <c r="I103" s="24">
        <f t="shared" si="35"/>
        <v>0</v>
      </c>
      <c r="J103" s="24">
        <f t="shared" si="26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9"/>
        <v>112027</v>
      </c>
      <c r="B104" s="12">
        <f t="shared" ref="B104:B124" si="36">EDATE(B103,1)</f>
        <v>46692</v>
      </c>
      <c r="C104" s="13">
        <f t="shared" si="30"/>
        <v>0</v>
      </c>
      <c r="D104" s="13">
        <f t="shared" si="31"/>
        <v>0</v>
      </c>
      <c r="E104" s="13">
        <f t="shared" si="32"/>
        <v>0</v>
      </c>
      <c r="F104" s="14">
        <f t="shared" si="33"/>
        <v>0</v>
      </c>
      <c r="G104" s="14">
        <f t="shared" si="28"/>
        <v>0</v>
      </c>
      <c r="H104" s="14">
        <f t="shared" si="34"/>
        <v>0</v>
      </c>
      <c r="I104" s="24">
        <f t="shared" si="35"/>
        <v>0</v>
      </c>
      <c r="J104" s="24">
        <f t="shared" si="26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9"/>
        <v>122027</v>
      </c>
      <c r="B105" s="12">
        <f t="shared" si="36"/>
        <v>46722</v>
      </c>
      <c r="C105" s="13">
        <f t="shared" si="30"/>
        <v>0</v>
      </c>
      <c r="D105" s="13">
        <f t="shared" si="31"/>
        <v>0</v>
      </c>
      <c r="E105" s="13">
        <f t="shared" si="32"/>
        <v>0</v>
      </c>
      <c r="F105" s="14">
        <f t="shared" si="33"/>
        <v>0</v>
      </c>
      <c r="G105" s="14">
        <f t="shared" si="28"/>
        <v>0</v>
      </c>
      <c r="H105" s="14">
        <f t="shared" si="34"/>
        <v>0</v>
      </c>
      <c r="I105" s="24">
        <f t="shared" si="35"/>
        <v>0</v>
      </c>
      <c r="J105" s="24">
        <f t="shared" si="26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9"/>
        <v>12028</v>
      </c>
      <c r="B106" s="12">
        <f t="shared" si="36"/>
        <v>46753</v>
      </c>
      <c r="C106" s="13">
        <f t="shared" si="30"/>
        <v>0</v>
      </c>
      <c r="D106" s="13">
        <f t="shared" si="31"/>
        <v>0</v>
      </c>
      <c r="E106" s="13">
        <f t="shared" si="32"/>
        <v>0</v>
      </c>
      <c r="F106" s="14">
        <f t="shared" si="33"/>
        <v>0</v>
      </c>
      <c r="G106" s="14">
        <f t="shared" si="28"/>
        <v>0</v>
      </c>
      <c r="H106" s="14">
        <f t="shared" si="34"/>
        <v>0</v>
      </c>
      <c r="I106" s="24">
        <f t="shared" si="35"/>
        <v>0</v>
      </c>
      <c r="J106" s="24">
        <f t="shared" si="26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9"/>
        <v>22028</v>
      </c>
      <c r="B107" s="12">
        <f t="shared" si="36"/>
        <v>46784</v>
      </c>
      <c r="C107" s="13">
        <f t="shared" si="30"/>
        <v>0</v>
      </c>
      <c r="D107" s="13">
        <f t="shared" si="31"/>
        <v>0</v>
      </c>
      <c r="E107" s="13">
        <f t="shared" si="32"/>
        <v>0</v>
      </c>
      <c r="F107" s="14">
        <f t="shared" si="33"/>
        <v>0</v>
      </c>
      <c r="G107" s="14">
        <f t="shared" si="28"/>
        <v>0</v>
      </c>
      <c r="H107" s="14">
        <f t="shared" si="34"/>
        <v>0</v>
      </c>
      <c r="I107" s="24">
        <f t="shared" si="35"/>
        <v>0</v>
      </c>
      <c r="J107" s="24">
        <f t="shared" si="26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9"/>
        <v>32028</v>
      </c>
      <c r="B108" s="12">
        <f t="shared" si="36"/>
        <v>46813</v>
      </c>
      <c r="C108" s="13">
        <f t="shared" si="30"/>
        <v>0</v>
      </c>
      <c r="D108" s="13">
        <f t="shared" si="31"/>
        <v>0</v>
      </c>
      <c r="E108" s="13">
        <f t="shared" si="32"/>
        <v>0</v>
      </c>
      <c r="F108" s="14">
        <f t="shared" si="33"/>
        <v>0</v>
      </c>
      <c r="G108" s="14">
        <f t="shared" si="28"/>
        <v>0</v>
      </c>
      <c r="H108" s="14">
        <f t="shared" si="34"/>
        <v>0</v>
      </c>
      <c r="I108" s="24">
        <f t="shared" si="35"/>
        <v>0</v>
      </c>
      <c r="J108" s="24">
        <f t="shared" si="26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9"/>
        <v>42028</v>
      </c>
      <c r="B109" s="12">
        <f t="shared" si="36"/>
        <v>46844</v>
      </c>
      <c r="C109" s="13">
        <f t="shared" si="30"/>
        <v>0</v>
      </c>
      <c r="D109" s="13">
        <f t="shared" si="31"/>
        <v>0</v>
      </c>
      <c r="E109" s="13">
        <f t="shared" si="32"/>
        <v>0</v>
      </c>
      <c r="F109" s="14">
        <f t="shared" si="33"/>
        <v>0</v>
      </c>
      <c r="G109" s="14">
        <f t="shared" si="28"/>
        <v>0</v>
      </c>
      <c r="H109" s="14">
        <f t="shared" si="34"/>
        <v>0</v>
      </c>
      <c r="I109" s="24">
        <f t="shared" si="35"/>
        <v>0</v>
      </c>
      <c r="J109" s="24">
        <f t="shared" si="26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9"/>
        <v>52028</v>
      </c>
      <c r="B110" s="12">
        <f t="shared" si="36"/>
        <v>46874</v>
      </c>
      <c r="C110" s="13">
        <f t="shared" si="30"/>
        <v>0</v>
      </c>
      <c r="D110" s="13">
        <f t="shared" si="31"/>
        <v>0</v>
      </c>
      <c r="E110" s="13">
        <f t="shared" si="32"/>
        <v>0</v>
      </c>
      <c r="F110" s="14">
        <f t="shared" si="33"/>
        <v>0</v>
      </c>
      <c r="G110" s="14">
        <f t="shared" si="28"/>
        <v>0</v>
      </c>
      <c r="H110" s="14">
        <f t="shared" si="34"/>
        <v>0</v>
      </c>
      <c r="I110" s="24">
        <f t="shared" si="35"/>
        <v>0</v>
      </c>
      <c r="J110" s="24">
        <f t="shared" si="26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9"/>
        <v>62028</v>
      </c>
      <c r="B111" s="12">
        <f t="shared" si="36"/>
        <v>46905</v>
      </c>
      <c r="C111" s="13">
        <f t="shared" si="30"/>
        <v>0</v>
      </c>
      <c r="D111" s="13">
        <f t="shared" si="31"/>
        <v>0</v>
      </c>
      <c r="E111" s="13">
        <f t="shared" si="32"/>
        <v>0</v>
      </c>
      <c r="F111" s="14">
        <f t="shared" si="33"/>
        <v>0</v>
      </c>
      <c r="G111" s="14">
        <f t="shared" si="28"/>
        <v>0</v>
      </c>
      <c r="H111" s="14">
        <f t="shared" si="34"/>
        <v>0</v>
      </c>
      <c r="I111" s="24">
        <f t="shared" si="35"/>
        <v>0</v>
      </c>
      <c r="J111" s="24">
        <f t="shared" si="26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9"/>
        <v>72028</v>
      </c>
      <c r="B112" s="12">
        <f t="shared" si="36"/>
        <v>46935</v>
      </c>
      <c r="C112" s="13">
        <f t="shared" si="30"/>
        <v>0</v>
      </c>
      <c r="D112" s="13">
        <f t="shared" si="31"/>
        <v>0</v>
      </c>
      <c r="E112" s="13">
        <f t="shared" si="32"/>
        <v>0</v>
      </c>
      <c r="F112" s="14">
        <f t="shared" si="33"/>
        <v>0</v>
      </c>
      <c r="G112" s="14">
        <f t="shared" si="28"/>
        <v>0</v>
      </c>
      <c r="H112" s="14">
        <f t="shared" si="34"/>
        <v>0</v>
      </c>
      <c r="I112" s="24">
        <f t="shared" si="35"/>
        <v>0</v>
      </c>
      <c r="J112" s="24">
        <f t="shared" si="26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9"/>
        <v>82028</v>
      </c>
      <c r="B113" s="12">
        <f t="shared" si="36"/>
        <v>46966</v>
      </c>
      <c r="C113" s="13">
        <f t="shared" si="30"/>
        <v>0</v>
      </c>
      <c r="D113" s="13">
        <f t="shared" si="31"/>
        <v>0</v>
      </c>
      <c r="E113" s="13">
        <f t="shared" si="32"/>
        <v>0</v>
      </c>
      <c r="F113" s="14">
        <f t="shared" si="33"/>
        <v>0</v>
      </c>
      <c r="G113" s="14">
        <f t="shared" si="28"/>
        <v>0</v>
      </c>
      <c r="H113" s="14">
        <f t="shared" si="34"/>
        <v>0</v>
      </c>
      <c r="I113" s="24">
        <f t="shared" si="35"/>
        <v>0</v>
      </c>
      <c r="J113" s="24">
        <f t="shared" si="26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9"/>
        <v>92028</v>
      </c>
      <c r="B114" s="12">
        <f t="shared" si="36"/>
        <v>46997</v>
      </c>
      <c r="C114" s="13">
        <f t="shared" si="30"/>
        <v>0</v>
      </c>
      <c r="D114" s="13">
        <f t="shared" si="31"/>
        <v>0</v>
      </c>
      <c r="E114" s="13">
        <f t="shared" si="32"/>
        <v>0</v>
      </c>
      <c r="F114" s="14">
        <f t="shared" si="33"/>
        <v>0</v>
      </c>
      <c r="G114" s="14">
        <f t="shared" si="28"/>
        <v>0</v>
      </c>
      <c r="H114" s="14">
        <f t="shared" si="34"/>
        <v>0</v>
      </c>
      <c r="I114" s="24">
        <f t="shared" si="35"/>
        <v>0</v>
      </c>
      <c r="J114" s="24">
        <f t="shared" si="26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9"/>
        <v>102028</v>
      </c>
      <c r="B115" s="12">
        <f t="shared" si="36"/>
        <v>47027</v>
      </c>
      <c r="C115" s="13">
        <f t="shared" si="30"/>
        <v>0</v>
      </c>
      <c r="D115" s="13">
        <f t="shared" si="31"/>
        <v>0</v>
      </c>
      <c r="E115" s="13">
        <f t="shared" si="32"/>
        <v>0</v>
      </c>
      <c r="F115" s="14">
        <f t="shared" si="33"/>
        <v>0</v>
      </c>
      <c r="G115" s="14">
        <f t="shared" si="28"/>
        <v>0</v>
      </c>
      <c r="H115" s="14">
        <f t="shared" si="34"/>
        <v>0</v>
      </c>
      <c r="I115" s="24">
        <f t="shared" si="35"/>
        <v>0</v>
      </c>
      <c r="J115" s="24">
        <f t="shared" si="26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9"/>
        <v>112028</v>
      </c>
      <c r="B116" s="12">
        <f t="shared" si="36"/>
        <v>47058</v>
      </c>
      <c r="C116" s="13">
        <f t="shared" si="30"/>
        <v>0</v>
      </c>
      <c r="D116" s="13">
        <f t="shared" si="31"/>
        <v>0</v>
      </c>
      <c r="E116" s="13">
        <f t="shared" si="32"/>
        <v>0</v>
      </c>
      <c r="F116" s="14">
        <f t="shared" si="33"/>
        <v>0</v>
      </c>
      <c r="G116" s="14">
        <f t="shared" si="28"/>
        <v>0</v>
      </c>
      <c r="H116" s="14">
        <f t="shared" si="34"/>
        <v>0</v>
      </c>
      <c r="I116" s="24">
        <f t="shared" si="35"/>
        <v>0</v>
      </c>
      <c r="J116" s="24">
        <f t="shared" si="26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9"/>
        <v>122028</v>
      </c>
      <c r="B117" s="12">
        <f t="shared" si="36"/>
        <v>47088</v>
      </c>
      <c r="C117" s="13">
        <f t="shared" si="30"/>
        <v>0</v>
      </c>
      <c r="D117" s="13">
        <f t="shared" si="31"/>
        <v>0</v>
      </c>
      <c r="E117" s="13">
        <f t="shared" si="32"/>
        <v>0</v>
      </c>
      <c r="F117" s="14">
        <f t="shared" si="33"/>
        <v>0</v>
      </c>
      <c r="G117" s="14">
        <f t="shared" si="28"/>
        <v>0</v>
      </c>
      <c r="H117" s="14">
        <f t="shared" si="34"/>
        <v>0</v>
      </c>
      <c r="I117" s="24">
        <f t="shared" si="35"/>
        <v>0</v>
      </c>
      <c r="J117" s="24">
        <f t="shared" si="26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9"/>
        <v>12029</v>
      </c>
      <c r="B118" s="12">
        <f t="shared" si="36"/>
        <v>47119</v>
      </c>
      <c r="C118" s="13">
        <f t="shared" si="30"/>
        <v>0</v>
      </c>
      <c r="D118" s="13">
        <f t="shared" si="31"/>
        <v>0</v>
      </c>
      <c r="E118" s="13">
        <f t="shared" si="32"/>
        <v>0</v>
      </c>
      <c r="F118" s="14">
        <f t="shared" si="33"/>
        <v>0</v>
      </c>
      <c r="G118" s="14">
        <f t="shared" si="28"/>
        <v>0</v>
      </c>
      <c r="H118" s="14">
        <f t="shared" si="34"/>
        <v>0</v>
      </c>
      <c r="I118" s="24">
        <f t="shared" si="35"/>
        <v>0</v>
      </c>
      <c r="J118" s="24">
        <f t="shared" si="26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9"/>
        <v>22029</v>
      </c>
      <c r="B119" s="12">
        <f t="shared" si="36"/>
        <v>47150</v>
      </c>
      <c r="C119" s="13">
        <f t="shared" si="30"/>
        <v>0</v>
      </c>
      <c r="D119" s="13">
        <f t="shared" si="31"/>
        <v>0</v>
      </c>
      <c r="E119" s="13">
        <f t="shared" si="32"/>
        <v>0</v>
      </c>
      <c r="F119" s="14">
        <f t="shared" si="33"/>
        <v>0</v>
      </c>
      <c r="G119" s="14">
        <f t="shared" si="28"/>
        <v>0</v>
      </c>
      <c r="H119" s="14">
        <f t="shared" si="34"/>
        <v>0</v>
      </c>
      <c r="I119" s="24">
        <f t="shared" si="35"/>
        <v>0</v>
      </c>
      <c r="J119" s="24">
        <f t="shared" si="26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9"/>
        <v>32029</v>
      </c>
      <c r="B120" s="12">
        <f t="shared" si="36"/>
        <v>47178</v>
      </c>
      <c r="C120" s="13">
        <f t="shared" si="30"/>
        <v>0</v>
      </c>
      <c r="D120" s="13">
        <f t="shared" si="31"/>
        <v>0</v>
      </c>
      <c r="E120" s="13">
        <f t="shared" si="32"/>
        <v>0</v>
      </c>
      <c r="F120" s="14">
        <f t="shared" si="33"/>
        <v>0</v>
      </c>
      <c r="G120" s="14">
        <f t="shared" si="28"/>
        <v>0</v>
      </c>
      <c r="H120" s="14">
        <f t="shared" si="34"/>
        <v>0</v>
      </c>
      <c r="I120" s="24">
        <f t="shared" si="35"/>
        <v>0</v>
      </c>
      <c r="J120" s="24">
        <f t="shared" si="26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9"/>
        <v>42029</v>
      </c>
      <c r="B121" s="12">
        <f t="shared" si="36"/>
        <v>47209</v>
      </c>
      <c r="C121" s="13">
        <f t="shared" si="30"/>
        <v>0</v>
      </c>
      <c r="D121" s="13">
        <f t="shared" si="31"/>
        <v>0</v>
      </c>
      <c r="E121" s="13">
        <f t="shared" si="32"/>
        <v>0</v>
      </c>
      <c r="F121" s="14">
        <f t="shared" si="33"/>
        <v>0</v>
      </c>
      <c r="G121" s="14">
        <f t="shared" si="28"/>
        <v>0</v>
      </c>
      <c r="H121" s="14">
        <f t="shared" si="34"/>
        <v>0</v>
      </c>
      <c r="I121" s="24">
        <f t="shared" si="35"/>
        <v>0</v>
      </c>
      <c r="J121" s="24">
        <f t="shared" si="26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9"/>
        <v>52029</v>
      </c>
      <c r="B122" s="12">
        <f t="shared" si="36"/>
        <v>47239</v>
      </c>
      <c r="C122" s="13">
        <f t="shared" si="30"/>
        <v>0</v>
      </c>
      <c r="D122" s="13">
        <f t="shared" si="31"/>
        <v>0</v>
      </c>
      <c r="E122" s="13">
        <f t="shared" si="32"/>
        <v>0</v>
      </c>
      <c r="F122" s="14">
        <f t="shared" si="33"/>
        <v>0</v>
      </c>
      <c r="G122" s="14">
        <f t="shared" si="28"/>
        <v>0</v>
      </c>
      <c r="H122" s="14">
        <f t="shared" si="34"/>
        <v>0</v>
      </c>
      <c r="I122" s="24">
        <f t="shared" si="35"/>
        <v>0</v>
      </c>
      <c r="J122" s="24">
        <f t="shared" si="26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9"/>
        <v>62029</v>
      </c>
      <c r="B123" s="12">
        <f t="shared" si="36"/>
        <v>47270</v>
      </c>
      <c r="C123" s="13">
        <f t="shared" si="30"/>
        <v>0</v>
      </c>
      <c r="D123" s="13">
        <f t="shared" si="31"/>
        <v>0</v>
      </c>
      <c r="E123" s="13">
        <f t="shared" si="32"/>
        <v>0</v>
      </c>
      <c r="F123" s="14">
        <f t="shared" si="33"/>
        <v>0</v>
      </c>
      <c r="G123" s="14">
        <f t="shared" si="28"/>
        <v>0</v>
      </c>
      <c r="H123" s="14">
        <f t="shared" si="34"/>
        <v>0</v>
      </c>
      <c r="I123" s="24">
        <f t="shared" si="35"/>
        <v>0</v>
      </c>
      <c r="J123" s="24">
        <f t="shared" si="26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9"/>
        <v>72029</v>
      </c>
      <c r="B124" s="12">
        <f t="shared" si="36"/>
        <v>47300</v>
      </c>
      <c r="C124" s="13">
        <f t="shared" si="30"/>
        <v>0</v>
      </c>
      <c r="D124" s="13">
        <f t="shared" si="31"/>
        <v>0</v>
      </c>
      <c r="E124" s="13">
        <f t="shared" si="32"/>
        <v>0</v>
      </c>
      <c r="F124" s="14">
        <f t="shared" si="33"/>
        <v>0</v>
      </c>
      <c r="G124" s="14">
        <f t="shared" si="28"/>
        <v>0</v>
      </c>
      <c r="H124" s="14">
        <f t="shared" si="34"/>
        <v>0</v>
      </c>
      <c r="I124" s="24">
        <f t="shared" si="35"/>
        <v>0</v>
      </c>
      <c r="J124" s="24">
        <f t="shared" si="26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6:L6">
    <cfRule type="cellIs" dxfId="0" priority="20" operator="lessThan">
      <formula>0</formula>
    </cfRule>
  </conditionalFormatting>
  <conditionalFormatting sqref="K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7:N7">
    <cfRule type="cellIs" dxfId="0" priority="16" operator="lessThan">
      <formula>0</formula>
    </cfRule>
  </conditionalFormatting>
  <conditionalFormatting sqref="K12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8:K12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8:L1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5;K8:P124;L6:P6;N7:P7">
    <cfRule type="cellIs" dxfId="0" priority="26" operator="lessThan">
      <formula>0</formula>
    </cfRule>
  </conditionalFormatting>
  <conditionalFormatting sqref="M5:M6;O5:O15;K5;K8:K22;M8:M1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6;P5:P15;L5;L8:L22;N8:N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;K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7;N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8:K12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8: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4" sqref="S4"/>
    </sheetView>
  </sheetViews>
  <sheetFormatPr defaultColWidth="11" defaultRowHeight="15"/>
  <cols>
    <col min="1" max="1" width="7" hidden="1" customWidth="1"/>
    <col min="2" max="2" width="8.71428571428571" customWidth="1"/>
    <col min="3" max="3" width="10.1428571428571" customWidth="1"/>
    <col min="4" max="4" width="9.85714285714286" customWidth="1"/>
    <col min="5" max="5" width="10.8571428571429" customWidth="1"/>
    <col min="6" max="6" width="8.85714285714286" customWidth="1"/>
    <col min="7" max="7" width="11" customWidth="1"/>
    <col min="8" max="8" width="9.85714285714286" customWidth="1"/>
    <col min="9" max="9" width="10" customWidth="1"/>
    <col min="10" max="10" width="9.71428571428571" customWidth="1"/>
    <col min="11" max="11" width="13.4285714285714" customWidth="1"/>
    <col min="12" max="12" width="13.5714285714286" customWidth="1"/>
    <col min="13" max="13" width="12.7142857142857" customWidth="1"/>
    <col min="14" max="14" width="10.8571428571429" customWidth="1"/>
    <col min="15" max="15" width="10.7142857142857" customWidth="1"/>
    <col min="16" max="16" width="11.7142857142857" customWidth="1"/>
    <col min="17" max="17" width="4.71428571428571" customWidth="1"/>
    <col min="18" max="18" width="18.8571428571429" customWidth="1"/>
    <col min="19" max="19" width="8.71428571428571" customWidth="1"/>
  </cols>
  <sheetData>
    <row r="1" spans="2:16">
      <c r="B1" s="1" t="s">
        <v>9</v>
      </c>
      <c r="C1" s="2" t="s">
        <v>67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300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300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300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150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200</v>
      </c>
      <c r="D6" s="13">
        <f t="shared" ref="D6:D37" si="4">C5*$K$1</f>
        <v>30</v>
      </c>
      <c r="E6" s="13">
        <f t="shared" ref="E6:E37" si="5">C5*$K$1+G5</f>
        <v>30</v>
      </c>
      <c r="F6" s="14">
        <f t="shared" ref="F6:F37" si="6">IF(J6&gt;E6,E6,J6)</f>
        <v>30</v>
      </c>
      <c r="G6" s="14">
        <f t="shared" si="0"/>
        <v>0</v>
      </c>
      <c r="H6" s="14">
        <f t="shared" ref="H6:H37" si="7">IF(J6&gt;F6,J6-F6,0)</f>
        <v>100</v>
      </c>
      <c r="I6" s="24">
        <f t="shared" ref="I6:I37" si="8">-SUMIF(L6:P6,"&lt;0",L6:P6)</f>
        <v>0</v>
      </c>
      <c r="J6" s="24">
        <f>IF($L6&gt;0,$L6,0)+IF($N6&gt;0,$N6,0)+IF($P6&gt;0,$P6,0)</f>
        <v>130</v>
      </c>
      <c r="K6" s="27">
        <v>43628</v>
      </c>
      <c r="L6" s="26">
        <v>130</v>
      </c>
      <c r="M6" s="27"/>
      <c r="N6" s="28"/>
      <c r="O6" s="27"/>
      <c r="P6" s="28"/>
      <c r="R6" s="34" t="s">
        <v>5</v>
      </c>
      <c r="S6" s="33">
        <f ca="1">VLOOKUP($A$2,$A$5:$P$127,4,FALSE)</f>
        <v>15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100</v>
      </c>
      <c r="D7" s="13">
        <f t="shared" si="4"/>
        <v>20</v>
      </c>
      <c r="E7" s="13">
        <f t="shared" si="5"/>
        <v>20</v>
      </c>
      <c r="F7" s="14">
        <f t="shared" si="6"/>
        <v>20</v>
      </c>
      <c r="G7" s="14">
        <f t="shared" si="0"/>
        <v>0</v>
      </c>
      <c r="H7" s="14">
        <f t="shared" si="7"/>
        <v>100</v>
      </c>
      <c r="I7" s="24">
        <f t="shared" si="8"/>
        <v>0</v>
      </c>
      <c r="J7" s="24">
        <f t="shared" ref="J7:J70" si="9">IF($L7&gt;0,$L7,0)+IF($N7&gt;0,$N7,0)+IF($P7&gt;0,$P7,0)</f>
        <v>120</v>
      </c>
      <c r="K7" s="27">
        <v>43661</v>
      </c>
      <c r="L7" s="26">
        <v>120</v>
      </c>
      <c r="M7" s="27"/>
      <c r="N7" s="28"/>
      <c r="O7" s="27"/>
      <c r="P7" s="28"/>
      <c r="R7" s="35" t="s">
        <v>24</v>
      </c>
      <c r="S7" s="33">
        <f ca="1">VLOOKUP($A$2,$A$5:$P$127,7,FALSE)</f>
        <v>180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150</v>
      </c>
      <c r="D8" s="13">
        <f t="shared" si="4"/>
        <v>10</v>
      </c>
      <c r="E8" s="13">
        <f t="shared" si="5"/>
        <v>10</v>
      </c>
      <c r="F8" s="14">
        <f t="shared" si="6"/>
        <v>10</v>
      </c>
      <c r="G8" s="14">
        <f t="shared" si="0"/>
        <v>0</v>
      </c>
      <c r="H8" s="14">
        <f t="shared" si="7"/>
        <v>100</v>
      </c>
      <c r="I8" s="24">
        <f t="shared" si="8"/>
        <v>150</v>
      </c>
      <c r="J8" s="24">
        <f t="shared" si="9"/>
        <v>110</v>
      </c>
      <c r="K8" s="27">
        <v>43692</v>
      </c>
      <c r="L8" s="26">
        <v>110</v>
      </c>
      <c r="M8" s="27">
        <v>43701</v>
      </c>
      <c r="N8" s="28">
        <v>-150</v>
      </c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150</v>
      </c>
      <c r="D9" s="13">
        <f t="shared" si="4"/>
        <v>15</v>
      </c>
      <c r="E9" s="13">
        <f t="shared" si="5"/>
        <v>15</v>
      </c>
      <c r="F9" s="14">
        <f t="shared" si="6"/>
        <v>15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15</v>
      </c>
      <c r="K9" s="27">
        <v>43710</v>
      </c>
      <c r="L9" s="26">
        <v>15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150</v>
      </c>
      <c r="D10" s="13">
        <f t="shared" si="4"/>
        <v>15</v>
      </c>
      <c r="E10" s="13">
        <f t="shared" si="5"/>
        <v>15</v>
      </c>
      <c r="F10" s="14">
        <f t="shared" si="6"/>
        <v>0</v>
      </c>
      <c r="G10" s="14">
        <f t="shared" si="0"/>
        <v>15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150</v>
      </c>
      <c r="D11" s="13">
        <f t="shared" si="4"/>
        <v>15</v>
      </c>
      <c r="E11" s="13">
        <f t="shared" si="5"/>
        <v>30</v>
      </c>
      <c r="F11" s="14">
        <f t="shared" si="6"/>
        <v>0</v>
      </c>
      <c r="G11" s="14">
        <f t="shared" si="0"/>
        <v>30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150</v>
      </c>
      <c r="D12" s="13">
        <f t="shared" si="4"/>
        <v>15</v>
      </c>
      <c r="E12" s="13">
        <f t="shared" si="5"/>
        <v>45</v>
      </c>
      <c r="F12" s="14">
        <f t="shared" si="6"/>
        <v>0</v>
      </c>
      <c r="G12" s="14">
        <f t="shared" si="0"/>
        <v>45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150</v>
      </c>
      <c r="D13" s="13">
        <f t="shared" si="4"/>
        <v>15</v>
      </c>
      <c r="E13" s="13">
        <f t="shared" si="5"/>
        <v>60</v>
      </c>
      <c r="F13" s="14">
        <f t="shared" si="6"/>
        <v>0</v>
      </c>
      <c r="G13" s="14">
        <f t="shared" si="0"/>
        <v>60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150</v>
      </c>
      <c r="D14" s="13">
        <f t="shared" si="4"/>
        <v>15</v>
      </c>
      <c r="E14" s="13">
        <f t="shared" si="5"/>
        <v>75</v>
      </c>
      <c r="F14" s="14">
        <f t="shared" si="6"/>
        <v>0</v>
      </c>
      <c r="G14" s="14">
        <f t="shared" si="0"/>
        <v>75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150</v>
      </c>
      <c r="D15" s="13">
        <f t="shared" si="4"/>
        <v>15</v>
      </c>
      <c r="E15" s="13">
        <f t="shared" si="5"/>
        <v>90</v>
      </c>
      <c r="F15" s="14">
        <f t="shared" si="6"/>
        <v>0</v>
      </c>
      <c r="G15" s="14">
        <f t="shared" si="0"/>
        <v>90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150</v>
      </c>
      <c r="D16" s="13">
        <f t="shared" si="4"/>
        <v>15</v>
      </c>
      <c r="E16" s="13">
        <f t="shared" si="5"/>
        <v>105</v>
      </c>
      <c r="F16" s="14">
        <f t="shared" si="6"/>
        <v>0</v>
      </c>
      <c r="G16" s="14">
        <f t="shared" si="0"/>
        <v>105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150</v>
      </c>
      <c r="D17" s="13">
        <f t="shared" si="4"/>
        <v>15</v>
      </c>
      <c r="E17" s="13">
        <f t="shared" si="5"/>
        <v>120</v>
      </c>
      <c r="F17" s="14">
        <f t="shared" si="6"/>
        <v>0</v>
      </c>
      <c r="G17" s="14">
        <f t="shared" si="0"/>
        <v>120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150</v>
      </c>
      <c r="D18" s="13">
        <f t="shared" si="4"/>
        <v>15</v>
      </c>
      <c r="E18" s="13">
        <f t="shared" si="5"/>
        <v>135</v>
      </c>
      <c r="F18" s="14">
        <f t="shared" si="6"/>
        <v>0</v>
      </c>
      <c r="G18" s="14">
        <f t="shared" si="0"/>
        <v>135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150</v>
      </c>
      <c r="D19" s="13">
        <f t="shared" si="4"/>
        <v>15</v>
      </c>
      <c r="E19" s="13">
        <f t="shared" si="5"/>
        <v>150</v>
      </c>
      <c r="F19" s="14">
        <f t="shared" si="6"/>
        <v>0</v>
      </c>
      <c r="G19" s="14">
        <f t="shared" si="0"/>
        <v>150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150</v>
      </c>
      <c r="D20" s="13">
        <f t="shared" si="4"/>
        <v>15</v>
      </c>
      <c r="E20" s="13">
        <f t="shared" si="5"/>
        <v>165</v>
      </c>
      <c r="F20" s="14">
        <f t="shared" si="6"/>
        <v>0</v>
      </c>
      <c r="G20" s="14">
        <f t="shared" si="0"/>
        <v>165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150</v>
      </c>
      <c r="D21" s="13">
        <f t="shared" si="4"/>
        <v>15</v>
      </c>
      <c r="E21" s="13">
        <f t="shared" si="5"/>
        <v>180</v>
      </c>
      <c r="F21" s="14">
        <f t="shared" si="6"/>
        <v>0</v>
      </c>
      <c r="G21" s="14">
        <f t="shared" si="0"/>
        <v>180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150</v>
      </c>
      <c r="D22" s="13">
        <f t="shared" si="4"/>
        <v>15</v>
      </c>
      <c r="E22" s="13">
        <f t="shared" si="5"/>
        <v>195</v>
      </c>
      <c r="F22" s="14">
        <f t="shared" si="6"/>
        <v>0</v>
      </c>
      <c r="G22" s="14">
        <f t="shared" si="0"/>
        <v>195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150</v>
      </c>
      <c r="D23" s="13">
        <f t="shared" si="4"/>
        <v>15</v>
      </c>
      <c r="E23" s="13">
        <f t="shared" si="5"/>
        <v>210</v>
      </c>
      <c r="F23" s="14">
        <f t="shared" si="6"/>
        <v>0</v>
      </c>
      <c r="G23" s="14">
        <f t="shared" si="0"/>
        <v>210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150</v>
      </c>
      <c r="D24" s="13">
        <f t="shared" si="4"/>
        <v>15</v>
      </c>
      <c r="E24" s="13">
        <f t="shared" si="5"/>
        <v>225</v>
      </c>
      <c r="F24" s="14">
        <f t="shared" si="6"/>
        <v>0</v>
      </c>
      <c r="G24" s="14">
        <f t="shared" si="0"/>
        <v>225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150</v>
      </c>
      <c r="D25" s="13">
        <f t="shared" si="4"/>
        <v>15</v>
      </c>
      <c r="E25" s="13">
        <f t="shared" si="5"/>
        <v>240</v>
      </c>
      <c r="F25" s="14">
        <f t="shared" si="6"/>
        <v>0</v>
      </c>
      <c r="G25" s="14">
        <f t="shared" si="0"/>
        <v>240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150</v>
      </c>
      <c r="D26" s="13">
        <f t="shared" si="4"/>
        <v>15</v>
      </c>
      <c r="E26" s="13">
        <f t="shared" si="5"/>
        <v>255</v>
      </c>
      <c r="F26" s="14">
        <f t="shared" si="6"/>
        <v>0</v>
      </c>
      <c r="G26" s="14">
        <f t="shared" si="0"/>
        <v>255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150</v>
      </c>
      <c r="D27" s="13">
        <f t="shared" si="4"/>
        <v>15</v>
      </c>
      <c r="E27" s="13">
        <f t="shared" si="5"/>
        <v>270</v>
      </c>
      <c r="F27" s="14">
        <f t="shared" si="6"/>
        <v>0</v>
      </c>
      <c r="G27" s="14">
        <f t="shared" si="0"/>
        <v>270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150</v>
      </c>
      <c r="D28" s="13">
        <f t="shared" si="4"/>
        <v>15</v>
      </c>
      <c r="E28" s="13">
        <f t="shared" si="5"/>
        <v>285</v>
      </c>
      <c r="F28" s="14">
        <f t="shared" si="6"/>
        <v>0</v>
      </c>
      <c r="G28" s="14">
        <f t="shared" si="0"/>
        <v>285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150</v>
      </c>
      <c r="D29" s="13">
        <f t="shared" si="4"/>
        <v>15</v>
      </c>
      <c r="E29" s="13">
        <f t="shared" si="5"/>
        <v>300</v>
      </c>
      <c r="F29" s="14">
        <f t="shared" si="6"/>
        <v>0</v>
      </c>
      <c r="G29" s="14">
        <f t="shared" si="0"/>
        <v>300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150</v>
      </c>
      <c r="D30" s="13">
        <f t="shared" si="4"/>
        <v>15</v>
      </c>
      <c r="E30" s="13">
        <f t="shared" si="5"/>
        <v>315</v>
      </c>
      <c r="F30" s="14">
        <f t="shared" si="6"/>
        <v>0</v>
      </c>
      <c r="G30" s="14">
        <f t="shared" si="0"/>
        <v>315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150</v>
      </c>
      <c r="D31" s="13">
        <f t="shared" si="4"/>
        <v>15</v>
      </c>
      <c r="E31" s="13">
        <f t="shared" si="5"/>
        <v>330</v>
      </c>
      <c r="F31" s="14">
        <f t="shared" si="6"/>
        <v>0</v>
      </c>
      <c r="G31" s="14">
        <f t="shared" si="0"/>
        <v>330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150</v>
      </c>
      <c r="D32" s="13">
        <f t="shared" si="4"/>
        <v>15</v>
      </c>
      <c r="E32" s="13">
        <f t="shared" si="5"/>
        <v>345</v>
      </c>
      <c r="F32" s="14">
        <f t="shared" si="6"/>
        <v>0</v>
      </c>
      <c r="G32" s="14">
        <f t="shared" si="0"/>
        <v>345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150</v>
      </c>
      <c r="D33" s="13">
        <f t="shared" si="4"/>
        <v>15</v>
      </c>
      <c r="E33" s="13">
        <f t="shared" si="5"/>
        <v>360</v>
      </c>
      <c r="F33" s="14">
        <f t="shared" si="6"/>
        <v>0</v>
      </c>
      <c r="G33" s="14">
        <f t="shared" si="0"/>
        <v>360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150</v>
      </c>
      <c r="D34" s="13">
        <f t="shared" si="4"/>
        <v>15</v>
      </c>
      <c r="E34" s="13">
        <f t="shared" si="5"/>
        <v>375</v>
      </c>
      <c r="F34" s="14">
        <f t="shared" si="6"/>
        <v>0</v>
      </c>
      <c r="G34" s="14">
        <f t="shared" si="0"/>
        <v>375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150</v>
      </c>
      <c r="D35" s="13">
        <f t="shared" si="4"/>
        <v>15</v>
      </c>
      <c r="E35" s="13">
        <f t="shared" si="5"/>
        <v>390</v>
      </c>
      <c r="F35" s="14">
        <f t="shared" si="6"/>
        <v>0</v>
      </c>
      <c r="G35" s="14">
        <f t="shared" si="0"/>
        <v>390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150</v>
      </c>
      <c r="D36" s="13">
        <f t="shared" si="4"/>
        <v>15</v>
      </c>
      <c r="E36" s="13">
        <f t="shared" si="5"/>
        <v>405</v>
      </c>
      <c r="F36" s="14">
        <f t="shared" si="6"/>
        <v>0</v>
      </c>
      <c r="G36" s="14">
        <f t="shared" si="0"/>
        <v>405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150</v>
      </c>
      <c r="D37" s="13">
        <f t="shared" si="4"/>
        <v>15</v>
      </c>
      <c r="E37" s="13">
        <f t="shared" si="5"/>
        <v>420</v>
      </c>
      <c r="F37" s="14">
        <f t="shared" si="6"/>
        <v>0</v>
      </c>
      <c r="G37" s="14">
        <f t="shared" ref="G37:G68" si="10">E37-F37</f>
        <v>420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150</v>
      </c>
      <c r="D38" s="13">
        <f t="shared" ref="D38:D69" si="14">C37*$K$1</f>
        <v>15</v>
      </c>
      <c r="E38" s="13">
        <f t="shared" ref="E38:E69" si="15">C37*$K$1+G37</f>
        <v>435</v>
      </c>
      <c r="F38" s="14">
        <f t="shared" ref="F38:F69" si="16">IF(J38&gt;E38,E38,J38)</f>
        <v>0</v>
      </c>
      <c r="G38" s="14">
        <f t="shared" si="10"/>
        <v>435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150</v>
      </c>
      <c r="D39" s="13">
        <f t="shared" si="14"/>
        <v>15</v>
      </c>
      <c r="E39" s="13">
        <f t="shared" si="15"/>
        <v>450</v>
      </c>
      <c r="F39" s="14">
        <f t="shared" si="16"/>
        <v>0</v>
      </c>
      <c r="G39" s="14">
        <f t="shared" si="10"/>
        <v>450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150</v>
      </c>
      <c r="D40" s="13">
        <f t="shared" si="14"/>
        <v>15</v>
      </c>
      <c r="E40" s="13">
        <f t="shared" si="15"/>
        <v>465</v>
      </c>
      <c r="F40" s="14">
        <f t="shared" si="16"/>
        <v>0</v>
      </c>
      <c r="G40" s="14">
        <f t="shared" si="10"/>
        <v>465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150</v>
      </c>
      <c r="D41" s="13">
        <f t="shared" si="14"/>
        <v>15</v>
      </c>
      <c r="E41" s="13">
        <f t="shared" si="15"/>
        <v>480</v>
      </c>
      <c r="F41" s="14">
        <f t="shared" si="16"/>
        <v>0</v>
      </c>
      <c r="G41" s="14">
        <f t="shared" si="10"/>
        <v>480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150</v>
      </c>
      <c r="D42" s="13">
        <f t="shared" si="14"/>
        <v>15</v>
      </c>
      <c r="E42" s="13">
        <f t="shared" si="15"/>
        <v>495</v>
      </c>
      <c r="F42" s="14">
        <f t="shared" si="16"/>
        <v>0</v>
      </c>
      <c r="G42" s="14">
        <f t="shared" si="10"/>
        <v>495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150</v>
      </c>
      <c r="D43" s="13">
        <f t="shared" si="14"/>
        <v>15</v>
      </c>
      <c r="E43" s="13">
        <f t="shared" si="15"/>
        <v>510</v>
      </c>
      <c r="F43" s="14">
        <f t="shared" si="16"/>
        <v>0</v>
      </c>
      <c r="G43" s="14">
        <f t="shared" si="10"/>
        <v>510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150</v>
      </c>
      <c r="D44" s="13">
        <f t="shared" si="14"/>
        <v>15</v>
      </c>
      <c r="E44" s="13">
        <f t="shared" si="15"/>
        <v>525</v>
      </c>
      <c r="F44" s="14">
        <f t="shared" si="16"/>
        <v>0</v>
      </c>
      <c r="G44" s="14">
        <f t="shared" si="10"/>
        <v>525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150</v>
      </c>
      <c r="D45" s="13">
        <f t="shared" si="14"/>
        <v>15</v>
      </c>
      <c r="E45" s="13">
        <f t="shared" si="15"/>
        <v>540</v>
      </c>
      <c r="F45" s="14">
        <f t="shared" si="16"/>
        <v>0</v>
      </c>
      <c r="G45" s="14">
        <f t="shared" si="10"/>
        <v>540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150</v>
      </c>
      <c r="D46" s="13">
        <f t="shared" si="14"/>
        <v>15</v>
      </c>
      <c r="E46" s="13">
        <f t="shared" si="15"/>
        <v>555</v>
      </c>
      <c r="F46" s="14">
        <f t="shared" si="16"/>
        <v>0</v>
      </c>
      <c r="G46" s="14">
        <f t="shared" si="10"/>
        <v>555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150</v>
      </c>
      <c r="D47" s="13">
        <f t="shared" si="14"/>
        <v>15</v>
      </c>
      <c r="E47" s="13">
        <f t="shared" si="15"/>
        <v>570</v>
      </c>
      <c r="F47" s="14">
        <f t="shared" si="16"/>
        <v>0</v>
      </c>
      <c r="G47" s="14">
        <f t="shared" si="10"/>
        <v>570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150</v>
      </c>
      <c r="D48" s="13">
        <f t="shared" si="14"/>
        <v>15</v>
      </c>
      <c r="E48" s="13">
        <f t="shared" si="15"/>
        <v>585</v>
      </c>
      <c r="F48" s="14">
        <f t="shared" si="16"/>
        <v>0</v>
      </c>
      <c r="G48" s="14">
        <f t="shared" si="10"/>
        <v>585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150</v>
      </c>
      <c r="D49" s="13">
        <f t="shared" si="14"/>
        <v>15</v>
      </c>
      <c r="E49" s="13">
        <f t="shared" si="15"/>
        <v>600</v>
      </c>
      <c r="F49" s="14">
        <f t="shared" si="16"/>
        <v>0</v>
      </c>
      <c r="G49" s="14">
        <f t="shared" si="10"/>
        <v>600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150</v>
      </c>
      <c r="D50" s="13">
        <f t="shared" si="14"/>
        <v>15</v>
      </c>
      <c r="E50" s="13">
        <f t="shared" si="15"/>
        <v>615</v>
      </c>
      <c r="F50" s="14">
        <f t="shared" si="16"/>
        <v>0</v>
      </c>
      <c r="G50" s="14">
        <f t="shared" si="10"/>
        <v>615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150</v>
      </c>
      <c r="D51" s="13">
        <f t="shared" si="14"/>
        <v>15</v>
      </c>
      <c r="E51" s="13">
        <f t="shared" si="15"/>
        <v>630</v>
      </c>
      <c r="F51" s="14">
        <f t="shared" si="16"/>
        <v>0</v>
      </c>
      <c r="G51" s="14">
        <f t="shared" si="10"/>
        <v>630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150</v>
      </c>
      <c r="D52" s="13">
        <f t="shared" si="14"/>
        <v>15</v>
      </c>
      <c r="E52" s="13">
        <f t="shared" si="15"/>
        <v>645</v>
      </c>
      <c r="F52" s="14">
        <f t="shared" si="16"/>
        <v>0</v>
      </c>
      <c r="G52" s="14">
        <f t="shared" si="10"/>
        <v>645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150</v>
      </c>
      <c r="D53" s="13">
        <f t="shared" si="14"/>
        <v>15</v>
      </c>
      <c r="E53" s="13">
        <f t="shared" si="15"/>
        <v>660</v>
      </c>
      <c r="F53" s="14">
        <f t="shared" si="16"/>
        <v>0</v>
      </c>
      <c r="G53" s="14">
        <f t="shared" si="10"/>
        <v>660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150</v>
      </c>
      <c r="D54" s="13">
        <f t="shared" si="14"/>
        <v>15</v>
      </c>
      <c r="E54" s="13">
        <f t="shared" si="15"/>
        <v>675</v>
      </c>
      <c r="F54" s="14">
        <f t="shared" si="16"/>
        <v>0</v>
      </c>
      <c r="G54" s="14">
        <f t="shared" si="10"/>
        <v>675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150</v>
      </c>
      <c r="D55" s="13">
        <f t="shared" si="14"/>
        <v>15</v>
      </c>
      <c r="E55" s="13">
        <f t="shared" si="15"/>
        <v>690</v>
      </c>
      <c r="F55" s="14">
        <f t="shared" si="16"/>
        <v>0</v>
      </c>
      <c r="G55" s="14">
        <f t="shared" si="10"/>
        <v>690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150</v>
      </c>
      <c r="D56" s="13">
        <f t="shared" si="14"/>
        <v>15</v>
      </c>
      <c r="E56" s="13">
        <f t="shared" si="15"/>
        <v>705</v>
      </c>
      <c r="F56" s="14">
        <f t="shared" si="16"/>
        <v>0</v>
      </c>
      <c r="G56" s="14">
        <f t="shared" si="10"/>
        <v>705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150</v>
      </c>
      <c r="D57" s="13">
        <f t="shared" si="14"/>
        <v>15</v>
      </c>
      <c r="E57" s="13">
        <f t="shared" si="15"/>
        <v>720</v>
      </c>
      <c r="F57" s="14">
        <f t="shared" si="16"/>
        <v>0</v>
      </c>
      <c r="G57" s="14">
        <f t="shared" si="10"/>
        <v>720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150</v>
      </c>
      <c r="D58" s="13">
        <f t="shared" si="14"/>
        <v>15</v>
      </c>
      <c r="E58" s="13">
        <f t="shared" si="15"/>
        <v>735</v>
      </c>
      <c r="F58" s="14">
        <f t="shared" si="16"/>
        <v>0</v>
      </c>
      <c r="G58" s="14">
        <f t="shared" si="10"/>
        <v>735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150</v>
      </c>
      <c r="D59" s="13">
        <f t="shared" si="14"/>
        <v>15</v>
      </c>
      <c r="E59" s="13">
        <f t="shared" si="15"/>
        <v>750</v>
      </c>
      <c r="F59" s="14">
        <f t="shared" si="16"/>
        <v>0</v>
      </c>
      <c r="G59" s="14">
        <f t="shared" si="10"/>
        <v>750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150</v>
      </c>
      <c r="D60" s="13">
        <f t="shared" si="14"/>
        <v>15</v>
      </c>
      <c r="E60" s="13">
        <f t="shared" si="15"/>
        <v>765</v>
      </c>
      <c r="F60" s="14">
        <f t="shared" si="16"/>
        <v>0</v>
      </c>
      <c r="G60" s="14">
        <f t="shared" si="10"/>
        <v>765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150</v>
      </c>
      <c r="D61" s="13">
        <f t="shared" si="14"/>
        <v>15</v>
      </c>
      <c r="E61" s="13">
        <f t="shared" si="15"/>
        <v>780</v>
      </c>
      <c r="F61" s="14">
        <f t="shared" si="16"/>
        <v>0</v>
      </c>
      <c r="G61" s="14">
        <f t="shared" si="10"/>
        <v>780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150</v>
      </c>
      <c r="D62" s="13">
        <f t="shared" si="14"/>
        <v>15</v>
      </c>
      <c r="E62" s="13">
        <f t="shared" si="15"/>
        <v>795</v>
      </c>
      <c r="F62" s="14">
        <f t="shared" si="16"/>
        <v>0</v>
      </c>
      <c r="G62" s="14">
        <f t="shared" si="10"/>
        <v>795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150</v>
      </c>
      <c r="D63" s="13">
        <f t="shared" si="14"/>
        <v>15</v>
      </c>
      <c r="E63" s="13">
        <f t="shared" si="15"/>
        <v>810</v>
      </c>
      <c r="F63" s="14">
        <f t="shared" si="16"/>
        <v>0</v>
      </c>
      <c r="G63" s="14">
        <f t="shared" si="10"/>
        <v>810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150</v>
      </c>
      <c r="D64" s="13">
        <f t="shared" si="14"/>
        <v>15</v>
      </c>
      <c r="E64" s="13">
        <f t="shared" si="15"/>
        <v>825</v>
      </c>
      <c r="F64" s="14">
        <f t="shared" si="16"/>
        <v>0</v>
      </c>
      <c r="G64" s="14">
        <f t="shared" si="10"/>
        <v>825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150</v>
      </c>
      <c r="D65" s="13">
        <f t="shared" si="14"/>
        <v>15</v>
      </c>
      <c r="E65" s="13">
        <f t="shared" si="15"/>
        <v>840</v>
      </c>
      <c r="F65" s="14">
        <f t="shared" si="16"/>
        <v>0</v>
      </c>
      <c r="G65" s="14">
        <f t="shared" si="10"/>
        <v>840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150</v>
      </c>
      <c r="D66" s="13">
        <f t="shared" si="14"/>
        <v>15</v>
      </c>
      <c r="E66" s="13">
        <f t="shared" si="15"/>
        <v>855</v>
      </c>
      <c r="F66" s="14">
        <f t="shared" si="16"/>
        <v>0</v>
      </c>
      <c r="G66" s="14">
        <f t="shared" si="10"/>
        <v>855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150</v>
      </c>
      <c r="D67" s="13">
        <f t="shared" si="14"/>
        <v>15</v>
      </c>
      <c r="E67" s="13">
        <f t="shared" si="15"/>
        <v>870</v>
      </c>
      <c r="F67" s="14">
        <f t="shared" si="16"/>
        <v>0</v>
      </c>
      <c r="G67" s="14">
        <f t="shared" si="10"/>
        <v>870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150</v>
      </c>
      <c r="D68" s="13">
        <f t="shared" si="14"/>
        <v>15</v>
      </c>
      <c r="E68" s="13">
        <f t="shared" si="15"/>
        <v>885</v>
      </c>
      <c r="F68" s="14">
        <f t="shared" si="16"/>
        <v>0</v>
      </c>
      <c r="G68" s="14">
        <f t="shared" si="10"/>
        <v>885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150</v>
      </c>
      <c r="D69" s="13">
        <f t="shared" si="14"/>
        <v>15</v>
      </c>
      <c r="E69" s="13">
        <f t="shared" si="15"/>
        <v>900</v>
      </c>
      <c r="F69" s="14">
        <f t="shared" si="16"/>
        <v>0</v>
      </c>
      <c r="G69" s="14">
        <f t="shared" ref="G69:G100" si="19">E69-F69</f>
        <v>900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150</v>
      </c>
      <c r="D70" s="13">
        <f t="shared" ref="D70:D101" si="23">C69*$K$1</f>
        <v>15</v>
      </c>
      <c r="E70" s="13">
        <f t="shared" ref="E70:E101" si="24">C69*$K$1+G69</f>
        <v>915</v>
      </c>
      <c r="F70" s="14">
        <f t="shared" ref="F70:F101" si="25">IF(J70&gt;E70,E70,J70)</f>
        <v>0</v>
      </c>
      <c r="G70" s="14">
        <f t="shared" si="19"/>
        <v>915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150</v>
      </c>
      <c r="D71" s="13">
        <f t="shared" si="23"/>
        <v>15</v>
      </c>
      <c r="E71" s="13">
        <f t="shared" si="24"/>
        <v>930</v>
      </c>
      <c r="F71" s="14">
        <f t="shared" si="25"/>
        <v>0</v>
      </c>
      <c r="G71" s="14">
        <f t="shared" si="19"/>
        <v>930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150</v>
      </c>
      <c r="D72" s="13">
        <f t="shared" si="23"/>
        <v>15</v>
      </c>
      <c r="E72" s="13">
        <f t="shared" si="24"/>
        <v>945</v>
      </c>
      <c r="F72" s="14">
        <f t="shared" si="25"/>
        <v>0</v>
      </c>
      <c r="G72" s="14">
        <f t="shared" si="19"/>
        <v>945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150</v>
      </c>
      <c r="D73" s="13">
        <f t="shared" si="23"/>
        <v>15</v>
      </c>
      <c r="E73" s="13">
        <f t="shared" si="24"/>
        <v>960</v>
      </c>
      <c r="F73" s="14">
        <f t="shared" si="25"/>
        <v>0</v>
      </c>
      <c r="G73" s="14">
        <f t="shared" si="19"/>
        <v>960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150</v>
      </c>
      <c r="D74" s="13">
        <f t="shared" si="23"/>
        <v>15</v>
      </c>
      <c r="E74" s="13">
        <f t="shared" si="24"/>
        <v>975</v>
      </c>
      <c r="F74" s="14">
        <f t="shared" si="25"/>
        <v>0</v>
      </c>
      <c r="G74" s="14">
        <f t="shared" si="19"/>
        <v>975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150</v>
      </c>
      <c r="D75" s="13">
        <f t="shared" si="23"/>
        <v>15</v>
      </c>
      <c r="E75" s="13">
        <f t="shared" si="24"/>
        <v>990</v>
      </c>
      <c r="F75" s="14">
        <f t="shared" si="25"/>
        <v>0</v>
      </c>
      <c r="G75" s="14">
        <f t="shared" si="19"/>
        <v>990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150</v>
      </c>
      <c r="D76" s="13">
        <f t="shared" si="23"/>
        <v>15</v>
      </c>
      <c r="E76" s="13">
        <f t="shared" si="24"/>
        <v>1005</v>
      </c>
      <c r="F76" s="14">
        <f t="shared" si="25"/>
        <v>0</v>
      </c>
      <c r="G76" s="14">
        <f t="shared" si="19"/>
        <v>1005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150</v>
      </c>
      <c r="D77" s="13">
        <f t="shared" si="23"/>
        <v>15</v>
      </c>
      <c r="E77" s="13">
        <f t="shared" si="24"/>
        <v>1020</v>
      </c>
      <c r="F77" s="14">
        <f t="shared" si="25"/>
        <v>0</v>
      </c>
      <c r="G77" s="14">
        <f t="shared" si="19"/>
        <v>1020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150</v>
      </c>
      <c r="D78" s="13">
        <f t="shared" si="23"/>
        <v>15</v>
      </c>
      <c r="E78" s="13">
        <f t="shared" si="24"/>
        <v>1035</v>
      </c>
      <c r="F78" s="14">
        <f t="shared" si="25"/>
        <v>0</v>
      </c>
      <c r="G78" s="14">
        <f t="shared" si="19"/>
        <v>1035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150</v>
      </c>
      <c r="D79" s="13">
        <f t="shared" si="23"/>
        <v>15</v>
      </c>
      <c r="E79" s="13">
        <f t="shared" si="24"/>
        <v>1050</v>
      </c>
      <c r="F79" s="14">
        <f t="shared" si="25"/>
        <v>0</v>
      </c>
      <c r="G79" s="14">
        <f t="shared" si="19"/>
        <v>1050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150</v>
      </c>
      <c r="D80" s="13">
        <f t="shared" si="23"/>
        <v>15</v>
      </c>
      <c r="E80" s="13">
        <f t="shared" si="24"/>
        <v>1065</v>
      </c>
      <c r="F80" s="14">
        <f t="shared" si="25"/>
        <v>0</v>
      </c>
      <c r="G80" s="14">
        <f t="shared" si="19"/>
        <v>1065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150</v>
      </c>
      <c r="D81" s="13">
        <f t="shared" si="23"/>
        <v>15</v>
      </c>
      <c r="E81" s="13">
        <f t="shared" si="24"/>
        <v>1080</v>
      </c>
      <c r="F81" s="14">
        <f t="shared" si="25"/>
        <v>0</v>
      </c>
      <c r="G81" s="14">
        <f t="shared" si="19"/>
        <v>1080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150</v>
      </c>
      <c r="D82" s="13">
        <f t="shared" si="23"/>
        <v>15</v>
      </c>
      <c r="E82" s="13">
        <f t="shared" si="24"/>
        <v>1095</v>
      </c>
      <c r="F82" s="14">
        <f t="shared" si="25"/>
        <v>0</v>
      </c>
      <c r="G82" s="14">
        <f t="shared" si="19"/>
        <v>1095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150</v>
      </c>
      <c r="D83" s="13">
        <f t="shared" si="23"/>
        <v>15</v>
      </c>
      <c r="E83" s="13">
        <f t="shared" si="24"/>
        <v>1110</v>
      </c>
      <c r="F83" s="14">
        <f t="shared" si="25"/>
        <v>0</v>
      </c>
      <c r="G83" s="14">
        <f t="shared" si="19"/>
        <v>1110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150</v>
      </c>
      <c r="D84" s="13">
        <f t="shared" si="23"/>
        <v>15</v>
      </c>
      <c r="E84" s="13">
        <f t="shared" si="24"/>
        <v>1125</v>
      </c>
      <c r="F84" s="14">
        <f t="shared" si="25"/>
        <v>0</v>
      </c>
      <c r="G84" s="14">
        <f t="shared" si="19"/>
        <v>1125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150</v>
      </c>
      <c r="D85" s="13">
        <f t="shared" si="23"/>
        <v>15</v>
      </c>
      <c r="E85" s="13">
        <f t="shared" si="24"/>
        <v>1140</v>
      </c>
      <c r="F85" s="14">
        <f t="shared" si="25"/>
        <v>0</v>
      </c>
      <c r="G85" s="14">
        <f t="shared" si="19"/>
        <v>1140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150</v>
      </c>
      <c r="D86" s="13">
        <f t="shared" si="23"/>
        <v>15</v>
      </c>
      <c r="E86" s="13">
        <f t="shared" si="24"/>
        <v>1155</v>
      </c>
      <c r="F86" s="14">
        <f t="shared" si="25"/>
        <v>0</v>
      </c>
      <c r="G86" s="14">
        <f t="shared" si="19"/>
        <v>1155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150</v>
      </c>
      <c r="D87" s="13">
        <f t="shared" si="23"/>
        <v>15</v>
      </c>
      <c r="E87" s="13">
        <f t="shared" si="24"/>
        <v>1170</v>
      </c>
      <c r="F87" s="14">
        <f t="shared" si="25"/>
        <v>0</v>
      </c>
      <c r="G87" s="14">
        <f t="shared" si="19"/>
        <v>1170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150</v>
      </c>
      <c r="D88" s="13">
        <f t="shared" si="23"/>
        <v>15</v>
      </c>
      <c r="E88" s="13">
        <f t="shared" si="24"/>
        <v>1185</v>
      </c>
      <c r="F88" s="14">
        <f t="shared" si="25"/>
        <v>0</v>
      </c>
      <c r="G88" s="14">
        <f t="shared" si="19"/>
        <v>1185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150</v>
      </c>
      <c r="D89" s="13">
        <f t="shared" si="23"/>
        <v>15</v>
      </c>
      <c r="E89" s="13">
        <f t="shared" si="24"/>
        <v>1200</v>
      </c>
      <c r="F89" s="14">
        <f t="shared" si="25"/>
        <v>0</v>
      </c>
      <c r="G89" s="14">
        <f t="shared" si="19"/>
        <v>1200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150</v>
      </c>
      <c r="D90" s="13">
        <f t="shared" si="23"/>
        <v>15</v>
      </c>
      <c r="E90" s="13">
        <f t="shared" si="24"/>
        <v>1215</v>
      </c>
      <c r="F90" s="14">
        <f t="shared" si="25"/>
        <v>0</v>
      </c>
      <c r="G90" s="14">
        <f t="shared" si="19"/>
        <v>1215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150</v>
      </c>
      <c r="D91" s="13">
        <f t="shared" si="23"/>
        <v>15</v>
      </c>
      <c r="E91" s="13">
        <f t="shared" si="24"/>
        <v>1230</v>
      </c>
      <c r="F91" s="14">
        <f t="shared" si="25"/>
        <v>0</v>
      </c>
      <c r="G91" s="14">
        <f t="shared" si="19"/>
        <v>1230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150</v>
      </c>
      <c r="D92" s="13">
        <f t="shared" si="23"/>
        <v>15</v>
      </c>
      <c r="E92" s="13">
        <f t="shared" si="24"/>
        <v>1245</v>
      </c>
      <c r="F92" s="14">
        <f t="shared" si="25"/>
        <v>0</v>
      </c>
      <c r="G92" s="14">
        <f t="shared" si="19"/>
        <v>1245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150</v>
      </c>
      <c r="D93" s="13">
        <f t="shared" si="23"/>
        <v>15</v>
      </c>
      <c r="E93" s="13">
        <f t="shared" si="24"/>
        <v>1260</v>
      </c>
      <c r="F93" s="14">
        <f t="shared" si="25"/>
        <v>0</v>
      </c>
      <c r="G93" s="14">
        <f t="shared" si="19"/>
        <v>1260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150</v>
      </c>
      <c r="D94" s="13">
        <f t="shared" si="23"/>
        <v>15</v>
      </c>
      <c r="E94" s="13">
        <f t="shared" si="24"/>
        <v>1275</v>
      </c>
      <c r="F94" s="14">
        <f t="shared" si="25"/>
        <v>0</v>
      </c>
      <c r="G94" s="14">
        <f t="shared" si="19"/>
        <v>1275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150</v>
      </c>
      <c r="D95" s="13">
        <f t="shared" si="23"/>
        <v>15</v>
      </c>
      <c r="E95" s="13">
        <f t="shared" si="24"/>
        <v>1290</v>
      </c>
      <c r="F95" s="14">
        <f t="shared" si="25"/>
        <v>0</v>
      </c>
      <c r="G95" s="14">
        <f t="shared" si="19"/>
        <v>1290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150</v>
      </c>
      <c r="D96" s="13">
        <f t="shared" si="23"/>
        <v>15</v>
      </c>
      <c r="E96" s="13">
        <f t="shared" si="24"/>
        <v>1305</v>
      </c>
      <c r="F96" s="14">
        <f t="shared" si="25"/>
        <v>0</v>
      </c>
      <c r="G96" s="14">
        <f t="shared" si="19"/>
        <v>1305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150</v>
      </c>
      <c r="D97" s="13">
        <f t="shared" si="23"/>
        <v>15</v>
      </c>
      <c r="E97" s="13">
        <f t="shared" si="24"/>
        <v>1320</v>
      </c>
      <c r="F97" s="14">
        <f t="shared" si="25"/>
        <v>0</v>
      </c>
      <c r="G97" s="14">
        <f t="shared" si="19"/>
        <v>1320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150</v>
      </c>
      <c r="D98" s="13">
        <f t="shared" si="23"/>
        <v>15</v>
      </c>
      <c r="E98" s="13">
        <f t="shared" si="24"/>
        <v>1335</v>
      </c>
      <c r="F98" s="14">
        <f t="shared" si="25"/>
        <v>0</v>
      </c>
      <c r="G98" s="14">
        <f t="shared" si="19"/>
        <v>1335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150</v>
      </c>
      <c r="D99" s="13">
        <f t="shared" si="23"/>
        <v>15</v>
      </c>
      <c r="E99" s="13">
        <f t="shared" si="24"/>
        <v>1350</v>
      </c>
      <c r="F99" s="14">
        <f t="shared" si="25"/>
        <v>0</v>
      </c>
      <c r="G99" s="14">
        <f t="shared" si="19"/>
        <v>1350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150</v>
      </c>
      <c r="D100" s="13">
        <f t="shared" si="23"/>
        <v>15</v>
      </c>
      <c r="E100" s="13">
        <f t="shared" si="24"/>
        <v>1365</v>
      </c>
      <c r="F100" s="14">
        <f t="shared" si="25"/>
        <v>0</v>
      </c>
      <c r="G100" s="14">
        <f t="shared" si="19"/>
        <v>1365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150</v>
      </c>
      <c r="D101" s="13">
        <f t="shared" si="23"/>
        <v>15</v>
      </c>
      <c r="E101" s="13">
        <f t="shared" si="24"/>
        <v>1380</v>
      </c>
      <c r="F101" s="14">
        <f t="shared" si="25"/>
        <v>0</v>
      </c>
      <c r="G101" s="14">
        <f t="shared" ref="G101:G124" si="29">E101-F101</f>
        <v>1380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150</v>
      </c>
      <c r="D102" s="13">
        <f t="shared" ref="D102:D124" si="33">C101*$K$1</f>
        <v>15</v>
      </c>
      <c r="E102" s="13">
        <f t="shared" ref="E102:E124" si="34">C101*$K$1+G101</f>
        <v>1395</v>
      </c>
      <c r="F102" s="14">
        <f t="shared" ref="F102:F124" si="35">IF(J102&gt;E102,E102,J102)</f>
        <v>0</v>
      </c>
      <c r="G102" s="14">
        <f t="shared" si="29"/>
        <v>1395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150</v>
      </c>
      <c r="D103" s="13">
        <f t="shared" si="33"/>
        <v>15</v>
      </c>
      <c r="E103" s="13">
        <f t="shared" si="34"/>
        <v>1410</v>
      </c>
      <c r="F103" s="14">
        <f t="shared" si="35"/>
        <v>0</v>
      </c>
      <c r="G103" s="14">
        <f t="shared" si="29"/>
        <v>1410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150</v>
      </c>
      <c r="D104" s="13">
        <f t="shared" si="33"/>
        <v>15</v>
      </c>
      <c r="E104" s="13">
        <f t="shared" si="34"/>
        <v>1425</v>
      </c>
      <c r="F104" s="14">
        <f t="shared" si="35"/>
        <v>0</v>
      </c>
      <c r="G104" s="14">
        <f t="shared" si="29"/>
        <v>1425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150</v>
      </c>
      <c r="D105" s="13">
        <f t="shared" si="33"/>
        <v>15</v>
      </c>
      <c r="E105" s="13">
        <f t="shared" si="34"/>
        <v>1440</v>
      </c>
      <c r="F105" s="14">
        <f t="shared" si="35"/>
        <v>0</v>
      </c>
      <c r="G105" s="14">
        <f t="shared" si="29"/>
        <v>1440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150</v>
      </c>
      <c r="D106" s="13">
        <f t="shared" si="33"/>
        <v>15</v>
      </c>
      <c r="E106" s="13">
        <f t="shared" si="34"/>
        <v>1455</v>
      </c>
      <c r="F106" s="14">
        <f t="shared" si="35"/>
        <v>0</v>
      </c>
      <c r="G106" s="14">
        <f t="shared" si="29"/>
        <v>1455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150</v>
      </c>
      <c r="D107" s="13">
        <f t="shared" si="33"/>
        <v>15</v>
      </c>
      <c r="E107" s="13">
        <f t="shared" si="34"/>
        <v>1470</v>
      </c>
      <c r="F107" s="14">
        <f t="shared" si="35"/>
        <v>0</v>
      </c>
      <c r="G107" s="14">
        <f t="shared" si="29"/>
        <v>1470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150</v>
      </c>
      <c r="D108" s="13">
        <f t="shared" si="33"/>
        <v>15</v>
      </c>
      <c r="E108" s="13">
        <f t="shared" si="34"/>
        <v>1485</v>
      </c>
      <c r="F108" s="14">
        <f t="shared" si="35"/>
        <v>0</v>
      </c>
      <c r="G108" s="14">
        <f t="shared" si="29"/>
        <v>1485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150</v>
      </c>
      <c r="D109" s="13">
        <f t="shared" si="33"/>
        <v>15</v>
      </c>
      <c r="E109" s="13">
        <f t="shared" si="34"/>
        <v>1500</v>
      </c>
      <c r="F109" s="14">
        <f t="shared" si="35"/>
        <v>0</v>
      </c>
      <c r="G109" s="14">
        <f t="shared" si="29"/>
        <v>1500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150</v>
      </c>
      <c r="D110" s="13">
        <f t="shared" si="33"/>
        <v>15</v>
      </c>
      <c r="E110" s="13">
        <f t="shared" si="34"/>
        <v>1515</v>
      </c>
      <c r="F110" s="14">
        <f t="shared" si="35"/>
        <v>0</v>
      </c>
      <c r="G110" s="14">
        <f t="shared" si="29"/>
        <v>1515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150</v>
      </c>
      <c r="D111" s="13">
        <f t="shared" si="33"/>
        <v>15</v>
      </c>
      <c r="E111" s="13">
        <f t="shared" si="34"/>
        <v>1530</v>
      </c>
      <c r="F111" s="14">
        <f t="shared" si="35"/>
        <v>0</v>
      </c>
      <c r="G111" s="14">
        <f t="shared" si="29"/>
        <v>1530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150</v>
      </c>
      <c r="D112" s="13">
        <f t="shared" si="33"/>
        <v>15</v>
      </c>
      <c r="E112" s="13">
        <f t="shared" si="34"/>
        <v>1545</v>
      </c>
      <c r="F112" s="14">
        <f t="shared" si="35"/>
        <v>0</v>
      </c>
      <c r="G112" s="14">
        <f t="shared" si="29"/>
        <v>1545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150</v>
      </c>
      <c r="D113" s="13">
        <f t="shared" si="33"/>
        <v>15</v>
      </c>
      <c r="E113" s="13">
        <f t="shared" si="34"/>
        <v>1560</v>
      </c>
      <c r="F113" s="14">
        <f t="shared" si="35"/>
        <v>0</v>
      </c>
      <c r="G113" s="14">
        <f t="shared" si="29"/>
        <v>1560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150</v>
      </c>
      <c r="D114" s="13">
        <f t="shared" si="33"/>
        <v>15</v>
      </c>
      <c r="E114" s="13">
        <f t="shared" si="34"/>
        <v>1575</v>
      </c>
      <c r="F114" s="14">
        <f t="shared" si="35"/>
        <v>0</v>
      </c>
      <c r="G114" s="14">
        <f t="shared" si="29"/>
        <v>1575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150</v>
      </c>
      <c r="D115" s="13">
        <f t="shared" si="33"/>
        <v>15</v>
      </c>
      <c r="E115" s="13">
        <f t="shared" si="34"/>
        <v>1590</v>
      </c>
      <c r="F115" s="14">
        <f t="shared" si="35"/>
        <v>0</v>
      </c>
      <c r="G115" s="14">
        <f t="shared" si="29"/>
        <v>1590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150</v>
      </c>
      <c r="D116" s="13">
        <f t="shared" si="33"/>
        <v>15</v>
      </c>
      <c r="E116" s="13">
        <f t="shared" si="34"/>
        <v>1605</v>
      </c>
      <c r="F116" s="14">
        <f t="shared" si="35"/>
        <v>0</v>
      </c>
      <c r="G116" s="14">
        <f t="shared" si="29"/>
        <v>1605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150</v>
      </c>
      <c r="D117" s="13">
        <f t="shared" si="33"/>
        <v>15</v>
      </c>
      <c r="E117" s="13">
        <f t="shared" si="34"/>
        <v>1620</v>
      </c>
      <c r="F117" s="14">
        <f t="shared" si="35"/>
        <v>0</v>
      </c>
      <c r="G117" s="14">
        <f t="shared" si="29"/>
        <v>1620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150</v>
      </c>
      <c r="D118" s="13">
        <f t="shared" si="33"/>
        <v>15</v>
      </c>
      <c r="E118" s="13">
        <f t="shared" si="34"/>
        <v>1635</v>
      </c>
      <c r="F118" s="14">
        <f t="shared" si="35"/>
        <v>0</v>
      </c>
      <c r="G118" s="14">
        <f t="shared" si="29"/>
        <v>1635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150</v>
      </c>
      <c r="D119" s="13">
        <f t="shared" si="33"/>
        <v>15</v>
      </c>
      <c r="E119" s="13">
        <f t="shared" si="34"/>
        <v>1650</v>
      </c>
      <c r="F119" s="14">
        <f t="shared" si="35"/>
        <v>0</v>
      </c>
      <c r="G119" s="14">
        <f t="shared" si="29"/>
        <v>1650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150</v>
      </c>
      <c r="D120" s="13">
        <f t="shared" si="33"/>
        <v>15</v>
      </c>
      <c r="E120" s="13">
        <f t="shared" si="34"/>
        <v>1665</v>
      </c>
      <c r="F120" s="14">
        <f t="shared" si="35"/>
        <v>0</v>
      </c>
      <c r="G120" s="14">
        <f t="shared" si="29"/>
        <v>1665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150</v>
      </c>
      <c r="D121" s="13">
        <f t="shared" si="33"/>
        <v>15</v>
      </c>
      <c r="E121" s="13">
        <f t="shared" si="34"/>
        <v>1680</v>
      </c>
      <c r="F121" s="14">
        <f t="shared" si="35"/>
        <v>0</v>
      </c>
      <c r="G121" s="14">
        <f t="shared" si="29"/>
        <v>1680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150</v>
      </c>
      <c r="D122" s="13">
        <f t="shared" si="33"/>
        <v>15</v>
      </c>
      <c r="E122" s="13">
        <f t="shared" si="34"/>
        <v>1695</v>
      </c>
      <c r="F122" s="14">
        <f t="shared" si="35"/>
        <v>0</v>
      </c>
      <c r="G122" s="14">
        <f t="shared" si="29"/>
        <v>1695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150</v>
      </c>
      <c r="D123" s="13">
        <f t="shared" si="33"/>
        <v>15</v>
      </c>
      <c r="E123" s="13">
        <f t="shared" si="34"/>
        <v>1710</v>
      </c>
      <c r="F123" s="14">
        <f t="shared" si="35"/>
        <v>0</v>
      </c>
      <c r="G123" s="14">
        <f t="shared" si="29"/>
        <v>1710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150</v>
      </c>
      <c r="D124" s="13">
        <f t="shared" si="33"/>
        <v>15</v>
      </c>
      <c r="E124" s="13">
        <f t="shared" si="34"/>
        <v>1725</v>
      </c>
      <c r="F124" s="14">
        <f t="shared" si="35"/>
        <v>0</v>
      </c>
      <c r="G124" s="14">
        <f t="shared" si="29"/>
        <v>1725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7" sqref="M7"/>
    </sheetView>
  </sheetViews>
  <sheetFormatPr defaultColWidth="11" defaultRowHeight="15"/>
  <cols>
    <col min="1" max="1" width="7" hidden="1" customWidth="1"/>
    <col min="2" max="2" width="7.71428571428571" customWidth="1"/>
    <col min="4" max="4" width="11.1428571428571" customWidth="1"/>
    <col min="5" max="5" width="13.2857142857143" customWidth="1"/>
    <col min="6" max="6" width="10" customWidth="1"/>
    <col min="7" max="7" width="12.5714285714286" customWidth="1"/>
    <col min="8" max="8" width="12" customWidth="1"/>
    <col min="9" max="9" width="10.2857142857143" customWidth="1"/>
    <col min="10" max="10" width="11.5714285714286" customWidth="1"/>
    <col min="11" max="11" width="11.8571428571429" customWidth="1"/>
    <col min="12" max="12" width="10.1428571428571" customWidth="1"/>
    <col min="13" max="13" width="11" customWidth="1"/>
    <col min="14" max="14" width="10" customWidth="1"/>
    <col min="15" max="15" width="11.2857142857143" customWidth="1"/>
    <col min="16" max="16" width="9.42857142857143" customWidth="1"/>
    <col min="17" max="17" width="3.42857142857143" customWidth="1"/>
    <col min="18" max="18" width="18.5714285714286" customWidth="1"/>
    <col min="19" max="19" width="8.85714285714286" customWidth="1"/>
  </cols>
  <sheetData>
    <row r="1" spans="2:16">
      <c r="B1" s="1" t="s">
        <v>9</v>
      </c>
      <c r="C1" s="2" t="s">
        <v>68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43862</v>
      </c>
      <c r="N1" s="19" t="s">
        <v>13</v>
      </c>
      <c r="O1" s="20">
        <v>400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22020</v>
      </c>
      <c r="B5" s="12">
        <f>EDATE(M1,0)</f>
        <v>43862</v>
      </c>
      <c r="C5" s="13">
        <f>IF(H5&gt;0,O1-H5,IF(J5&lt;0,O1-J5,O1))</f>
        <v>400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400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32020</v>
      </c>
      <c r="B6" s="12">
        <f t="shared" ref="B6:B37" si="2">EDATE(B5,1)</f>
        <v>43891</v>
      </c>
      <c r="C6" s="13">
        <f t="shared" ref="C6:C37" si="3">C5-H6+I6</f>
        <v>100</v>
      </c>
      <c r="D6" s="13">
        <f t="shared" ref="D6:D37" si="4">C5*$K$1</f>
        <v>40</v>
      </c>
      <c r="E6" s="13">
        <f t="shared" ref="E6:E37" si="5">C5*$K$1+G5</f>
        <v>40</v>
      </c>
      <c r="F6" s="14">
        <f t="shared" ref="F6:F37" si="6">IF(J6&gt;E6,E6,J6)</f>
        <v>40</v>
      </c>
      <c r="G6" s="14">
        <f t="shared" si="0"/>
        <v>0</v>
      </c>
      <c r="H6" s="14">
        <f t="shared" ref="H6:H37" si="7">IF(J6&gt;F6,J6-F6,0)</f>
        <v>300</v>
      </c>
      <c r="I6" s="24">
        <f t="shared" ref="I6:I37" si="8">-SUMIF(L6:P6,"&lt;0",L6:P6)</f>
        <v>0</v>
      </c>
      <c r="J6" s="24">
        <f>IF($L6&gt;0,$L6,0)+IF($N6&gt;0,$N6,0)+IF($P6&gt;0,$P6,0)</f>
        <v>340</v>
      </c>
      <c r="K6" s="27">
        <v>43890</v>
      </c>
      <c r="L6" s="26">
        <v>340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42020</v>
      </c>
      <c r="B7" s="12">
        <f t="shared" si="2"/>
        <v>43922</v>
      </c>
      <c r="C7" s="13">
        <f t="shared" si="3"/>
        <v>0</v>
      </c>
      <c r="D7" s="13">
        <f t="shared" si="4"/>
        <v>10</v>
      </c>
      <c r="E7" s="13">
        <f t="shared" si="5"/>
        <v>10</v>
      </c>
      <c r="F7" s="14">
        <f t="shared" si="6"/>
        <v>10</v>
      </c>
      <c r="G7" s="14">
        <f t="shared" si="0"/>
        <v>0</v>
      </c>
      <c r="H7" s="14">
        <f t="shared" si="7"/>
        <v>100</v>
      </c>
      <c r="I7" s="24">
        <f t="shared" si="8"/>
        <v>0</v>
      </c>
      <c r="J7" s="24">
        <f t="shared" ref="J7:J70" si="9">IF($L7&gt;0,$L7,0)+IF($N7&gt;0,$N7,0)+IF($P7&gt;0,$P7,0)</f>
        <v>110</v>
      </c>
      <c r="K7" s="27">
        <v>43890</v>
      </c>
      <c r="L7" s="26">
        <v>110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52020</v>
      </c>
      <c r="B8" s="12">
        <f t="shared" si="2"/>
        <v>43952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62020</v>
      </c>
      <c r="B9" s="12">
        <f t="shared" si="2"/>
        <v>43983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72020</v>
      </c>
      <c r="B10" s="12">
        <f t="shared" si="2"/>
        <v>44013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82020</v>
      </c>
      <c r="B11" s="12">
        <f t="shared" si="2"/>
        <v>44044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92020</v>
      </c>
      <c r="B12" s="12">
        <f t="shared" si="2"/>
        <v>44075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102020</v>
      </c>
      <c r="B13" s="12">
        <f t="shared" si="2"/>
        <v>44105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112020</v>
      </c>
      <c r="B14" s="12">
        <f t="shared" si="2"/>
        <v>44136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122020</v>
      </c>
      <c r="B15" s="12">
        <f t="shared" si="2"/>
        <v>44166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12021</v>
      </c>
      <c r="B16" s="12">
        <f t="shared" si="2"/>
        <v>44197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22021</v>
      </c>
      <c r="B17" s="12">
        <f t="shared" si="2"/>
        <v>44228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32021</v>
      </c>
      <c r="B18" s="12">
        <f t="shared" si="2"/>
        <v>44256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42021</v>
      </c>
      <c r="B19" s="12">
        <f t="shared" si="2"/>
        <v>44287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52021</v>
      </c>
      <c r="B20" s="12">
        <f t="shared" si="2"/>
        <v>44317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62021</v>
      </c>
      <c r="B21" s="12">
        <f t="shared" si="2"/>
        <v>44348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72021</v>
      </c>
      <c r="B22" s="12">
        <f t="shared" si="2"/>
        <v>44378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82021</v>
      </c>
      <c r="B23" s="12">
        <f t="shared" si="2"/>
        <v>44409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92021</v>
      </c>
      <c r="B24" s="12">
        <f t="shared" si="2"/>
        <v>44440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102021</v>
      </c>
      <c r="B25" s="12">
        <f t="shared" si="2"/>
        <v>44470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112021</v>
      </c>
      <c r="B26" s="12">
        <f t="shared" si="2"/>
        <v>44501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122021</v>
      </c>
      <c r="B27" s="12">
        <f t="shared" si="2"/>
        <v>44531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12022</v>
      </c>
      <c r="B28" s="12">
        <f t="shared" si="2"/>
        <v>44562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22022</v>
      </c>
      <c r="B29" s="12">
        <f t="shared" si="2"/>
        <v>44593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32022</v>
      </c>
      <c r="B30" s="12">
        <f t="shared" si="2"/>
        <v>44621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42022</v>
      </c>
      <c r="B31" s="12">
        <f t="shared" si="2"/>
        <v>44652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52022</v>
      </c>
      <c r="B32" s="12">
        <f t="shared" si="2"/>
        <v>44682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62022</v>
      </c>
      <c r="B33" s="12">
        <f t="shared" si="2"/>
        <v>44713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72022</v>
      </c>
      <c r="B34" s="12">
        <f t="shared" si="2"/>
        <v>44743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82022</v>
      </c>
      <c r="B35" s="12">
        <f t="shared" si="2"/>
        <v>44774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92022</v>
      </c>
      <c r="B36" s="12">
        <f t="shared" si="2"/>
        <v>44805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102022</v>
      </c>
      <c r="B37" s="12">
        <f t="shared" si="2"/>
        <v>44835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112022</v>
      </c>
      <c r="B38" s="12">
        <f t="shared" ref="B38:B69" si="12">EDATE(B37,1)</f>
        <v>44866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122022</v>
      </c>
      <c r="B39" s="12">
        <f t="shared" si="12"/>
        <v>44896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12023</v>
      </c>
      <c r="B40" s="12">
        <f t="shared" si="12"/>
        <v>44927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22023</v>
      </c>
      <c r="B41" s="12">
        <f t="shared" si="12"/>
        <v>44958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32023</v>
      </c>
      <c r="B42" s="12">
        <f t="shared" si="12"/>
        <v>44986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42023</v>
      </c>
      <c r="B43" s="12">
        <f t="shared" si="12"/>
        <v>45017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52023</v>
      </c>
      <c r="B44" s="12">
        <f t="shared" si="12"/>
        <v>45047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62023</v>
      </c>
      <c r="B45" s="12">
        <f t="shared" si="12"/>
        <v>45078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72023</v>
      </c>
      <c r="B46" s="12">
        <f t="shared" si="12"/>
        <v>45108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82023</v>
      </c>
      <c r="B47" s="12">
        <f t="shared" si="12"/>
        <v>45139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92023</v>
      </c>
      <c r="B48" s="12">
        <f t="shared" si="12"/>
        <v>45170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102023</v>
      </c>
      <c r="B49" s="12">
        <f t="shared" si="12"/>
        <v>45200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112023</v>
      </c>
      <c r="B50" s="12">
        <f t="shared" si="12"/>
        <v>45231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122023</v>
      </c>
      <c r="B51" s="12">
        <f t="shared" si="12"/>
        <v>45261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12024</v>
      </c>
      <c r="B52" s="12">
        <f t="shared" si="12"/>
        <v>45292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22024</v>
      </c>
      <c r="B53" s="12">
        <f t="shared" si="12"/>
        <v>45323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32024</v>
      </c>
      <c r="B54" s="12">
        <f t="shared" si="12"/>
        <v>45352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42024</v>
      </c>
      <c r="B55" s="12">
        <f t="shared" si="12"/>
        <v>45383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52024</v>
      </c>
      <c r="B56" s="12">
        <f t="shared" si="12"/>
        <v>45413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62024</v>
      </c>
      <c r="B57" s="12">
        <f t="shared" si="12"/>
        <v>45444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72024</v>
      </c>
      <c r="B58" s="12">
        <f t="shared" si="12"/>
        <v>45474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82024</v>
      </c>
      <c r="B59" s="12">
        <f t="shared" si="12"/>
        <v>45505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92024</v>
      </c>
      <c r="B60" s="12">
        <f t="shared" si="12"/>
        <v>45536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102024</v>
      </c>
      <c r="B61" s="12">
        <f t="shared" si="12"/>
        <v>45566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112024</v>
      </c>
      <c r="B62" s="12">
        <f t="shared" si="12"/>
        <v>45597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122024</v>
      </c>
      <c r="B63" s="12">
        <f t="shared" si="12"/>
        <v>45627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12025</v>
      </c>
      <c r="B64" s="12">
        <f t="shared" si="12"/>
        <v>45658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22025</v>
      </c>
      <c r="B65" s="12">
        <f t="shared" si="12"/>
        <v>45689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32025</v>
      </c>
      <c r="B66" s="12">
        <f t="shared" si="12"/>
        <v>45717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42025</v>
      </c>
      <c r="B67" s="12">
        <f t="shared" si="12"/>
        <v>45748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52025</v>
      </c>
      <c r="B68" s="12">
        <f t="shared" si="12"/>
        <v>45778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62025</v>
      </c>
      <c r="B69" s="12">
        <f t="shared" si="12"/>
        <v>45809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72025</v>
      </c>
      <c r="B70" s="12">
        <f t="shared" ref="B70:B101" si="21">EDATE(B69,1)</f>
        <v>45839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82025</v>
      </c>
      <c r="B71" s="12">
        <f t="shared" si="21"/>
        <v>45870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92025</v>
      </c>
      <c r="B72" s="12">
        <f t="shared" si="21"/>
        <v>45901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102025</v>
      </c>
      <c r="B73" s="12">
        <f t="shared" si="21"/>
        <v>45931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112025</v>
      </c>
      <c r="B74" s="12">
        <f t="shared" si="21"/>
        <v>45962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122025</v>
      </c>
      <c r="B75" s="12">
        <f t="shared" si="21"/>
        <v>45992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12026</v>
      </c>
      <c r="B76" s="12">
        <f t="shared" si="21"/>
        <v>46023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22026</v>
      </c>
      <c r="B77" s="12">
        <f t="shared" si="21"/>
        <v>46054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32026</v>
      </c>
      <c r="B78" s="12">
        <f t="shared" si="21"/>
        <v>46082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42026</v>
      </c>
      <c r="B79" s="12">
        <f t="shared" si="21"/>
        <v>46113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52026</v>
      </c>
      <c r="B80" s="12">
        <f t="shared" si="21"/>
        <v>46143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62026</v>
      </c>
      <c r="B81" s="12">
        <f t="shared" si="21"/>
        <v>46174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72026</v>
      </c>
      <c r="B82" s="12">
        <f t="shared" si="21"/>
        <v>46204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82026</v>
      </c>
      <c r="B83" s="12">
        <f t="shared" si="21"/>
        <v>46235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92026</v>
      </c>
      <c r="B84" s="12">
        <f t="shared" si="21"/>
        <v>46266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102026</v>
      </c>
      <c r="B85" s="12">
        <f t="shared" si="21"/>
        <v>46296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112026</v>
      </c>
      <c r="B86" s="12">
        <f t="shared" si="21"/>
        <v>46327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122026</v>
      </c>
      <c r="B87" s="12">
        <f t="shared" si="21"/>
        <v>46357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12027</v>
      </c>
      <c r="B88" s="12">
        <f t="shared" si="21"/>
        <v>46388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22027</v>
      </c>
      <c r="B89" s="12">
        <f t="shared" si="21"/>
        <v>46419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32027</v>
      </c>
      <c r="B90" s="12">
        <f t="shared" si="21"/>
        <v>46447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42027</v>
      </c>
      <c r="B91" s="12">
        <f t="shared" si="21"/>
        <v>46478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52027</v>
      </c>
      <c r="B92" s="12">
        <f t="shared" si="21"/>
        <v>46508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62027</v>
      </c>
      <c r="B93" s="12">
        <f t="shared" si="21"/>
        <v>46539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72027</v>
      </c>
      <c r="B94" s="12">
        <f t="shared" si="21"/>
        <v>46569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82027</v>
      </c>
      <c r="B95" s="12">
        <f t="shared" si="21"/>
        <v>46600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92027</v>
      </c>
      <c r="B96" s="12">
        <f t="shared" si="21"/>
        <v>46631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102027</v>
      </c>
      <c r="B97" s="12">
        <f t="shared" si="21"/>
        <v>46661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112027</v>
      </c>
      <c r="B98" s="12">
        <f t="shared" si="21"/>
        <v>46692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122027</v>
      </c>
      <c r="B99" s="12">
        <f t="shared" si="21"/>
        <v>46722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12028</v>
      </c>
      <c r="B100" s="12">
        <f t="shared" si="21"/>
        <v>46753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22028</v>
      </c>
      <c r="B101" s="12">
        <f t="shared" si="21"/>
        <v>46784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32028</v>
      </c>
      <c r="B102" s="12">
        <f t="shared" ref="B102:B124" si="31">EDATE(B101,1)</f>
        <v>46813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42028</v>
      </c>
      <c r="B103" s="12">
        <f t="shared" si="31"/>
        <v>46844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52028</v>
      </c>
      <c r="B104" s="12">
        <f t="shared" si="31"/>
        <v>46874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62028</v>
      </c>
      <c r="B105" s="12">
        <f t="shared" si="31"/>
        <v>46905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72028</v>
      </c>
      <c r="B106" s="12">
        <f t="shared" si="31"/>
        <v>46935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82028</v>
      </c>
      <c r="B107" s="12">
        <f t="shared" si="31"/>
        <v>46966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92028</v>
      </c>
      <c r="B108" s="12">
        <f t="shared" si="31"/>
        <v>46997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102028</v>
      </c>
      <c r="B109" s="12">
        <f t="shared" si="31"/>
        <v>47027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112028</v>
      </c>
      <c r="B110" s="12">
        <f t="shared" si="31"/>
        <v>47058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122028</v>
      </c>
      <c r="B111" s="12">
        <f t="shared" si="31"/>
        <v>47088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12029</v>
      </c>
      <c r="B112" s="12">
        <f t="shared" si="31"/>
        <v>47119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22029</v>
      </c>
      <c r="B113" s="12">
        <f t="shared" si="31"/>
        <v>47150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32029</v>
      </c>
      <c r="B114" s="12">
        <f t="shared" si="31"/>
        <v>47178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42029</v>
      </c>
      <c r="B115" s="12">
        <f t="shared" si="31"/>
        <v>47209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52029</v>
      </c>
      <c r="B116" s="12">
        <f t="shared" si="31"/>
        <v>47239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62029</v>
      </c>
      <c r="B117" s="12">
        <f t="shared" si="31"/>
        <v>47270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72029</v>
      </c>
      <c r="B118" s="12">
        <f t="shared" si="31"/>
        <v>47300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82029</v>
      </c>
      <c r="B119" s="12">
        <f t="shared" si="31"/>
        <v>47331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92029</v>
      </c>
      <c r="B120" s="12">
        <f t="shared" si="31"/>
        <v>47362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102029</v>
      </c>
      <c r="B121" s="12">
        <f t="shared" si="31"/>
        <v>47392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112029</v>
      </c>
      <c r="B122" s="12">
        <f t="shared" si="31"/>
        <v>47423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122029</v>
      </c>
      <c r="B123" s="12">
        <f t="shared" si="31"/>
        <v>47453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12030</v>
      </c>
      <c r="B124" s="12">
        <f t="shared" si="31"/>
        <v>47484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M24" sqref="M24"/>
    </sheetView>
  </sheetViews>
  <sheetFormatPr defaultColWidth="11" defaultRowHeight="15"/>
  <cols>
    <col min="1" max="1" width="7" hidden="1" customWidth="1"/>
    <col min="2" max="2" width="8.42857142857143" customWidth="1"/>
    <col min="3" max="3" width="11.4285714285714" customWidth="1"/>
    <col min="4" max="4" width="10.4285714285714" customWidth="1"/>
    <col min="5" max="5" width="12.5714285714286" customWidth="1"/>
    <col min="6" max="6" width="12.7142857142857" customWidth="1"/>
    <col min="7" max="7" width="14.1428571428571" customWidth="1"/>
    <col min="8" max="11" width="11.4285714285714" customWidth="1"/>
    <col min="12" max="12" width="12.1428571428571" customWidth="1"/>
    <col min="13" max="13" width="11.2857142857143" customWidth="1"/>
    <col min="14" max="14" width="12.8571428571429" customWidth="1"/>
    <col min="15" max="15" width="13.1428571428571" customWidth="1"/>
    <col min="16" max="16" width="11.8571428571429" customWidth="1"/>
    <col min="17" max="17" width="6" customWidth="1"/>
    <col min="18" max="18" width="22.1428571428571" customWidth="1"/>
    <col min="19" max="19" width="12.5714285714286" customWidth="1"/>
  </cols>
  <sheetData>
    <row r="1" spans="2:16">
      <c r="B1" s="1" t="s">
        <v>9</v>
      </c>
      <c r="C1" s="2" t="s">
        <v>69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43466</v>
      </c>
      <c r="N1" s="19" t="s">
        <v>13</v>
      </c>
      <c r="O1" s="20">
        <v>2000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12019</v>
      </c>
      <c r="B5" s="12">
        <f>EDATE(M1,0)</f>
        <v>43466</v>
      </c>
      <c r="C5" s="13">
        <f>IF(H5&gt;0,O1-H5,IF(J5&lt;0,O1-J5,O1))</f>
        <v>2000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2000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2670</v>
      </c>
    </row>
    <row r="6" ht="15.75" spans="1:19">
      <c r="A6" s="5" t="str">
        <f t="shared" ref="A6:A37" si="1">MONTH(B6)&amp;YEAR(B6)</f>
        <v>22019</v>
      </c>
      <c r="B6" s="12">
        <f t="shared" ref="B6:B37" si="2">EDATE(B5,1)</f>
        <v>43497</v>
      </c>
      <c r="C6" s="13">
        <f t="shared" ref="C6:C37" si="3">C5-H6+I6</f>
        <v>2000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>
        <v>43506</v>
      </c>
      <c r="L6" s="26">
        <v>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32019</v>
      </c>
      <c r="B7" s="12">
        <f t="shared" si="2"/>
        <v>43525</v>
      </c>
      <c r="C7" s="13">
        <f t="shared" si="3"/>
        <v>2000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v>0</v>
      </c>
      <c r="K7" s="27">
        <v>43900</v>
      </c>
      <c r="L7" s="26">
        <v>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42019</v>
      </c>
      <c r="B8" s="12">
        <f t="shared" si="2"/>
        <v>43556</v>
      </c>
      <c r="C8" s="13">
        <f t="shared" si="3"/>
        <v>2000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/>
      <c r="K8" s="27">
        <v>43565</v>
      </c>
      <c r="L8" s="26">
        <v>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52019</v>
      </c>
      <c r="B9" s="12">
        <f t="shared" si="2"/>
        <v>43586</v>
      </c>
      <c r="C9" s="13">
        <f t="shared" si="3"/>
        <v>2000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>
        <v>0</v>
      </c>
      <c r="K9" s="27">
        <v>43595</v>
      </c>
      <c r="L9" s="26">
        <v>0</v>
      </c>
      <c r="M9" s="27"/>
      <c r="N9" s="28"/>
      <c r="O9" s="27"/>
      <c r="P9" s="28"/>
      <c r="S9" s="5"/>
    </row>
    <row r="10" ht="15.75" spans="1:19">
      <c r="A10" s="5" t="str">
        <f t="shared" si="1"/>
        <v>62019</v>
      </c>
      <c r="B10" s="12">
        <f t="shared" si="2"/>
        <v>43617</v>
      </c>
      <c r="C10" s="13">
        <f t="shared" si="3"/>
        <v>2000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>
        <v>0</v>
      </c>
      <c r="K10" s="27">
        <v>43626</v>
      </c>
      <c r="L10" s="26">
        <v>0</v>
      </c>
      <c r="M10" s="27"/>
      <c r="N10" s="28"/>
      <c r="O10" s="27"/>
      <c r="P10" s="28"/>
      <c r="S10" s="5"/>
    </row>
    <row r="11" ht="15.75" spans="1:19">
      <c r="A11" s="5" t="str">
        <f t="shared" si="1"/>
        <v>72019</v>
      </c>
      <c r="B11" s="12">
        <f t="shared" si="2"/>
        <v>43647</v>
      </c>
      <c r="C11" s="13">
        <f t="shared" si="3"/>
        <v>2000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>
        <v>0</v>
      </c>
      <c r="K11" s="27">
        <v>43656</v>
      </c>
      <c r="L11" s="26">
        <v>0</v>
      </c>
      <c r="M11" s="27"/>
      <c r="N11" s="28"/>
      <c r="O11" s="27"/>
      <c r="P11" s="28"/>
      <c r="S11" s="5"/>
    </row>
    <row r="12" ht="15.75" spans="1:19">
      <c r="A12" s="5" t="str">
        <f t="shared" si="1"/>
        <v>82019</v>
      </c>
      <c r="B12" s="12">
        <f t="shared" si="2"/>
        <v>43678</v>
      </c>
      <c r="C12" s="13">
        <f t="shared" si="3"/>
        <v>2000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>
        <v>0</v>
      </c>
      <c r="K12" s="27">
        <v>44053</v>
      </c>
      <c r="L12" s="26">
        <v>0</v>
      </c>
      <c r="M12" s="27"/>
      <c r="N12" s="28"/>
      <c r="O12" s="27"/>
      <c r="P12" s="28"/>
      <c r="S12" s="5"/>
    </row>
    <row r="13" ht="15.75" spans="1:19">
      <c r="A13" s="5" t="str">
        <f t="shared" si="1"/>
        <v>92019</v>
      </c>
      <c r="B13" s="12">
        <f t="shared" si="2"/>
        <v>43709</v>
      </c>
      <c r="C13" s="13">
        <f t="shared" si="3"/>
        <v>2000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>
        <v>0</v>
      </c>
      <c r="K13" s="27">
        <v>43718</v>
      </c>
      <c r="L13" s="26">
        <v>0</v>
      </c>
      <c r="M13" s="27"/>
      <c r="N13" s="28"/>
      <c r="O13" s="27"/>
      <c r="P13" s="28"/>
      <c r="S13" s="5"/>
    </row>
    <row r="14" ht="15.75" spans="1:19">
      <c r="A14" s="5" t="str">
        <f t="shared" si="1"/>
        <v>102019</v>
      </c>
      <c r="B14" s="12">
        <f t="shared" si="2"/>
        <v>43739</v>
      </c>
      <c r="C14" s="13">
        <f t="shared" si="3"/>
        <v>2000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v>0</v>
      </c>
      <c r="I14" s="24">
        <f t="shared" si="8"/>
        <v>0</v>
      </c>
      <c r="J14">
        <v>0</v>
      </c>
      <c r="K14" s="27">
        <v>43748</v>
      </c>
      <c r="L14" s="26">
        <v>0</v>
      </c>
      <c r="M14" s="27"/>
      <c r="N14" s="28"/>
      <c r="O14" s="27"/>
      <c r="P14" s="28"/>
      <c r="S14" s="5"/>
    </row>
    <row r="15" ht="15.75" spans="1:19">
      <c r="A15" s="5" t="str">
        <f t="shared" si="1"/>
        <v>112019</v>
      </c>
      <c r="B15" s="12">
        <f t="shared" si="2"/>
        <v>43770</v>
      </c>
      <c r="C15" s="13">
        <f t="shared" si="3"/>
        <v>2000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v>0</v>
      </c>
      <c r="I15" s="24">
        <f t="shared" si="8"/>
        <v>0</v>
      </c>
      <c r="J15">
        <v>0</v>
      </c>
      <c r="K15" s="29">
        <v>43779</v>
      </c>
      <c r="L15" s="26">
        <v>0</v>
      </c>
      <c r="M15" s="29"/>
      <c r="N15" s="30"/>
      <c r="O15" s="29"/>
      <c r="P15" s="30"/>
      <c r="S15" s="5"/>
    </row>
    <row r="16" ht="15.75" spans="1:19">
      <c r="A16" s="5" t="str">
        <f t="shared" si="1"/>
        <v>122019</v>
      </c>
      <c r="B16" s="12">
        <f t="shared" si="2"/>
        <v>43800</v>
      </c>
      <c r="C16" s="13">
        <f t="shared" si="3"/>
        <v>2000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v>0</v>
      </c>
      <c r="I16" s="24">
        <f t="shared" si="8"/>
        <v>0</v>
      </c>
      <c r="J16">
        <v>0</v>
      </c>
      <c r="K16" s="25">
        <v>43809</v>
      </c>
      <c r="L16" s="26">
        <v>0</v>
      </c>
      <c r="M16" s="25"/>
      <c r="N16" s="26"/>
      <c r="O16" s="25"/>
      <c r="P16" s="26"/>
      <c r="S16" s="5"/>
    </row>
    <row r="17" ht="15.75" spans="1:19">
      <c r="A17" s="5" t="str">
        <f t="shared" si="1"/>
        <v>12020</v>
      </c>
      <c r="B17" s="12">
        <f t="shared" si="2"/>
        <v>43831</v>
      </c>
      <c r="C17" s="13">
        <f t="shared" si="3"/>
        <v>2000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v>0</v>
      </c>
      <c r="I17" s="24">
        <f t="shared" si="8"/>
        <v>0</v>
      </c>
      <c r="J17">
        <v>0</v>
      </c>
      <c r="K17" s="25">
        <v>43840</v>
      </c>
      <c r="L17" s="26">
        <v>0</v>
      </c>
      <c r="M17" s="25"/>
      <c r="N17" s="26"/>
      <c r="O17" s="25"/>
      <c r="P17" s="26"/>
      <c r="S17" s="5"/>
    </row>
    <row r="18" ht="15.75" spans="1:19">
      <c r="A18" s="5" t="str">
        <f t="shared" si="1"/>
        <v>22020</v>
      </c>
      <c r="B18" s="12">
        <f t="shared" si="2"/>
        <v>43862</v>
      </c>
      <c r="C18" s="13">
        <f t="shared" si="3"/>
        <v>2000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>
        <v>0</v>
      </c>
      <c r="K18" s="25">
        <v>43871</v>
      </c>
      <c r="L18" s="26">
        <v>0</v>
      </c>
      <c r="M18" s="25"/>
      <c r="N18" s="26"/>
      <c r="O18" s="25"/>
      <c r="P18" s="26"/>
      <c r="S18" s="5"/>
    </row>
    <row r="19" ht="15.75" spans="1:19">
      <c r="A19" s="5" t="str">
        <f t="shared" si="1"/>
        <v>32020</v>
      </c>
      <c r="B19" s="12">
        <f t="shared" si="2"/>
        <v>43891</v>
      </c>
      <c r="C19" s="13">
        <f t="shared" si="3"/>
        <v>2000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>
        <v>0</v>
      </c>
      <c r="K19" s="25">
        <v>43900</v>
      </c>
      <c r="L19" s="26">
        <v>0</v>
      </c>
      <c r="M19" s="25"/>
      <c r="N19" s="26"/>
      <c r="O19" s="25"/>
      <c r="P19" s="26"/>
      <c r="S19" s="5"/>
    </row>
    <row r="20" ht="15.75" spans="1:19">
      <c r="A20" s="5" t="str">
        <f t="shared" si="1"/>
        <v>42020</v>
      </c>
      <c r="B20" s="12">
        <f t="shared" si="2"/>
        <v>43922</v>
      </c>
      <c r="C20" s="13">
        <f t="shared" si="3"/>
        <v>2000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>
        <v>0</v>
      </c>
      <c r="K20" s="25">
        <v>43931</v>
      </c>
      <c r="L20" s="26">
        <v>0</v>
      </c>
      <c r="M20" s="25"/>
      <c r="N20" s="26"/>
      <c r="O20" s="25"/>
      <c r="P20" s="26"/>
      <c r="S20" s="5"/>
    </row>
    <row r="21" ht="15.75" spans="1:19">
      <c r="A21" s="5" t="str">
        <f t="shared" si="1"/>
        <v>52020</v>
      </c>
      <c r="B21" s="12">
        <f t="shared" si="2"/>
        <v>43952</v>
      </c>
      <c r="C21" s="13">
        <f t="shared" si="3"/>
        <v>2850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150</v>
      </c>
      <c r="I21" s="24">
        <f t="shared" si="8"/>
        <v>1000</v>
      </c>
      <c r="J21">
        <v>150</v>
      </c>
      <c r="K21" s="25">
        <v>43955</v>
      </c>
      <c r="L21" s="26">
        <v>-1000</v>
      </c>
      <c r="M21" s="25">
        <v>43960</v>
      </c>
      <c r="N21" s="26">
        <v>150</v>
      </c>
      <c r="O21" s="25"/>
      <c r="P21" s="26"/>
      <c r="S21" s="5"/>
    </row>
    <row r="22" ht="15.75" spans="1:19">
      <c r="A22" s="5" t="str">
        <f t="shared" si="1"/>
        <v>62020</v>
      </c>
      <c r="B22" s="12">
        <f t="shared" si="2"/>
        <v>43983</v>
      </c>
      <c r="C22" s="13">
        <f t="shared" si="3"/>
        <v>2750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100</v>
      </c>
      <c r="I22" s="24">
        <f t="shared" si="8"/>
        <v>0</v>
      </c>
      <c r="J22">
        <v>100</v>
      </c>
      <c r="K22" s="25">
        <v>43987</v>
      </c>
      <c r="L22" s="26">
        <v>100</v>
      </c>
      <c r="M22" s="25"/>
      <c r="N22" s="26"/>
      <c r="O22" s="25"/>
      <c r="P22" s="26"/>
      <c r="S22" s="5"/>
    </row>
    <row r="23" ht="15.75" spans="1:19">
      <c r="A23" s="5" t="str">
        <f t="shared" si="1"/>
        <v>72020</v>
      </c>
      <c r="B23" s="12">
        <f t="shared" si="2"/>
        <v>44013</v>
      </c>
      <c r="C23" s="13">
        <f t="shared" si="3"/>
        <v>2750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>
        <v>0</v>
      </c>
      <c r="K23" s="25">
        <v>44022</v>
      </c>
      <c r="L23" s="26">
        <v>0</v>
      </c>
      <c r="M23" s="25"/>
      <c r="N23" s="26"/>
      <c r="O23" s="25"/>
      <c r="P23" s="26"/>
      <c r="S23" s="5"/>
    </row>
    <row r="24" ht="15.75" spans="1:19">
      <c r="A24" s="5" t="str">
        <f t="shared" si="1"/>
        <v>82020</v>
      </c>
      <c r="B24" s="12">
        <f t="shared" si="2"/>
        <v>44044</v>
      </c>
      <c r="C24" s="13">
        <f t="shared" si="3"/>
        <v>2670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80</v>
      </c>
      <c r="I24" s="24">
        <f t="shared" si="8"/>
        <v>0</v>
      </c>
      <c r="J24">
        <v>80</v>
      </c>
      <c r="K24" s="25">
        <v>44054</v>
      </c>
      <c r="L24" s="26">
        <v>80</v>
      </c>
      <c r="M24" s="25"/>
      <c r="N24" s="26"/>
      <c r="O24" s="25"/>
      <c r="P24" s="26"/>
      <c r="S24" s="5"/>
    </row>
    <row r="25" ht="15.75" spans="1:19">
      <c r="A25" s="5" t="str">
        <f t="shared" si="1"/>
        <v>92020</v>
      </c>
      <c r="B25" s="12">
        <f t="shared" si="2"/>
        <v>44075</v>
      </c>
      <c r="C25" s="13">
        <f t="shared" si="3"/>
        <v>2670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102020</v>
      </c>
      <c r="B26" s="12">
        <f t="shared" si="2"/>
        <v>44105</v>
      </c>
      <c r="C26" s="13">
        <f t="shared" si="3"/>
        <v>2670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112020</v>
      </c>
      <c r="B27" s="12">
        <f t="shared" si="2"/>
        <v>44136</v>
      </c>
      <c r="C27" s="13">
        <f t="shared" si="3"/>
        <v>2670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122020</v>
      </c>
      <c r="B28" s="12">
        <f t="shared" si="2"/>
        <v>44166</v>
      </c>
      <c r="C28" s="13">
        <f t="shared" si="3"/>
        <v>2670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12021</v>
      </c>
      <c r="B29" s="12">
        <f t="shared" si="2"/>
        <v>44197</v>
      </c>
      <c r="C29" s="13">
        <f t="shared" si="3"/>
        <v>2670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22021</v>
      </c>
      <c r="B30" s="12">
        <f t="shared" si="2"/>
        <v>44228</v>
      </c>
      <c r="C30" s="13">
        <f t="shared" si="3"/>
        <v>2670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32021</v>
      </c>
      <c r="B31" s="12">
        <f t="shared" si="2"/>
        <v>44256</v>
      </c>
      <c r="C31" s="13">
        <f t="shared" si="3"/>
        <v>2670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42021</v>
      </c>
      <c r="B32" s="12">
        <f t="shared" si="2"/>
        <v>44287</v>
      </c>
      <c r="C32" s="13">
        <f t="shared" si="3"/>
        <v>2670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52021</v>
      </c>
      <c r="B33" s="12">
        <f t="shared" si="2"/>
        <v>44317</v>
      </c>
      <c r="C33" s="13">
        <f t="shared" si="3"/>
        <v>2670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62021</v>
      </c>
      <c r="B34" s="12">
        <f t="shared" si="2"/>
        <v>44348</v>
      </c>
      <c r="C34" s="13">
        <f t="shared" si="3"/>
        <v>2670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72021</v>
      </c>
      <c r="B35" s="12">
        <f t="shared" si="2"/>
        <v>44378</v>
      </c>
      <c r="C35" s="13">
        <f t="shared" si="3"/>
        <v>2670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82021</v>
      </c>
      <c r="B36" s="12">
        <f t="shared" si="2"/>
        <v>44409</v>
      </c>
      <c r="C36" s="13">
        <f t="shared" si="3"/>
        <v>2670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92021</v>
      </c>
      <c r="B37" s="12">
        <f t="shared" si="2"/>
        <v>44440</v>
      </c>
      <c r="C37" s="13">
        <f t="shared" si="3"/>
        <v>2670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9">E37-F37</f>
        <v>0</v>
      </c>
      <c r="H37" s="14">
        <f t="shared" si="7"/>
        <v>0</v>
      </c>
      <c r="I37" s="24">
        <f t="shared" si="8"/>
        <v>0</v>
      </c>
      <c r="J37"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0">MONTH(B38)&amp;YEAR(B38)</f>
        <v>102021</v>
      </c>
      <c r="B38" s="12">
        <f t="shared" ref="B38:B69" si="11">EDATE(B37,1)</f>
        <v>44470</v>
      </c>
      <c r="C38" s="13">
        <f t="shared" ref="C38:C69" si="12">C37-H38+I38</f>
        <v>2670</v>
      </c>
      <c r="D38" s="13">
        <f t="shared" ref="D38:D69" si="13">C37*$K$1</f>
        <v>0</v>
      </c>
      <c r="E38" s="13">
        <f t="shared" ref="E38:E69" si="14">C37*$K$1+G37</f>
        <v>0</v>
      </c>
      <c r="F38" s="14">
        <f t="shared" ref="F38:F69" si="15">IF(J38&gt;E38,E38,J38)</f>
        <v>0</v>
      </c>
      <c r="G38" s="14">
        <f t="shared" si="9"/>
        <v>0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0"/>
        <v>112021</v>
      </c>
      <c r="B39" s="12">
        <f t="shared" si="11"/>
        <v>44501</v>
      </c>
      <c r="C39" s="13">
        <f t="shared" si="12"/>
        <v>2670</v>
      </c>
      <c r="D39" s="13">
        <f t="shared" si="13"/>
        <v>0</v>
      </c>
      <c r="E39" s="13">
        <f t="shared" si="14"/>
        <v>0</v>
      </c>
      <c r="F39" s="14">
        <f t="shared" si="15"/>
        <v>0</v>
      </c>
      <c r="G39" s="14">
        <f t="shared" si="9"/>
        <v>0</v>
      </c>
      <c r="H39" s="14">
        <f t="shared" si="16"/>
        <v>0</v>
      </c>
      <c r="I39" s="24">
        <f t="shared" si="17"/>
        <v>0</v>
      </c>
      <c r="J39"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0"/>
        <v>122021</v>
      </c>
      <c r="B40" s="12">
        <f t="shared" si="11"/>
        <v>44531</v>
      </c>
      <c r="C40" s="13">
        <f t="shared" si="12"/>
        <v>2670</v>
      </c>
      <c r="D40" s="13">
        <f t="shared" si="13"/>
        <v>0</v>
      </c>
      <c r="E40" s="13">
        <f t="shared" si="14"/>
        <v>0</v>
      </c>
      <c r="F40" s="14">
        <f t="shared" si="15"/>
        <v>0</v>
      </c>
      <c r="G40" s="14">
        <f t="shared" si="9"/>
        <v>0</v>
      </c>
      <c r="H40" s="14">
        <f t="shared" si="16"/>
        <v>0</v>
      </c>
      <c r="I40" s="24">
        <f t="shared" si="17"/>
        <v>0</v>
      </c>
      <c r="J40"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0"/>
        <v>12022</v>
      </c>
      <c r="B41" s="12">
        <f t="shared" si="11"/>
        <v>44562</v>
      </c>
      <c r="C41" s="13">
        <f t="shared" si="12"/>
        <v>2670</v>
      </c>
      <c r="D41" s="13">
        <f t="shared" si="13"/>
        <v>0</v>
      </c>
      <c r="E41" s="13">
        <f t="shared" si="14"/>
        <v>0</v>
      </c>
      <c r="F41" s="14">
        <f t="shared" si="15"/>
        <v>0</v>
      </c>
      <c r="G41" s="14">
        <f t="shared" si="9"/>
        <v>0</v>
      </c>
      <c r="H41" s="14">
        <f t="shared" si="16"/>
        <v>0</v>
      </c>
      <c r="I41" s="24">
        <f t="shared" si="17"/>
        <v>0</v>
      </c>
      <c r="J41"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0"/>
        <v>22022</v>
      </c>
      <c r="B42" s="12">
        <f t="shared" si="11"/>
        <v>44593</v>
      </c>
      <c r="C42" s="13">
        <f t="shared" si="12"/>
        <v>2670</v>
      </c>
      <c r="D42" s="13">
        <f t="shared" si="13"/>
        <v>0</v>
      </c>
      <c r="E42" s="13">
        <f t="shared" si="14"/>
        <v>0</v>
      </c>
      <c r="F42" s="14">
        <f t="shared" si="15"/>
        <v>0</v>
      </c>
      <c r="G42" s="14">
        <f t="shared" si="9"/>
        <v>0</v>
      </c>
      <c r="H42" s="14">
        <f t="shared" si="16"/>
        <v>0</v>
      </c>
      <c r="I42" s="24">
        <f t="shared" si="17"/>
        <v>0</v>
      </c>
      <c r="J42"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0"/>
        <v>32022</v>
      </c>
      <c r="B43" s="12">
        <f t="shared" si="11"/>
        <v>44621</v>
      </c>
      <c r="C43" s="13">
        <f t="shared" si="12"/>
        <v>2670</v>
      </c>
      <c r="D43" s="13">
        <f t="shared" si="13"/>
        <v>0</v>
      </c>
      <c r="E43" s="13">
        <f t="shared" si="14"/>
        <v>0</v>
      </c>
      <c r="F43" s="14">
        <f t="shared" si="15"/>
        <v>0</v>
      </c>
      <c r="G43" s="14">
        <f t="shared" si="9"/>
        <v>0</v>
      </c>
      <c r="H43" s="14">
        <f t="shared" si="16"/>
        <v>0</v>
      </c>
      <c r="I43" s="24">
        <f t="shared" si="17"/>
        <v>0</v>
      </c>
      <c r="J43"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0"/>
        <v>42022</v>
      </c>
      <c r="B44" s="12">
        <f t="shared" si="11"/>
        <v>44652</v>
      </c>
      <c r="C44" s="13">
        <f t="shared" si="12"/>
        <v>2670</v>
      </c>
      <c r="D44" s="13">
        <f t="shared" si="13"/>
        <v>0</v>
      </c>
      <c r="E44" s="13">
        <f t="shared" si="14"/>
        <v>0</v>
      </c>
      <c r="F44" s="14">
        <f t="shared" si="15"/>
        <v>0</v>
      </c>
      <c r="G44" s="14">
        <f t="shared" si="9"/>
        <v>0</v>
      </c>
      <c r="H44" s="14">
        <f t="shared" si="16"/>
        <v>0</v>
      </c>
      <c r="I44" s="24">
        <f t="shared" si="17"/>
        <v>0</v>
      </c>
      <c r="J44"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0"/>
        <v>52022</v>
      </c>
      <c r="B45" s="12">
        <f t="shared" si="11"/>
        <v>44682</v>
      </c>
      <c r="C45" s="13">
        <f t="shared" si="12"/>
        <v>2670</v>
      </c>
      <c r="D45" s="13">
        <f t="shared" si="13"/>
        <v>0</v>
      </c>
      <c r="E45" s="13">
        <f t="shared" si="14"/>
        <v>0</v>
      </c>
      <c r="F45" s="14">
        <f t="shared" si="15"/>
        <v>0</v>
      </c>
      <c r="G45" s="14">
        <f t="shared" si="9"/>
        <v>0</v>
      </c>
      <c r="H45" s="14">
        <f t="shared" si="16"/>
        <v>0</v>
      </c>
      <c r="I45" s="24">
        <f t="shared" si="17"/>
        <v>0</v>
      </c>
      <c r="J45"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0"/>
        <v>62022</v>
      </c>
      <c r="B46" s="12">
        <f t="shared" si="11"/>
        <v>44713</v>
      </c>
      <c r="C46" s="13">
        <f t="shared" si="12"/>
        <v>2670</v>
      </c>
      <c r="D46" s="13">
        <f t="shared" si="13"/>
        <v>0</v>
      </c>
      <c r="E46" s="13">
        <f t="shared" si="14"/>
        <v>0</v>
      </c>
      <c r="F46" s="14">
        <f t="shared" si="15"/>
        <v>0</v>
      </c>
      <c r="G46" s="14">
        <f t="shared" si="9"/>
        <v>0</v>
      </c>
      <c r="H46" s="14">
        <f t="shared" si="16"/>
        <v>0</v>
      </c>
      <c r="I46" s="24">
        <f t="shared" si="17"/>
        <v>0</v>
      </c>
      <c r="J46"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0"/>
        <v>72022</v>
      </c>
      <c r="B47" s="12">
        <f t="shared" si="11"/>
        <v>44743</v>
      </c>
      <c r="C47" s="13">
        <f t="shared" si="12"/>
        <v>2670</v>
      </c>
      <c r="D47" s="13">
        <f t="shared" si="13"/>
        <v>0</v>
      </c>
      <c r="E47" s="13">
        <f t="shared" si="14"/>
        <v>0</v>
      </c>
      <c r="F47" s="14">
        <f t="shared" si="15"/>
        <v>0</v>
      </c>
      <c r="G47" s="14">
        <f t="shared" si="9"/>
        <v>0</v>
      </c>
      <c r="H47" s="14">
        <f t="shared" si="16"/>
        <v>0</v>
      </c>
      <c r="I47" s="24">
        <f t="shared" si="17"/>
        <v>0</v>
      </c>
      <c r="J47"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0"/>
        <v>82022</v>
      </c>
      <c r="B48" s="12">
        <f t="shared" si="11"/>
        <v>44774</v>
      </c>
      <c r="C48" s="13">
        <f t="shared" si="12"/>
        <v>2670</v>
      </c>
      <c r="D48" s="13">
        <f t="shared" si="13"/>
        <v>0</v>
      </c>
      <c r="E48" s="13">
        <f t="shared" si="14"/>
        <v>0</v>
      </c>
      <c r="F48" s="14">
        <f t="shared" si="15"/>
        <v>0</v>
      </c>
      <c r="G48" s="14">
        <f t="shared" si="9"/>
        <v>0</v>
      </c>
      <c r="H48" s="14">
        <f t="shared" si="16"/>
        <v>0</v>
      </c>
      <c r="I48" s="24">
        <f t="shared" si="17"/>
        <v>0</v>
      </c>
      <c r="J48"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0"/>
        <v>92022</v>
      </c>
      <c r="B49" s="12">
        <f t="shared" si="11"/>
        <v>44805</v>
      </c>
      <c r="C49" s="13">
        <f t="shared" si="12"/>
        <v>2670</v>
      </c>
      <c r="D49" s="13">
        <f t="shared" si="13"/>
        <v>0</v>
      </c>
      <c r="E49" s="13">
        <f t="shared" si="14"/>
        <v>0</v>
      </c>
      <c r="F49" s="14">
        <f t="shared" si="15"/>
        <v>0</v>
      </c>
      <c r="G49" s="14">
        <f t="shared" si="9"/>
        <v>0</v>
      </c>
      <c r="H49" s="14">
        <f t="shared" si="16"/>
        <v>0</v>
      </c>
      <c r="I49" s="24">
        <f t="shared" si="17"/>
        <v>0</v>
      </c>
      <c r="J49"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0"/>
        <v>102022</v>
      </c>
      <c r="B50" s="12">
        <f t="shared" si="11"/>
        <v>44835</v>
      </c>
      <c r="C50" s="13">
        <f t="shared" si="12"/>
        <v>2670</v>
      </c>
      <c r="D50" s="13">
        <f t="shared" si="13"/>
        <v>0</v>
      </c>
      <c r="E50" s="13">
        <f t="shared" si="14"/>
        <v>0</v>
      </c>
      <c r="F50" s="14">
        <f t="shared" si="15"/>
        <v>0</v>
      </c>
      <c r="G50" s="14">
        <f t="shared" si="9"/>
        <v>0</v>
      </c>
      <c r="H50" s="14">
        <f t="shared" si="16"/>
        <v>0</v>
      </c>
      <c r="I50" s="24">
        <f t="shared" si="17"/>
        <v>0</v>
      </c>
      <c r="J50"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0"/>
        <v>112022</v>
      </c>
      <c r="B51" s="12">
        <f t="shared" si="11"/>
        <v>44866</v>
      </c>
      <c r="C51" s="13">
        <f t="shared" si="12"/>
        <v>2670</v>
      </c>
      <c r="D51" s="13">
        <f t="shared" si="13"/>
        <v>0</v>
      </c>
      <c r="E51" s="13">
        <f t="shared" si="14"/>
        <v>0</v>
      </c>
      <c r="F51" s="14">
        <f t="shared" si="15"/>
        <v>0</v>
      </c>
      <c r="G51" s="14">
        <f t="shared" si="9"/>
        <v>0</v>
      </c>
      <c r="H51" s="14">
        <f t="shared" si="16"/>
        <v>0</v>
      </c>
      <c r="I51" s="24">
        <f t="shared" si="17"/>
        <v>0</v>
      </c>
      <c r="J51"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0"/>
        <v>122022</v>
      </c>
      <c r="B52" s="12">
        <f t="shared" si="11"/>
        <v>44896</v>
      </c>
      <c r="C52" s="13">
        <f t="shared" si="12"/>
        <v>2670</v>
      </c>
      <c r="D52" s="13">
        <f t="shared" si="13"/>
        <v>0</v>
      </c>
      <c r="E52" s="13">
        <f t="shared" si="14"/>
        <v>0</v>
      </c>
      <c r="F52" s="14">
        <f t="shared" si="15"/>
        <v>0</v>
      </c>
      <c r="G52" s="14">
        <f t="shared" si="9"/>
        <v>0</v>
      </c>
      <c r="H52" s="14">
        <f t="shared" si="16"/>
        <v>0</v>
      </c>
      <c r="I52" s="24">
        <f t="shared" si="17"/>
        <v>0</v>
      </c>
      <c r="J52"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0"/>
        <v>12023</v>
      </c>
      <c r="B53" s="12">
        <f t="shared" si="11"/>
        <v>44927</v>
      </c>
      <c r="C53" s="13">
        <f t="shared" si="12"/>
        <v>2670</v>
      </c>
      <c r="D53" s="13">
        <f t="shared" si="13"/>
        <v>0</v>
      </c>
      <c r="E53" s="13">
        <f t="shared" si="14"/>
        <v>0</v>
      </c>
      <c r="F53" s="14">
        <f t="shared" si="15"/>
        <v>0</v>
      </c>
      <c r="G53" s="14">
        <f t="shared" si="9"/>
        <v>0</v>
      </c>
      <c r="H53" s="14">
        <f t="shared" si="16"/>
        <v>0</v>
      </c>
      <c r="I53" s="24">
        <f t="shared" si="17"/>
        <v>0</v>
      </c>
      <c r="J53"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0"/>
        <v>22023</v>
      </c>
      <c r="B54" s="12">
        <f t="shared" si="11"/>
        <v>44958</v>
      </c>
      <c r="C54" s="13">
        <f t="shared" si="12"/>
        <v>2670</v>
      </c>
      <c r="D54" s="13">
        <f t="shared" si="13"/>
        <v>0</v>
      </c>
      <c r="E54" s="13">
        <f t="shared" si="14"/>
        <v>0</v>
      </c>
      <c r="F54" s="14">
        <f t="shared" si="15"/>
        <v>0</v>
      </c>
      <c r="G54" s="14">
        <f t="shared" si="9"/>
        <v>0</v>
      </c>
      <c r="H54" s="14">
        <f t="shared" si="16"/>
        <v>0</v>
      </c>
      <c r="I54" s="24">
        <f t="shared" si="17"/>
        <v>0</v>
      </c>
      <c r="J54"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0"/>
        <v>32023</v>
      </c>
      <c r="B55" s="12">
        <f t="shared" si="11"/>
        <v>44986</v>
      </c>
      <c r="C55" s="13">
        <f t="shared" si="12"/>
        <v>2670</v>
      </c>
      <c r="D55" s="13">
        <f t="shared" si="13"/>
        <v>0</v>
      </c>
      <c r="E55" s="13">
        <f t="shared" si="14"/>
        <v>0</v>
      </c>
      <c r="F55" s="14">
        <f t="shared" si="15"/>
        <v>0</v>
      </c>
      <c r="G55" s="14">
        <f t="shared" si="9"/>
        <v>0</v>
      </c>
      <c r="H55" s="14">
        <f t="shared" si="16"/>
        <v>0</v>
      </c>
      <c r="I55" s="24">
        <f t="shared" si="17"/>
        <v>0</v>
      </c>
      <c r="J55"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0"/>
        <v>42023</v>
      </c>
      <c r="B56" s="12">
        <f t="shared" si="11"/>
        <v>45017</v>
      </c>
      <c r="C56" s="13">
        <f t="shared" si="12"/>
        <v>2670</v>
      </c>
      <c r="D56" s="13">
        <f t="shared" si="13"/>
        <v>0</v>
      </c>
      <c r="E56" s="13">
        <f t="shared" si="14"/>
        <v>0</v>
      </c>
      <c r="F56" s="14">
        <f t="shared" si="15"/>
        <v>0</v>
      </c>
      <c r="G56" s="14">
        <f t="shared" si="9"/>
        <v>0</v>
      </c>
      <c r="H56" s="14">
        <f t="shared" si="16"/>
        <v>0</v>
      </c>
      <c r="I56" s="24">
        <f t="shared" si="17"/>
        <v>0</v>
      </c>
      <c r="J56"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0"/>
        <v>52023</v>
      </c>
      <c r="B57" s="12">
        <f t="shared" si="11"/>
        <v>45047</v>
      </c>
      <c r="C57" s="13">
        <f t="shared" si="12"/>
        <v>2670</v>
      </c>
      <c r="D57" s="13">
        <f t="shared" si="13"/>
        <v>0</v>
      </c>
      <c r="E57" s="13">
        <f t="shared" si="14"/>
        <v>0</v>
      </c>
      <c r="F57" s="14">
        <f t="shared" si="15"/>
        <v>0</v>
      </c>
      <c r="G57" s="14">
        <f t="shared" si="9"/>
        <v>0</v>
      </c>
      <c r="H57" s="14">
        <f t="shared" si="16"/>
        <v>0</v>
      </c>
      <c r="I57" s="24">
        <f t="shared" si="17"/>
        <v>0</v>
      </c>
      <c r="J57"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0"/>
        <v>62023</v>
      </c>
      <c r="B58" s="12">
        <f t="shared" si="11"/>
        <v>45078</v>
      </c>
      <c r="C58" s="13">
        <f t="shared" si="12"/>
        <v>2670</v>
      </c>
      <c r="D58" s="13">
        <f t="shared" si="13"/>
        <v>0</v>
      </c>
      <c r="E58" s="13">
        <f t="shared" si="14"/>
        <v>0</v>
      </c>
      <c r="F58" s="14">
        <f t="shared" si="15"/>
        <v>0</v>
      </c>
      <c r="G58" s="14">
        <f t="shared" si="9"/>
        <v>0</v>
      </c>
      <c r="H58" s="14">
        <f t="shared" si="16"/>
        <v>0</v>
      </c>
      <c r="I58" s="24">
        <f t="shared" si="17"/>
        <v>0</v>
      </c>
      <c r="J58"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0"/>
        <v>72023</v>
      </c>
      <c r="B59" s="12">
        <f t="shared" si="11"/>
        <v>45108</v>
      </c>
      <c r="C59" s="13">
        <f t="shared" si="12"/>
        <v>2670</v>
      </c>
      <c r="D59" s="13">
        <f t="shared" si="13"/>
        <v>0</v>
      </c>
      <c r="E59" s="13">
        <f t="shared" si="14"/>
        <v>0</v>
      </c>
      <c r="F59" s="14">
        <f t="shared" si="15"/>
        <v>0</v>
      </c>
      <c r="G59" s="14">
        <f t="shared" si="9"/>
        <v>0</v>
      </c>
      <c r="H59" s="14">
        <f t="shared" si="16"/>
        <v>0</v>
      </c>
      <c r="I59" s="24">
        <f t="shared" si="17"/>
        <v>0</v>
      </c>
      <c r="J59"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0"/>
        <v>82023</v>
      </c>
      <c r="B60" s="12">
        <f t="shared" si="11"/>
        <v>45139</v>
      </c>
      <c r="C60" s="13">
        <f t="shared" si="12"/>
        <v>2670</v>
      </c>
      <c r="D60" s="13">
        <f t="shared" si="13"/>
        <v>0</v>
      </c>
      <c r="E60" s="13">
        <f t="shared" si="14"/>
        <v>0</v>
      </c>
      <c r="F60" s="14">
        <f t="shared" si="15"/>
        <v>0</v>
      </c>
      <c r="G60" s="14">
        <f t="shared" si="9"/>
        <v>0</v>
      </c>
      <c r="H60" s="14">
        <f t="shared" si="16"/>
        <v>0</v>
      </c>
      <c r="I60" s="24">
        <f t="shared" si="17"/>
        <v>0</v>
      </c>
      <c r="J60"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0"/>
        <v>92023</v>
      </c>
      <c r="B61" s="12">
        <f t="shared" si="11"/>
        <v>45170</v>
      </c>
      <c r="C61" s="13">
        <f t="shared" si="12"/>
        <v>2670</v>
      </c>
      <c r="D61" s="13">
        <f t="shared" si="13"/>
        <v>0</v>
      </c>
      <c r="E61" s="13">
        <f t="shared" si="14"/>
        <v>0</v>
      </c>
      <c r="F61" s="14">
        <f t="shared" si="15"/>
        <v>0</v>
      </c>
      <c r="G61" s="14">
        <f t="shared" si="9"/>
        <v>0</v>
      </c>
      <c r="H61" s="14">
        <f t="shared" si="16"/>
        <v>0</v>
      </c>
      <c r="I61" s="24">
        <f t="shared" si="17"/>
        <v>0</v>
      </c>
      <c r="J61"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0"/>
        <v>102023</v>
      </c>
      <c r="B62" s="12">
        <f t="shared" si="11"/>
        <v>45200</v>
      </c>
      <c r="C62" s="13">
        <f t="shared" si="12"/>
        <v>2670</v>
      </c>
      <c r="D62" s="13">
        <f t="shared" si="13"/>
        <v>0</v>
      </c>
      <c r="E62" s="13">
        <f t="shared" si="14"/>
        <v>0</v>
      </c>
      <c r="F62" s="14">
        <f t="shared" si="15"/>
        <v>0</v>
      </c>
      <c r="G62" s="14">
        <f t="shared" si="9"/>
        <v>0</v>
      </c>
      <c r="H62" s="14">
        <f t="shared" si="16"/>
        <v>0</v>
      </c>
      <c r="I62" s="24">
        <f t="shared" si="17"/>
        <v>0</v>
      </c>
      <c r="J62"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0"/>
        <v>112023</v>
      </c>
      <c r="B63" s="12">
        <f t="shared" si="11"/>
        <v>45231</v>
      </c>
      <c r="C63" s="13">
        <f t="shared" si="12"/>
        <v>2670</v>
      </c>
      <c r="D63" s="13">
        <f t="shared" si="13"/>
        <v>0</v>
      </c>
      <c r="E63" s="13">
        <f t="shared" si="14"/>
        <v>0</v>
      </c>
      <c r="F63" s="14">
        <f t="shared" si="15"/>
        <v>0</v>
      </c>
      <c r="G63" s="14">
        <f t="shared" si="9"/>
        <v>0</v>
      </c>
      <c r="H63" s="14">
        <f t="shared" si="16"/>
        <v>0</v>
      </c>
      <c r="I63" s="24">
        <f t="shared" si="17"/>
        <v>0</v>
      </c>
      <c r="J63"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0"/>
        <v>122023</v>
      </c>
      <c r="B64" s="12">
        <f t="shared" si="11"/>
        <v>45261</v>
      </c>
      <c r="C64" s="13">
        <f t="shared" si="12"/>
        <v>2670</v>
      </c>
      <c r="D64" s="13">
        <f t="shared" si="13"/>
        <v>0</v>
      </c>
      <c r="E64" s="13">
        <f t="shared" si="14"/>
        <v>0</v>
      </c>
      <c r="F64" s="14">
        <f t="shared" si="15"/>
        <v>0</v>
      </c>
      <c r="G64" s="14">
        <f t="shared" si="9"/>
        <v>0</v>
      </c>
      <c r="H64" s="14">
        <f t="shared" si="16"/>
        <v>0</v>
      </c>
      <c r="I64" s="24">
        <f t="shared" si="17"/>
        <v>0</v>
      </c>
      <c r="J64"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0"/>
        <v>12024</v>
      </c>
      <c r="B65" s="12">
        <f t="shared" si="11"/>
        <v>45292</v>
      </c>
      <c r="C65" s="13">
        <f t="shared" si="12"/>
        <v>2670</v>
      </c>
      <c r="D65" s="13">
        <f t="shared" si="13"/>
        <v>0</v>
      </c>
      <c r="E65" s="13">
        <f t="shared" si="14"/>
        <v>0</v>
      </c>
      <c r="F65" s="14">
        <f t="shared" si="15"/>
        <v>0</v>
      </c>
      <c r="G65" s="14">
        <f t="shared" si="9"/>
        <v>0</v>
      </c>
      <c r="H65" s="14">
        <f t="shared" si="16"/>
        <v>0</v>
      </c>
      <c r="I65" s="24">
        <f t="shared" si="17"/>
        <v>0</v>
      </c>
      <c r="J65"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0"/>
        <v>22024</v>
      </c>
      <c r="B66" s="12">
        <f t="shared" si="11"/>
        <v>45323</v>
      </c>
      <c r="C66" s="13">
        <f t="shared" si="12"/>
        <v>2670</v>
      </c>
      <c r="D66" s="13">
        <f t="shared" si="13"/>
        <v>0</v>
      </c>
      <c r="E66" s="13">
        <f t="shared" si="14"/>
        <v>0</v>
      </c>
      <c r="F66" s="14">
        <f t="shared" si="15"/>
        <v>0</v>
      </c>
      <c r="G66" s="14">
        <f t="shared" si="9"/>
        <v>0</v>
      </c>
      <c r="H66" s="14">
        <f t="shared" si="16"/>
        <v>0</v>
      </c>
      <c r="I66" s="24">
        <f t="shared" si="17"/>
        <v>0</v>
      </c>
      <c r="J66"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0"/>
        <v>32024</v>
      </c>
      <c r="B67" s="12">
        <f t="shared" si="11"/>
        <v>45352</v>
      </c>
      <c r="C67" s="13">
        <f t="shared" si="12"/>
        <v>2670</v>
      </c>
      <c r="D67" s="13">
        <f t="shared" si="13"/>
        <v>0</v>
      </c>
      <c r="E67" s="13">
        <f t="shared" si="14"/>
        <v>0</v>
      </c>
      <c r="F67" s="14">
        <f t="shared" si="15"/>
        <v>0</v>
      </c>
      <c r="G67" s="14">
        <f t="shared" si="9"/>
        <v>0</v>
      </c>
      <c r="H67" s="14">
        <f t="shared" si="16"/>
        <v>0</v>
      </c>
      <c r="I67" s="24">
        <f t="shared" si="17"/>
        <v>0</v>
      </c>
      <c r="J67"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0"/>
        <v>42024</v>
      </c>
      <c r="B68" s="12">
        <f t="shared" si="11"/>
        <v>45383</v>
      </c>
      <c r="C68" s="13">
        <f t="shared" si="12"/>
        <v>2670</v>
      </c>
      <c r="D68" s="13">
        <f t="shared" si="13"/>
        <v>0</v>
      </c>
      <c r="E68" s="13">
        <f t="shared" si="14"/>
        <v>0</v>
      </c>
      <c r="F68" s="14">
        <f t="shared" si="15"/>
        <v>0</v>
      </c>
      <c r="G68" s="14">
        <f t="shared" si="9"/>
        <v>0</v>
      </c>
      <c r="H68" s="14">
        <f t="shared" si="16"/>
        <v>0</v>
      </c>
      <c r="I68" s="24">
        <f t="shared" si="17"/>
        <v>0</v>
      </c>
      <c r="J68"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0"/>
        <v>52024</v>
      </c>
      <c r="B69" s="12">
        <f t="shared" si="11"/>
        <v>45413</v>
      </c>
      <c r="C69" s="13">
        <f t="shared" si="12"/>
        <v>2670</v>
      </c>
      <c r="D69" s="13">
        <f t="shared" si="13"/>
        <v>0</v>
      </c>
      <c r="E69" s="13">
        <f t="shared" si="14"/>
        <v>0</v>
      </c>
      <c r="F69" s="14">
        <f t="shared" si="15"/>
        <v>0</v>
      </c>
      <c r="G69" s="14">
        <f t="shared" ref="G69:G100" si="18">E69-F69</f>
        <v>0</v>
      </c>
      <c r="H69" s="14">
        <f t="shared" si="16"/>
        <v>0</v>
      </c>
      <c r="I69" s="24">
        <f t="shared" si="17"/>
        <v>0</v>
      </c>
      <c r="J69"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9">MONTH(B70)&amp;YEAR(B70)</f>
        <v>62024</v>
      </c>
      <c r="B70" s="12">
        <f t="shared" ref="B70:B101" si="20">EDATE(B69,1)</f>
        <v>45444</v>
      </c>
      <c r="C70" s="13">
        <f t="shared" ref="C70:C101" si="21">C69-H70+I70</f>
        <v>2670</v>
      </c>
      <c r="D70" s="13">
        <f t="shared" ref="D70:D101" si="22">C69*$K$1</f>
        <v>0</v>
      </c>
      <c r="E70" s="13">
        <f t="shared" ref="E70:E101" si="23">C69*$K$1+G69</f>
        <v>0</v>
      </c>
      <c r="F70" s="14">
        <f t="shared" ref="F70:F101" si="24">IF(J70&gt;E70,E70,J70)</f>
        <v>0</v>
      </c>
      <c r="G70" s="14">
        <f t="shared" si="18"/>
        <v>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9"/>
        <v>72024</v>
      </c>
      <c r="B71" s="12">
        <f t="shared" si="20"/>
        <v>45474</v>
      </c>
      <c r="C71" s="13">
        <f t="shared" si="21"/>
        <v>2670</v>
      </c>
      <c r="D71" s="13">
        <f t="shared" si="22"/>
        <v>0</v>
      </c>
      <c r="E71" s="13">
        <f t="shared" si="23"/>
        <v>0</v>
      </c>
      <c r="F71" s="14">
        <f t="shared" si="24"/>
        <v>0</v>
      </c>
      <c r="G71" s="14">
        <f t="shared" si="18"/>
        <v>0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9"/>
        <v>82024</v>
      </c>
      <c r="B72" s="12">
        <f t="shared" si="20"/>
        <v>45505</v>
      </c>
      <c r="C72" s="13">
        <f t="shared" si="21"/>
        <v>2670</v>
      </c>
      <c r="D72" s="13">
        <f t="shared" si="22"/>
        <v>0</v>
      </c>
      <c r="E72" s="13">
        <f t="shared" si="23"/>
        <v>0</v>
      </c>
      <c r="F72" s="14">
        <f t="shared" si="24"/>
        <v>0</v>
      </c>
      <c r="G72" s="14">
        <f t="shared" si="18"/>
        <v>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9"/>
        <v>92024</v>
      </c>
      <c r="B73" s="12">
        <f t="shared" si="20"/>
        <v>45536</v>
      </c>
      <c r="C73" s="13">
        <f t="shared" si="21"/>
        <v>2670</v>
      </c>
      <c r="D73" s="13">
        <f t="shared" si="22"/>
        <v>0</v>
      </c>
      <c r="E73" s="13">
        <f t="shared" si="23"/>
        <v>0</v>
      </c>
      <c r="F73" s="14">
        <f t="shared" si="24"/>
        <v>0</v>
      </c>
      <c r="G73" s="14">
        <f t="shared" si="18"/>
        <v>0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9"/>
        <v>102024</v>
      </c>
      <c r="B74" s="12">
        <f t="shared" si="20"/>
        <v>45566</v>
      </c>
      <c r="C74" s="13">
        <f t="shared" si="21"/>
        <v>2670</v>
      </c>
      <c r="D74" s="13">
        <f t="shared" si="22"/>
        <v>0</v>
      </c>
      <c r="E74" s="13">
        <f t="shared" si="23"/>
        <v>0</v>
      </c>
      <c r="F74" s="14">
        <f t="shared" si="24"/>
        <v>0</v>
      </c>
      <c r="G74" s="14">
        <f t="shared" si="18"/>
        <v>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9"/>
        <v>112024</v>
      </c>
      <c r="B75" s="12">
        <f t="shared" si="20"/>
        <v>45597</v>
      </c>
      <c r="C75" s="13">
        <f t="shared" si="21"/>
        <v>2670</v>
      </c>
      <c r="D75" s="13">
        <f t="shared" si="22"/>
        <v>0</v>
      </c>
      <c r="E75" s="13">
        <f t="shared" si="23"/>
        <v>0</v>
      </c>
      <c r="F75" s="14">
        <f t="shared" si="24"/>
        <v>0</v>
      </c>
      <c r="G75" s="14">
        <f t="shared" si="18"/>
        <v>0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9"/>
        <v>122024</v>
      </c>
      <c r="B76" s="12">
        <f t="shared" si="20"/>
        <v>45627</v>
      </c>
      <c r="C76" s="13">
        <f t="shared" si="21"/>
        <v>2670</v>
      </c>
      <c r="D76" s="13">
        <f t="shared" si="22"/>
        <v>0</v>
      </c>
      <c r="E76" s="13">
        <f t="shared" si="23"/>
        <v>0</v>
      </c>
      <c r="F76" s="14">
        <f t="shared" si="24"/>
        <v>0</v>
      </c>
      <c r="G76" s="14">
        <f t="shared" si="18"/>
        <v>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9"/>
        <v>12025</v>
      </c>
      <c r="B77" s="12">
        <f t="shared" si="20"/>
        <v>45658</v>
      </c>
      <c r="C77" s="13">
        <f t="shared" si="21"/>
        <v>2670</v>
      </c>
      <c r="D77" s="13">
        <f t="shared" si="22"/>
        <v>0</v>
      </c>
      <c r="E77" s="13">
        <f t="shared" si="23"/>
        <v>0</v>
      </c>
      <c r="F77" s="14">
        <f t="shared" si="24"/>
        <v>0</v>
      </c>
      <c r="G77" s="14">
        <f t="shared" si="18"/>
        <v>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9"/>
        <v>22025</v>
      </c>
      <c r="B78" s="12">
        <f t="shared" si="20"/>
        <v>45689</v>
      </c>
      <c r="C78" s="13">
        <f t="shared" si="21"/>
        <v>2670</v>
      </c>
      <c r="D78" s="13">
        <f t="shared" si="22"/>
        <v>0</v>
      </c>
      <c r="E78" s="13">
        <f t="shared" si="23"/>
        <v>0</v>
      </c>
      <c r="F78" s="14">
        <f t="shared" si="24"/>
        <v>0</v>
      </c>
      <c r="G78" s="14">
        <f t="shared" si="18"/>
        <v>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9"/>
        <v>32025</v>
      </c>
      <c r="B79" s="12">
        <f t="shared" si="20"/>
        <v>45717</v>
      </c>
      <c r="C79" s="13">
        <f t="shared" si="21"/>
        <v>2670</v>
      </c>
      <c r="D79" s="13">
        <f t="shared" si="22"/>
        <v>0</v>
      </c>
      <c r="E79" s="13">
        <f t="shared" si="23"/>
        <v>0</v>
      </c>
      <c r="F79" s="14">
        <f t="shared" si="24"/>
        <v>0</v>
      </c>
      <c r="G79" s="14">
        <f t="shared" si="18"/>
        <v>0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9"/>
        <v>42025</v>
      </c>
      <c r="B80" s="12">
        <f t="shared" si="20"/>
        <v>45748</v>
      </c>
      <c r="C80" s="13">
        <f t="shared" si="21"/>
        <v>2670</v>
      </c>
      <c r="D80" s="13">
        <f t="shared" si="22"/>
        <v>0</v>
      </c>
      <c r="E80" s="13">
        <f t="shared" si="23"/>
        <v>0</v>
      </c>
      <c r="F80" s="14">
        <f t="shared" si="24"/>
        <v>0</v>
      </c>
      <c r="G80" s="14">
        <f t="shared" si="18"/>
        <v>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9"/>
        <v>52025</v>
      </c>
      <c r="B81" s="12">
        <f t="shared" si="20"/>
        <v>45778</v>
      </c>
      <c r="C81" s="13">
        <f t="shared" si="21"/>
        <v>2670</v>
      </c>
      <c r="D81" s="13">
        <f t="shared" si="22"/>
        <v>0</v>
      </c>
      <c r="E81" s="13">
        <f t="shared" si="23"/>
        <v>0</v>
      </c>
      <c r="F81" s="14">
        <f t="shared" si="24"/>
        <v>0</v>
      </c>
      <c r="G81" s="14">
        <f t="shared" si="18"/>
        <v>0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9"/>
        <v>62025</v>
      </c>
      <c r="B82" s="12">
        <f t="shared" si="20"/>
        <v>45809</v>
      </c>
      <c r="C82" s="13">
        <f t="shared" si="21"/>
        <v>2670</v>
      </c>
      <c r="D82" s="13">
        <f t="shared" si="22"/>
        <v>0</v>
      </c>
      <c r="E82" s="13">
        <f t="shared" si="23"/>
        <v>0</v>
      </c>
      <c r="F82" s="14">
        <f t="shared" si="24"/>
        <v>0</v>
      </c>
      <c r="G82" s="14">
        <f t="shared" si="18"/>
        <v>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9"/>
        <v>72025</v>
      </c>
      <c r="B83" s="12">
        <f t="shared" si="20"/>
        <v>45839</v>
      </c>
      <c r="C83" s="13">
        <f t="shared" si="21"/>
        <v>2670</v>
      </c>
      <c r="D83" s="13">
        <f t="shared" si="22"/>
        <v>0</v>
      </c>
      <c r="E83" s="13">
        <f t="shared" si="23"/>
        <v>0</v>
      </c>
      <c r="F83" s="14">
        <f t="shared" si="24"/>
        <v>0</v>
      </c>
      <c r="G83" s="14">
        <f t="shared" si="18"/>
        <v>0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9"/>
        <v>82025</v>
      </c>
      <c r="B84" s="12">
        <f t="shared" si="20"/>
        <v>45870</v>
      </c>
      <c r="C84" s="13">
        <f t="shared" si="21"/>
        <v>2670</v>
      </c>
      <c r="D84" s="13">
        <f t="shared" si="22"/>
        <v>0</v>
      </c>
      <c r="E84" s="13">
        <f t="shared" si="23"/>
        <v>0</v>
      </c>
      <c r="F84" s="14">
        <f t="shared" si="24"/>
        <v>0</v>
      </c>
      <c r="G84" s="14">
        <f t="shared" si="18"/>
        <v>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9"/>
        <v>92025</v>
      </c>
      <c r="B85" s="12">
        <f t="shared" si="20"/>
        <v>45901</v>
      </c>
      <c r="C85" s="13">
        <f t="shared" si="21"/>
        <v>2670</v>
      </c>
      <c r="D85" s="13">
        <f t="shared" si="22"/>
        <v>0</v>
      </c>
      <c r="E85" s="13">
        <f t="shared" si="23"/>
        <v>0</v>
      </c>
      <c r="F85" s="14">
        <f t="shared" si="24"/>
        <v>0</v>
      </c>
      <c r="G85" s="14">
        <f t="shared" si="18"/>
        <v>0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9"/>
        <v>102025</v>
      </c>
      <c r="B86" s="12">
        <f t="shared" si="20"/>
        <v>45931</v>
      </c>
      <c r="C86" s="13">
        <f t="shared" si="21"/>
        <v>2670</v>
      </c>
      <c r="D86" s="13">
        <f t="shared" si="22"/>
        <v>0</v>
      </c>
      <c r="E86" s="13">
        <f t="shared" si="23"/>
        <v>0</v>
      </c>
      <c r="F86" s="14">
        <f t="shared" si="24"/>
        <v>0</v>
      </c>
      <c r="G86" s="14">
        <f t="shared" si="18"/>
        <v>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9"/>
        <v>112025</v>
      </c>
      <c r="B87" s="12">
        <f t="shared" si="20"/>
        <v>45962</v>
      </c>
      <c r="C87" s="13">
        <f t="shared" si="21"/>
        <v>2670</v>
      </c>
      <c r="D87" s="13">
        <f t="shared" si="22"/>
        <v>0</v>
      </c>
      <c r="E87" s="13">
        <f t="shared" si="23"/>
        <v>0</v>
      </c>
      <c r="F87" s="14">
        <f t="shared" si="24"/>
        <v>0</v>
      </c>
      <c r="G87" s="14">
        <f t="shared" si="18"/>
        <v>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9"/>
        <v>122025</v>
      </c>
      <c r="B88" s="12">
        <f t="shared" si="20"/>
        <v>45992</v>
      </c>
      <c r="C88" s="13">
        <f t="shared" si="21"/>
        <v>2670</v>
      </c>
      <c r="D88" s="13">
        <f t="shared" si="22"/>
        <v>0</v>
      </c>
      <c r="E88" s="13">
        <f t="shared" si="23"/>
        <v>0</v>
      </c>
      <c r="F88" s="14">
        <f t="shared" si="24"/>
        <v>0</v>
      </c>
      <c r="G88" s="14">
        <f t="shared" si="18"/>
        <v>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9"/>
        <v>12026</v>
      </c>
      <c r="B89" s="12">
        <f t="shared" si="20"/>
        <v>46023</v>
      </c>
      <c r="C89" s="13">
        <f t="shared" si="21"/>
        <v>2670</v>
      </c>
      <c r="D89" s="13">
        <f t="shared" si="22"/>
        <v>0</v>
      </c>
      <c r="E89" s="13">
        <f t="shared" si="23"/>
        <v>0</v>
      </c>
      <c r="F89" s="14">
        <f t="shared" si="24"/>
        <v>0</v>
      </c>
      <c r="G89" s="14">
        <f t="shared" si="18"/>
        <v>0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9"/>
        <v>22026</v>
      </c>
      <c r="B90" s="12">
        <f t="shared" si="20"/>
        <v>46054</v>
      </c>
      <c r="C90" s="13">
        <f t="shared" si="21"/>
        <v>2670</v>
      </c>
      <c r="D90" s="13">
        <f t="shared" si="22"/>
        <v>0</v>
      </c>
      <c r="E90" s="13">
        <f t="shared" si="23"/>
        <v>0</v>
      </c>
      <c r="F90" s="14">
        <f t="shared" si="24"/>
        <v>0</v>
      </c>
      <c r="G90" s="14">
        <f t="shared" si="18"/>
        <v>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9"/>
        <v>32026</v>
      </c>
      <c r="B91" s="12">
        <f t="shared" si="20"/>
        <v>46082</v>
      </c>
      <c r="C91" s="13">
        <f t="shared" si="21"/>
        <v>2670</v>
      </c>
      <c r="D91" s="13">
        <f t="shared" si="22"/>
        <v>0</v>
      </c>
      <c r="E91" s="13">
        <f t="shared" si="23"/>
        <v>0</v>
      </c>
      <c r="F91" s="14">
        <f t="shared" si="24"/>
        <v>0</v>
      </c>
      <c r="G91" s="14">
        <f t="shared" si="18"/>
        <v>0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9"/>
        <v>42026</v>
      </c>
      <c r="B92" s="12">
        <f t="shared" si="20"/>
        <v>46113</v>
      </c>
      <c r="C92" s="13">
        <f t="shared" si="21"/>
        <v>2670</v>
      </c>
      <c r="D92" s="13">
        <f t="shared" si="22"/>
        <v>0</v>
      </c>
      <c r="E92" s="13">
        <f t="shared" si="23"/>
        <v>0</v>
      </c>
      <c r="F92" s="14">
        <f t="shared" si="24"/>
        <v>0</v>
      </c>
      <c r="G92" s="14">
        <f t="shared" si="18"/>
        <v>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9"/>
        <v>52026</v>
      </c>
      <c r="B93" s="12">
        <f t="shared" si="20"/>
        <v>46143</v>
      </c>
      <c r="C93" s="13">
        <f t="shared" si="21"/>
        <v>2670</v>
      </c>
      <c r="D93" s="13">
        <f t="shared" si="22"/>
        <v>0</v>
      </c>
      <c r="E93" s="13">
        <f t="shared" si="23"/>
        <v>0</v>
      </c>
      <c r="F93" s="14">
        <f t="shared" si="24"/>
        <v>0</v>
      </c>
      <c r="G93" s="14">
        <f t="shared" si="18"/>
        <v>0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9"/>
        <v>62026</v>
      </c>
      <c r="B94" s="12">
        <f t="shared" si="20"/>
        <v>46174</v>
      </c>
      <c r="C94" s="13">
        <f t="shared" si="21"/>
        <v>2670</v>
      </c>
      <c r="D94" s="13">
        <f t="shared" si="22"/>
        <v>0</v>
      </c>
      <c r="E94" s="13">
        <f t="shared" si="23"/>
        <v>0</v>
      </c>
      <c r="F94" s="14">
        <f t="shared" si="24"/>
        <v>0</v>
      </c>
      <c r="G94" s="14">
        <f t="shared" si="18"/>
        <v>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9"/>
        <v>72026</v>
      </c>
      <c r="B95" s="12">
        <f t="shared" si="20"/>
        <v>46204</v>
      </c>
      <c r="C95" s="13">
        <f t="shared" si="21"/>
        <v>2670</v>
      </c>
      <c r="D95" s="13">
        <f t="shared" si="22"/>
        <v>0</v>
      </c>
      <c r="E95" s="13">
        <f t="shared" si="23"/>
        <v>0</v>
      </c>
      <c r="F95" s="14">
        <f t="shared" si="24"/>
        <v>0</v>
      </c>
      <c r="G95" s="14">
        <f t="shared" si="18"/>
        <v>0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9"/>
        <v>82026</v>
      </c>
      <c r="B96" s="12">
        <f t="shared" si="20"/>
        <v>46235</v>
      </c>
      <c r="C96" s="13">
        <f t="shared" si="21"/>
        <v>2670</v>
      </c>
      <c r="D96" s="13">
        <f t="shared" si="22"/>
        <v>0</v>
      </c>
      <c r="E96" s="13">
        <f t="shared" si="23"/>
        <v>0</v>
      </c>
      <c r="F96" s="14">
        <f t="shared" si="24"/>
        <v>0</v>
      </c>
      <c r="G96" s="14">
        <f t="shared" si="18"/>
        <v>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9"/>
        <v>92026</v>
      </c>
      <c r="B97" s="12">
        <f t="shared" si="20"/>
        <v>46266</v>
      </c>
      <c r="C97" s="13">
        <f t="shared" si="21"/>
        <v>2670</v>
      </c>
      <c r="D97" s="13">
        <f t="shared" si="22"/>
        <v>0</v>
      </c>
      <c r="E97" s="13">
        <f t="shared" si="23"/>
        <v>0</v>
      </c>
      <c r="F97" s="14">
        <f t="shared" si="24"/>
        <v>0</v>
      </c>
      <c r="G97" s="14">
        <f t="shared" si="18"/>
        <v>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9"/>
        <v>102026</v>
      </c>
      <c r="B98" s="12">
        <f t="shared" si="20"/>
        <v>46296</v>
      </c>
      <c r="C98" s="13">
        <f t="shared" si="21"/>
        <v>2670</v>
      </c>
      <c r="D98" s="13">
        <f t="shared" si="22"/>
        <v>0</v>
      </c>
      <c r="E98" s="13">
        <f t="shared" si="23"/>
        <v>0</v>
      </c>
      <c r="F98" s="14">
        <f t="shared" si="24"/>
        <v>0</v>
      </c>
      <c r="G98" s="14">
        <f t="shared" si="18"/>
        <v>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9"/>
        <v>112026</v>
      </c>
      <c r="B99" s="12">
        <f t="shared" si="20"/>
        <v>46327</v>
      </c>
      <c r="C99" s="13">
        <f t="shared" si="21"/>
        <v>2670</v>
      </c>
      <c r="D99" s="13">
        <f t="shared" si="22"/>
        <v>0</v>
      </c>
      <c r="E99" s="13">
        <f t="shared" si="23"/>
        <v>0</v>
      </c>
      <c r="F99" s="14">
        <f t="shared" si="24"/>
        <v>0</v>
      </c>
      <c r="G99" s="14">
        <f t="shared" si="18"/>
        <v>0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9"/>
        <v>122026</v>
      </c>
      <c r="B100" s="12">
        <f t="shared" si="20"/>
        <v>46357</v>
      </c>
      <c r="C100" s="13">
        <f t="shared" si="21"/>
        <v>2670</v>
      </c>
      <c r="D100" s="13">
        <f t="shared" si="22"/>
        <v>0</v>
      </c>
      <c r="E100" s="13">
        <f t="shared" si="23"/>
        <v>0</v>
      </c>
      <c r="F100" s="14">
        <f t="shared" si="24"/>
        <v>0</v>
      </c>
      <c r="G100" s="14">
        <f t="shared" si="18"/>
        <v>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9"/>
        <v>12027</v>
      </c>
      <c r="B101" s="12">
        <f t="shared" si="20"/>
        <v>46388</v>
      </c>
      <c r="C101" s="13">
        <f t="shared" si="21"/>
        <v>2670</v>
      </c>
      <c r="D101" s="13">
        <f t="shared" si="22"/>
        <v>0</v>
      </c>
      <c r="E101" s="13">
        <f t="shared" si="23"/>
        <v>0</v>
      </c>
      <c r="F101" s="14">
        <f t="shared" si="24"/>
        <v>0</v>
      </c>
      <c r="G101" s="14">
        <f t="shared" ref="G101:G124" si="28">E101-F101</f>
        <v>0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9">MONTH(B102)&amp;YEAR(B102)</f>
        <v>22027</v>
      </c>
      <c r="B102" s="12">
        <f t="shared" ref="B102:B124" si="30">EDATE(B101,1)</f>
        <v>46419</v>
      </c>
      <c r="C102" s="13">
        <f t="shared" ref="C102:C124" si="31">C101-H102+I102</f>
        <v>2670</v>
      </c>
      <c r="D102" s="13">
        <f t="shared" ref="D102:D124" si="32">C101*$K$1</f>
        <v>0</v>
      </c>
      <c r="E102" s="13">
        <f t="shared" ref="E102:E124" si="33">C101*$K$1+G101</f>
        <v>0</v>
      </c>
      <c r="F102" s="14">
        <f t="shared" ref="F102:F124" si="34">IF(J102&gt;E102,E102,J102)</f>
        <v>0</v>
      </c>
      <c r="G102" s="14">
        <f t="shared" si="28"/>
        <v>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9"/>
        <v>32027</v>
      </c>
      <c r="B103" s="12">
        <f t="shared" si="30"/>
        <v>46447</v>
      </c>
      <c r="C103" s="13">
        <f t="shared" si="31"/>
        <v>2670</v>
      </c>
      <c r="D103" s="13">
        <f t="shared" si="32"/>
        <v>0</v>
      </c>
      <c r="E103" s="13">
        <f t="shared" si="33"/>
        <v>0</v>
      </c>
      <c r="F103" s="14">
        <f t="shared" si="34"/>
        <v>0</v>
      </c>
      <c r="G103" s="14">
        <f t="shared" si="28"/>
        <v>0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9"/>
        <v>42027</v>
      </c>
      <c r="B104" s="12">
        <f t="shared" si="30"/>
        <v>46478</v>
      </c>
      <c r="C104" s="13">
        <f t="shared" si="31"/>
        <v>2670</v>
      </c>
      <c r="D104" s="13">
        <f t="shared" si="32"/>
        <v>0</v>
      </c>
      <c r="E104" s="13">
        <f t="shared" si="33"/>
        <v>0</v>
      </c>
      <c r="F104" s="14">
        <f t="shared" si="34"/>
        <v>0</v>
      </c>
      <c r="G104" s="14">
        <f t="shared" si="28"/>
        <v>0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9"/>
        <v>52027</v>
      </c>
      <c r="B105" s="12">
        <f t="shared" si="30"/>
        <v>46508</v>
      </c>
      <c r="C105" s="13">
        <f t="shared" si="31"/>
        <v>2670</v>
      </c>
      <c r="D105" s="13">
        <f t="shared" si="32"/>
        <v>0</v>
      </c>
      <c r="E105" s="13">
        <f t="shared" si="33"/>
        <v>0</v>
      </c>
      <c r="F105" s="14">
        <f t="shared" si="34"/>
        <v>0</v>
      </c>
      <c r="G105" s="14">
        <f t="shared" si="28"/>
        <v>0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9"/>
        <v>62027</v>
      </c>
      <c r="B106" s="12">
        <f t="shared" si="30"/>
        <v>46539</v>
      </c>
      <c r="C106" s="13">
        <f t="shared" si="31"/>
        <v>2670</v>
      </c>
      <c r="D106" s="13">
        <f t="shared" si="32"/>
        <v>0</v>
      </c>
      <c r="E106" s="13">
        <f t="shared" si="33"/>
        <v>0</v>
      </c>
      <c r="F106" s="14">
        <f t="shared" si="34"/>
        <v>0</v>
      </c>
      <c r="G106" s="14">
        <f t="shared" si="28"/>
        <v>0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9"/>
        <v>72027</v>
      </c>
      <c r="B107" s="12">
        <f t="shared" si="30"/>
        <v>46569</v>
      </c>
      <c r="C107" s="13">
        <f t="shared" si="31"/>
        <v>2670</v>
      </c>
      <c r="D107" s="13">
        <f t="shared" si="32"/>
        <v>0</v>
      </c>
      <c r="E107" s="13">
        <f t="shared" si="33"/>
        <v>0</v>
      </c>
      <c r="F107" s="14">
        <f t="shared" si="34"/>
        <v>0</v>
      </c>
      <c r="G107" s="14">
        <f t="shared" si="28"/>
        <v>0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9"/>
        <v>82027</v>
      </c>
      <c r="B108" s="12">
        <f t="shared" si="30"/>
        <v>46600</v>
      </c>
      <c r="C108" s="13">
        <f t="shared" si="31"/>
        <v>2670</v>
      </c>
      <c r="D108" s="13">
        <f t="shared" si="32"/>
        <v>0</v>
      </c>
      <c r="E108" s="13">
        <f t="shared" si="33"/>
        <v>0</v>
      </c>
      <c r="F108" s="14">
        <f t="shared" si="34"/>
        <v>0</v>
      </c>
      <c r="G108" s="14">
        <f t="shared" si="28"/>
        <v>0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9"/>
        <v>92027</v>
      </c>
      <c r="B109" s="12">
        <f t="shared" si="30"/>
        <v>46631</v>
      </c>
      <c r="C109" s="13">
        <f t="shared" si="31"/>
        <v>2670</v>
      </c>
      <c r="D109" s="13">
        <f t="shared" si="32"/>
        <v>0</v>
      </c>
      <c r="E109" s="13">
        <f t="shared" si="33"/>
        <v>0</v>
      </c>
      <c r="F109" s="14">
        <f t="shared" si="34"/>
        <v>0</v>
      </c>
      <c r="G109" s="14">
        <f t="shared" si="28"/>
        <v>0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9"/>
        <v>102027</v>
      </c>
      <c r="B110" s="12">
        <f t="shared" si="30"/>
        <v>46661</v>
      </c>
      <c r="C110" s="13">
        <f t="shared" si="31"/>
        <v>2670</v>
      </c>
      <c r="D110" s="13">
        <f t="shared" si="32"/>
        <v>0</v>
      </c>
      <c r="E110" s="13">
        <f t="shared" si="33"/>
        <v>0</v>
      </c>
      <c r="F110" s="14">
        <f t="shared" si="34"/>
        <v>0</v>
      </c>
      <c r="G110" s="14">
        <f t="shared" si="28"/>
        <v>0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9"/>
        <v>112027</v>
      </c>
      <c r="B111" s="12">
        <f t="shared" si="30"/>
        <v>46692</v>
      </c>
      <c r="C111" s="13">
        <f t="shared" si="31"/>
        <v>2670</v>
      </c>
      <c r="D111" s="13">
        <f t="shared" si="32"/>
        <v>0</v>
      </c>
      <c r="E111" s="13">
        <f t="shared" si="33"/>
        <v>0</v>
      </c>
      <c r="F111" s="14">
        <f t="shared" si="34"/>
        <v>0</v>
      </c>
      <c r="G111" s="14">
        <f t="shared" si="28"/>
        <v>0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9"/>
        <v>122027</v>
      </c>
      <c r="B112" s="12">
        <f t="shared" si="30"/>
        <v>46722</v>
      </c>
      <c r="C112" s="13">
        <f t="shared" si="31"/>
        <v>2670</v>
      </c>
      <c r="D112" s="13">
        <f t="shared" si="32"/>
        <v>0</v>
      </c>
      <c r="E112" s="13">
        <f t="shared" si="33"/>
        <v>0</v>
      </c>
      <c r="F112" s="14">
        <f t="shared" si="34"/>
        <v>0</v>
      </c>
      <c r="G112" s="14">
        <f t="shared" si="28"/>
        <v>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9"/>
        <v>12028</v>
      </c>
      <c r="B113" s="12">
        <f t="shared" si="30"/>
        <v>46753</v>
      </c>
      <c r="C113" s="13">
        <f t="shared" si="31"/>
        <v>2670</v>
      </c>
      <c r="D113" s="13">
        <f t="shared" si="32"/>
        <v>0</v>
      </c>
      <c r="E113" s="13">
        <f t="shared" si="33"/>
        <v>0</v>
      </c>
      <c r="F113" s="14">
        <f t="shared" si="34"/>
        <v>0</v>
      </c>
      <c r="G113" s="14">
        <f t="shared" si="28"/>
        <v>0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9"/>
        <v>22028</v>
      </c>
      <c r="B114" s="12">
        <f t="shared" si="30"/>
        <v>46784</v>
      </c>
      <c r="C114" s="13">
        <f t="shared" si="31"/>
        <v>2670</v>
      </c>
      <c r="D114" s="13">
        <f t="shared" si="32"/>
        <v>0</v>
      </c>
      <c r="E114" s="13">
        <f t="shared" si="33"/>
        <v>0</v>
      </c>
      <c r="F114" s="14">
        <f t="shared" si="34"/>
        <v>0</v>
      </c>
      <c r="G114" s="14">
        <f t="shared" si="28"/>
        <v>0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9"/>
        <v>32028</v>
      </c>
      <c r="B115" s="12">
        <f t="shared" si="30"/>
        <v>46813</v>
      </c>
      <c r="C115" s="13">
        <f t="shared" si="31"/>
        <v>2670</v>
      </c>
      <c r="D115" s="13">
        <f t="shared" si="32"/>
        <v>0</v>
      </c>
      <c r="E115" s="13">
        <f t="shared" si="33"/>
        <v>0</v>
      </c>
      <c r="F115" s="14">
        <f t="shared" si="34"/>
        <v>0</v>
      </c>
      <c r="G115" s="14">
        <f t="shared" si="28"/>
        <v>0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9"/>
        <v>42028</v>
      </c>
      <c r="B116" s="12">
        <f t="shared" si="30"/>
        <v>46844</v>
      </c>
      <c r="C116" s="13">
        <f t="shared" si="31"/>
        <v>2670</v>
      </c>
      <c r="D116" s="13">
        <f t="shared" si="32"/>
        <v>0</v>
      </c>
      <c r="E116" s="13">
        <f t="shared" si="33"/>
        <v>0</v>
      </c>
      <c r="F116" s="14">
        <f t="shared" si="34"/>
        <v>0</v>
      </c>
      <c r="G116" s="14">
        <f t="shared" si="28"/>
        <v>0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9"/>
        <v>52028</v>
      </c>
      <c r="B117" s="12">
        <f t="shared" si="30"/>
        <v>46874</v>
      </c>
      <c r="C117" s="13">
        <f t="shared" si="31"/>
        <v>2670</v>
      </c>
      <c r="D117" s="13">
        <f t="shared" si="32"/>
        <v>0</v>
      </c>
      <c r="E117" s="13">
        <f t="shared" si="33"/>
        <v>0</v>
      </c>
      <c r="F117" s="14">
        <f t="shared" si="34"/>
        <v>0</v>
      </c>
      <c r="G117" s="14">
        <f t="shared" si="28"/>
        <v>0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9"/>
        <v>62028</v>
      </c>
      <c r="B118" s="12">
        <f t="shared" si="30"/>
        <v>46905</v>
      </c>
      <c r="C118" s="13">
        <f t="shared" si="31"/>
        <v>2670</v>
      </c>
      <c r="D118" s="13">
        <f t="shared" si="32"/>
        <v>0</v>
      </c>
      <c r="E118" s="13">
        <f t="shared" si="33"/>
        <v>0</v>
      </c>
      <c r="F118" s="14">
        <f t="shared" si="34"/>
        <v>0</v>
      </c>
      <c r="G118" s="14">
        <f t="shared" si="28"/>
        <v>0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9"/>
        <v>72028</v>
      </c>
      <c r="B119" s="12">
        <f t="shared" si="30"/>
        <v>46935</v>
      </c>
      <c r="C119" s="13">
        <f t="shared" si="31"/>
        <v>2670</v>
      </c>
      <c r="D119" s="13">
        <f t="shared" si="32"/>
        <v>0</v>
      </c>
      <c r="E119" s="13">
        <f t="shared" si="33"/>
        <v>0</v>
      </c>
      <c r="F119" s="14">
        <f t="shared" si="34"/>
        <v>0</v>
      </c>
      <c r="G119" s="14">
        <f t="shared" si="28"/>
        <v>0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9"/>
        <v>82028</v>
      </c>
      <c r="B120" s="12">
        <f t="shared" si="30"/>
        <v>46966</v>
      </c>
      <c r="C120" s="13">
        <f t="shared" si="31"/>
        <v>2670</v>
      </c>
      <c r="D120" s="13">
        <f t="shared" si="32"/>
        <v>0</v>
      </c>
      <c r="E120" s="13">
        <f t="shared" si="33"/>
        <v>0</v>
      </c>
      <c r="F120" s="14">
        <f t="shared" si="34"/>
        <v>0</v>
      </c>
      <c r="G120" s="14">
        <f t="shared" si="28"/>
        <v>0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9"/>
        <v>92028</v>
      </c>
      <c r="B121" s="12">
        <f t="shared" si="30"/>
        <v>46997</v>
      </c>
      <c r="C121" s="13">
        <f t="shared" si="31"/>
        <v>2670</v>
      </c>
      <c r="D121" s="13">
        <f t="shared" si="32"/>
        <v>0</v>
      </c>
      <c r="E121" s="13">
        <f t="shared" si="33"/>
        <v>0</v>
      </c>
      <c r="F121" s="14">
        <f t="shared" si="34"/>
        <v>0</v>
      </c>
      <c r="G121" s="14">
        <f t="shared" si="28"/>
        <v>0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9"/>
        <v>102028</v>
      </c>
      <c r="B122" s="12">
        <f t="shared" si="30"/>
        <v>47027</v>
      </c>
      <c r="C122" s="13">
        <f t="shared" si="31"/>
        <v>2670</v>
      </c>
      <c r="D122" s="13">
        <f t="shared" si="32"/>
        <v>0</v>
      </c>
      <c r="E122" s="13">
        <f t="shared" si="33"/>
        <v>0</v>
      </c>
      <c r="F122" s="14">
        <f t="shared" si="34"/>
        <v>0</v>
      </c>
      <c r="G122" s="14">
        <f t="shared" si="28"/>
        <v>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9"/>
        <v>112028</v>
      </c>
      <c r="B123" s="12">
        <f t="shared" si="30"/>
        <v>47058</v>
      </c>
      <c r="C123" s="13">
        <f t="shared" si="31"/>
        <v>2670</v>
      </c>
      <c r="D123" s="13">
        <f t="shared" si="32"/>
        <v>0</v>
      </c>
      <c r="E123" s="13">
        <f t="shared" si="33"/>
        <v>0</v>
      </c>
      <c r="F123" s="14">
        <f t="shared" si="34"/>
        <v>0</v>
      </c>
      <c r="G123" s="14">
        <f t="shared" si="28"/>
        <v>0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9"/>
        <v>122028</v>
      </c>
      <c r="B124" s="12">
        <f t="shared" si="30"/>
        <v>47088</v>
      </c>
      <c r="C124" s="13">
        <f t="shared" si="31"/>
        <v>2670</v>
      </c>
      <c r="D124" s="13">
        <f t="shared" si="32"/>
        <v>0</v>
      </c>
      <c r="E124" s="13">
        <f t="shared" si="33"/>
        <v>0</v>
      </c>
      <c r="F124" s="14">
        <f t="shared" si="34"/>
        <v>0</v>
      </c>
      <c r="G124" s="14">
        <f t="shared" si="28"/>
        <v>0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5" sqref="M25"/>
    </sheetView>
  </sheetViews>
  <sheetFormatPr defaultColWidth="11" defaultRowHeight="15"/>
  <cols>
    <col min="1" max="1" width="7" hidden="1" customWidth="1"/>
    <col min="2" max="2" width="8.57142857142857" customWidth="1"/>
    <col min="3" max="3" width="10.5714285714286" customWidth="1"/>
    <col min="4" max="4" width="12.1428571428571" customWidth="1"/>
    <col min="5" max="5" width="13" customWidth="1"/>
    <col min="6" max="6" width="13.2857142857143" customWidth="1"/>
    <col min="7" max="7" width="12.4285714285714" customWidth="1"/>
    <col min="8" max="8" width="9.57142857142857" customWidth="1"/>
    <col min="9" max="9" width="10.1428571428571" customWidth="1"/>
    <col min="10" max="10" width="9.28571428571429" customWidth="1"/>
    <col min="11" max="11" width="12" customWidth="1"/>
    <col min="12" max="12" width="10.7142857142857" customWidth="1"/>
    <col min="13" max="13" width="10.4285714285714" customWidth="1"/>
    <col min="14" max="14" width="10.2857142857143" customWidth="1"/>
    <col min="15" max="15" width="9.71428571428571" customWidth="1"/>
    <col min="16" max="16" width="8.14285714285714" customWidth="1"/>
    <col min="17" max="17" width="4" customWidth="1"/>
    <col min="18" max="18" width="19" customWidth="1"/>
    <col min="19" max="19" width="8.57142857142857" customWidth="1"/>
  </cols>
  <sheetData>
    <row r="1" spans="2:16">
      <c r="B1" s="1" t="s">
        <v>9</v>
      </c>
      <c r="C1" s="2" t="s">
        <v>70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43466</v>
      </c>
      <c r="N1" s="19" t="s">
        <v>13</v>
      </c>
      <c r="O1" s="20">
        <v>500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12019</v>
      </c>
      <c r="B5" s="12">
        <f>EDATE(M1,0)</f>
        <v>43466</v>
      </c>
      <c r="C5" s="13">
        <f>IF(H5&gt;0,O1-H5,IF(J5&lt;0,O1-J5,O1))</f>
        <v>500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500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500</v>
      </c>
    </row>
    <row r="6" ht="15.75" spans="1:19">
      <c r="A6" s="5" t="str">
        <f t="shared" ref="A6:A37" si="1">MONTH(B6)&amp;YEAR(B6)</f>
        <v>22019</v>
      </c>
      <c r="B6" s="12">
        <f t="shared" ref="B6:B37" si="2">EDATE(B5,1)</f>
        <v>43497</v>
      </c>
      <c r="C6" s="13">
        <f t="shared" ref="C6:C37" si="3">C5-H6+I6</f>
        <v>500</v>
      </c>
      <c r="D6" s="13">
        <f t="shared" ref="D6:D37" si="4">C5*$K$1</f>
        <v>50</v>
      </c>
      <c r="E6" s="13">
        <f t="shared" ref="E6:E37" si="5">C5*$K$1+G5</f>
        <v>50</v>
      </c>
      <c r="F6" s="14">
        <f t="shared" ref="F6:F37" si="6">IF(J6&gt;E6,E6,J6)</f>
        <v>50</v>
      </c>
      <c r="G6" s="14">
        <f t="shared" si="0"/>
        <v>0</v>
      </c>
      <c r="H6" s="14">
        <v>0</v>
      </c>
      <c r="I6" s="24">
        <f t="shared" ref="I6:I37" si="7">-SUMIF(L6:P6,"&lt;0",L6:P6)</f>
        <v>0</v>
      </c>
      <c r="J6" s="24">
        <f>IF($L6&gt;0,$L6,0)+IF($N6&gt;0,$N6,0)+IF($P6&gt;0,$P6,0)</f>
        <v>50</v>
      </c>
      <c r="K6" s="27">
        <v>43477</v>
      </c>
      <c r="L6" s="26">
        <v>50</v>
      </c>
      <c r="M6" s="27"/>
      <c r="N6" s="28"/>
      <c r="O6" s="27"/>
      <c r="P6" s="28"/>
      <c r="R6" s="34" t="s">
        <v>5</v>
      </c>
      <c r="S6" s="33">
        <f ca="1">VLOOKUP($A$2,$A$5:$P$127,4,FALSE)</f>
        <v>50</v>
      </c>
    </row>
    <row r="7" ht="15.75" spans="1:19">
      <c r="A7" s="5" t="str">
        <f t="shared" si="1"/>
        <v>32019</v>
      </c>
      <c r="B7" s="12">
        <f t="shared" si="2"/>
        <v>43525</v>
      </c>
      <c r="C7" s="13">
        <f t="shared" si="3"/>
        <v>500</v>
      </c>
      <c r="D7" s="13">
        <f t="shared" si="4"/>
        <v>50</v>
      </c>
      <c r="E7" s="13">
        <f t="shared" si="5"/>
        <v>50</v>
      </c>
      <c r="F7" s="14">
        <f t="shared" si="6"/>
        <v>50</v>
      </c>
      <c r="G7" s="14">
        <f t="shared" si="0"/>
        <v>0</v>
      </c>
      <c r="H7" s="14">
        <v>0</v>
      </c>
      <c r="I7" s="24">
        <f t="shared" si="7"/>
        <v>0</v>
      </c>
      <c r="J7" s="24">
        <f t="shared" ref="J7:J70" si="8">IF($L7&gt;0,$L7,0)+IF($N7&gt;0,$N7,0)+IF($P7&gt;0,$P7,0)</f>
        <v>50</v>
      </c>
      <c r="K7" s="27">
        <v>43505</v>
      </c>
      <c r="L7" s="26">
        <v>50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42019</v>
      </c>
      <c r="B8" s="12">
        <f t="shared" si="2"/>
        <v>43556</v>
      </c>
      <c r="C8" s="13">
        <f t="shared" si="3"/>
        <v>500</v>
      </c>
      <c r="D8" s="13">
        <f t="shared" si="4"/>
        <v>50</v>
      </c>
      <c r="E8" s="13">
        <f t="shared" si="5"/>
        <v>50</v>
      </c>
      <c r="F8" s="14">
        <f t="shared" si="6"/>
        <v>50</v>
      </c>
      <c r="G8" s="14">
        <f t="shared" si="0"/>
        <v>0</v>
      </c>
      <c r="H8" s="14">
        <v>0</v>
      </c>
      <c r="I8" s="24">
        <f t="shared" si="7"/>
        <v>0</v>
      </c>
      <c r="J8" s="24">
        <f t="shared" si="8"/>
        <v>50</v>
      </c>
      <c r="K8" s="27">
        <v>43534</v>
      </c>
      <c r="L8" s="26">
        <v>50</v>
      </c>
      <c r="M8" s="27"/>
      <c r="N8" s="28"/>
      <c r="O8" s="27"/>
      <c r="P8" s="28"/>
      <c r="R8" s="32" t="s">
        <v>7</v>
      </c>
      <c r="S8" s="33">
        <f ca="1">VLOOKUP($A$2,$A$5:$P$127,6,FALSE)</f>
        <v>50</v>
      </c>
    </row>
    <row r="9" ht="15.75" spans="1:19">
      <c r="A9" s="5" t="str">
        <f t="shared" si="1"/>
        <v>52019</v>
      </c>
      <c r="B9" s="12">
        <f t="shared" si="2"/>
        <v>43586</v>
      </c>
      <c r="C9" s="13">
        <f t="shared" si="3"/>
        <v>500</v>
      </c>
      <c r="D9" s="13">
        <f t="shared" si="4"/>
        <v>50</v>
      </c>
      <c r="E9" s="13">
        <f t="shared" si="5"/>
        <v>50</v>
      </c>
      <c r="F9" s="14">
        <f t="shared" si="6"/>
        <v>50</v>
      </c>
      <c r="G9" s="14">
        <f t="shared" si="0"/>
        <v>0</v>
      </c>
      <c r="H9" s="14">
        <v>0</v>
      </c>
      <c r="I9" s="24">
        <f t="shared" si="7"/>
        <v>0</v>
      </c>
      <c r="J9" s="24">
        <f t="shared" si="8"/>
        <v>50</v>
      </c>
      <c r="K9" s="27">
        <v>43595</v>
      </c>
      <c r="L9" s="26">
        <v>50</v>
      </c>
      <c r="M9" s="27"/>
      <c r="N9" s="28"/>
      <c r="O9" s="27"/>
      <c r="P9" s="28"/>
      <c r="S9" s="5"/>
    </row>
    <row r="10" ht="15.75" spans="1:19">
      <c r="A10" s="5" t="str">
        <f t="shared" si="1"/>
        <v>62019</v>
      </c>
      <c r="B10" s="12">
        <f t="shared" si="2"/>
        <v>43617</v>
      </c>
      <c r="C10" s="13">
        <f t="shared" si="3"/>
        <v>500</v>
      </c>
      <c r="D10" s="13">
        <f t="shared" si="4"/>
        <v>50</v>
      </c>
      <c r="E10" s="13">
        <f t="shared" si="5"/>
        <v>50</v>
      </c>
      <c r="F10" s="14">
        <f t="shared" si="6"/>
        <v>50</v>
      </c>
      <c r="G10" s="14">
        <f t="shared" si="0"/>
        <v>0</v>
      </c>
      <c r="H10" s="14">
        <v>0</v>
      </c>
      <c r="I10" s="24">
        <f t="shared" si="7"/>
        <v>0</v>
      </c>
      <c r="J10" s="24">
        <f t="shared" si="8"/>
        <v>50</v>
      </c>
      <c r="K10" s="27">
        <v>43624</v>
      </c>
      <c r="L10" s="26">
        <v>50</v>
      </c>
      <c r="M10" s="27"/>
      <c r="N10" s="28"/>
      <c r="O10" s="27"/>
      <c r="P10" s="28"/>
      <c r="S10" s="5"/>
    </row>
    <row r="11" ht="15.75" spans="1:19">
      <c r="A11" s="5" t="str">
        <f t="shared" si="1"/>
        <v>72019</v>
      </c>
      <c r="B11" s="12">
        <f t="shared" si="2"/>
        <v>43647</v>
      </c>
      <c r="C11" s="13">
        <f t="shared" si="3"/>
        <v>500</v>
      </c>
      <c r="D11" s="13">
        <f t="shared" si="4"/>
        <v>50</v>
      </c>
      <c r="E11" s="13">
        <f t="shared" si="5"/>
        <v>50</v>
      </c>
      <c r="F11" s="14">
        <f t="shared" si="6"/>
        <v>50</v>
      </c>
      <c r="G11" s="14">
        <f t="shared" si="0"/>
        <v>0</v>
      </c>
      <c r="H11" s="14">
        <v>0</v>
      </c>
      <c r="I11" s="24">
        <f t="shared" si="7"/>
        <v>0</v>
      </c>
      <c r="J11" s="24">
        <f t="shared" si="8"/>
        <v>50</v>
      </c>
      <c r="K11" s="27">
        <v>43653</v>
      </c>
      <c r="L11" s="26">
        <v>50</v>
      </c>
      <c r="M11" s="27"/>
      <c r="N11" s="28"/>
      <c r="O11" s="27"/>
      <c r="P11" s="28"/>
      <c r="S11" s="5"/>
    </row>
    <row r="12" ht="15.75" spans="1:19">
      <c r="A12" s="5" t="str">
        <f t="shared" si="1"/>
        <v>82019</v>
      </c>
      <c r="B12" s="12">
        <f t="shared" si="2"/>
        <v>43678</v>
      </c>
      <c r="C12" s="13">
        <f t="shared" si="3"/>
        <v>500</v>
      </c>
      <c r="D12" s="13">
        <f t="shared" si="4"/>
        <v>50</v>
      </c>
      <c r="E12" s="13">
        <f t="shared" si="5"/>
        <v>50</v>
      </c>
      <c r="F12" s="14">
        <f t="shared" si="6"/>
        <v>50</v>
      </c>
      <c r="G12" s="14">
        <f t="shared" si="0"/>
        <v>0</v>
      </c>
      <c r="H12" s="14">
        <v>0</v>
      </c>
      <c r="I12" s="24">
        <f t="shared" si="7"/>
        <v>0</v>
      </c>
      <c r="J12" s="24">
        <f t="shared" si="8"/>
        <v>50</v>
      </c>
      <c r="K12" s="27">
        <v>43685</v>
      </c>
      <c r="L12" s="26">
        <v>50</v>
      </c>
      <c r="M12" s="27"/>
      <c r="N12" s="28"/>
      <c r="O12" s="27"/>
      <c r="P12" s="28"/>
      <c r="S12" s="5"/>
    </row>
    <row r="13" ht="15.75" spans="1:19">
      <c r="A13" s="5" t="str">
        <f t="shared" si="1"/>
        <v>92019</v>
      </c>
      <c r="B13" s="12">
        <f t="shared" si="2"/>
        <v>43709</v>
      </c>
      <c r="C13" s="13">
        <f t="shared" si="3"/>
        <v>500</v>
      </c>
      <c r="D13" s="13">
        <f t="shared" si="4"/>
        <v>50</v>
      </c>
      <c r="E13" s="13">
        <f t="shared" si="5"/>
        <v>50</v>
      </c>
      <c r="F13" s="14">
        <f t="shared" si="6"/>
        <v>50</v>
      </c>
      <c r="G13" s="14">
        <f t="shared" si="0"/>
        <v>0</v>
      </c>
      <c r="H13" s="14">
        <v>0</v>
      </c>
      <c r="I13" s="24">
        <f t="shared" si="7"/>
        <v>0</v>
      </c>
      <c r="J13" s="24">
        <f t="shared" si="8"/>
        <v>50</v>
      </c>
      <c r="K13" s="27">
        <v>43715</v>
      </c>
      <c r="L13" s="26">
        <v>50</v>
      </c>
      <c r="M13" s="27"/>
      <c r="N13" s="28"/>
      <c r="O13" s="27"/>
      <c r="P13" s="28"/>
      <c r="S13" s="5"/>
    </row>
    <row r="14" ht="15.75" spans="1:19">
      <c r="A14" s="5" t="str">
        <f t="shared" si="1"/>
        <v>102019</v>
      </c>
      <c r="B14" s="12">
        <f t="shared" si="2"/>
        <v>43739</v>
      </c>
      <c r="C14" s="13">
        <f t="shared" si="3"/>
        <v>500</v>
      </c>
      <c r="D14" s="13">
        <f t="shared" si="4"/>
        <v>50</v>
      </c>
      <c r="E14" s="13">
        <f t="shared" si="5"/>
        <v>50</v>
      </c>
      <c r="F14" s="14">
        <f t="shared" si="6"/>
        <v>50</v>
      </c>
      <c r="G14" s="14">
        <f t="shared" si="0"/>
        <v>0</v>
      </c>
      <c r="H14" s="14">
        <v>0</v>
      </c>
      <c r="I14" s="24">
        <f t="shared" si="7"/>
        <v>0</v>
      </c>
      <c r="J14" s="24">
        <f t="shared" si="8"/>
        <v>50</v>
      </c>
      <c r="K14" s="27">
        <v>43748</v>
      </c>
      <c r="L14" s="26">
        <v>50</v>
      </c>
      <c r="M14" s="27"/>
      <c r="N14" s="28"/>
      <c r="O14" s="27"/>
      <c r="P14" s="28"/>
      <c r="S14" s="5"/>
    </row>
    <row r="15" ht="15.75" spans="1:19">
      <c r="A15" s="5" t="str">
        <f t="shared" si="1"/>
        <v>112019</v>
      </c>
      <c r="B15" s="12">
        <f t="shared" si="2"/>
        <v>43770</v>
      </c>
      <c r="C15" s="13">
        <f t="shared" si="3"/>
        <v>500</v>
      </c>
      <c r="D15" s="13">
        <f t="shared" si="4"/>
        <v>50</v>
      </c>
      <c r="E15" s="13">
        <f t="shared" si="5"/>
        <v>50</v>
      </c>
      <c r="F15" s="14">
        <f t="shared" si="6"/>
        <v>50</v>
      </c>
      <c r="G15" s="14">
        <f t="shared" si="0"/>
        <v>0</v>
      </c>
      <c r="H15" s="14">
        <v>0</v>
      </c>
      <c r="I15" s="24">
        <f t="shared" si="7"/>
        <v>0</v>
      </c>
      <c r="J15" s="24">
        <f t="shared" si="8"/>
        <v>50</v>
      </c>
      <c r="K15" s="29">
        <v>43779</v>
      </c>
      <c r="L15" s="26">
        <v>50</v>
      </c>
      <c r="M15" s="29"/>
      <c r="N15" s="30"/>
      <c r="O15" s="29"/>
      <c r="P15" s="30"/>
      <c r="S15" s="5"/>
    </row>
    <row r="16" ht="15.75" spans="1:19">
      <c r="A16" s="5" t="str">
        <f t="shared" si="1"/>
        <v>122019</v>
      </c>
      <c r="B16" s="12">
        <f t="shared" si="2"/>
        <v>43800</v>
      </c>
      <c r="C16" s="13">
        <f t="shared" si="3"/>
        <v>500</v>
      </c>
      <c r="D16" s="13">
        <f t="shared" si="4"/>
        <v>50</v>
      </c>
      <c r="E16" s="13">
        <f t="shared" si="5"/>
        <v>50</v>
      </c>
      <c r="F16" s="14">
        <f t="shared" si="6"/>
        <v>50</v>
      </c>
      <c r="G16" s="14">
        <f t="shared" si="0"/>
        <v>0</v>
      </c>
      <c r="H16" s="14">
        <v>0</v>
      </c>
      <c r="I16" s="24">
        <f t="shared" si="7"/>
        <v>0</v>
      </c>
      <c r="J16" s="24">
        <f t="shared" si="8"/>
        <v>50</v>
      </c>
      <c r="K16" s="25">
        <v>43808</v>
      </c>
      <c r="L16" s="26">
        <v>50</v>
      </c>
      <c r="M16" s="25"/>
      <c r="N16" s="26"/>
      <c r="O16" s="25"/>
      <c r="P16" s="26"/>
      <c r="S16" s="5"/>
    </row>
    <row r="17" ht="15.75" spans="1:19">
      <c r="A17" s="5" t="str">
        <f t="shared" si="1"/>
        <v>12020</v>
      </c>
      <c r="B17" s="12">
        <f t="shared" si="2"/>
        <v>43831</v>
      </c>
      <c r="C17" s="13">
        <f t="shared" si="3"/>
        <v>500</v>
      </c>
      <c r="D17" s="13">
        <f t="shared" si="4"/>
        <v>50</v>
      </c>
      <c r="E17" s="13">
        <f t="shared" si="5"/>
        <v>50</v>
      </c>
      <c r="F17" s="14">
        <f t="shared" si="6"/>
        <v>50</v>
      </c>
      <c r="G17" s="14">
        <f t="shared" si="0"/>
        <v>0</v>
      </c>
      <c r="H17" s="14">
        <v>0</v>
      </c>
      <c r="I17" s="24">
        <f t="shared" si="7"/>
        <v>0</v>
      </c>
      <c r="J17" s="24">
        <f t="shared" si="8"/>
        <v>50</v>
      </c>
      <c r="K17" s="25">
        <v>43840</v>
      </c>
      <c r="L17" s="26">
        <v>50</v>
      </c>
      <c r="M17" s="25"/>
      <c r="N17" s="26"/>
      <c r="O17" s="25"/>
      <c r="P17" s="26"/>
      <c r="S17" s="5"/>
    </row>
    <row r="18" ht="15.75" spans="1:19">
      <c r="A18" s="5" t="str">
        <f t="shared" si="1"/>
        <v>22020</v>
      </c>
      <c r="B18" s="12">
        <f t="shared" si="2"/>
        <v>43862</v>
      </c>
      <c r="C18" s="13">
        <f t="shared" si="3"/>
        <v>500</v>
      </c>
      <c r="D18" s="13">
        <f t="shared" si="4"/>
        <v>50</v>
      </c>
      <c r="E18" s="13">
        <f t="shared" si="5"/>
        <v>50</v>
      </c>
      <c r="F18" s="14">
        <f t="shared" si="6"/>
        <v>50</v>
      </c>
      <c r="G18" s="14">
        <f t="shared" si="0"/>
        <v>0</v>
      </c>
      <c r="H18" s="14">
        <v>0</v>
      </c>
      <c r="I18" s="24">
        <f t="shared" si="7"/>
        <v>0</v>
      </c>
      <c r="J18" s="24">
        <f t="shared" si="8"/>
        <v>50</v>
      </c>
      <c r="K18" s="25">
        <v>43870</v>
      </c>
      <c r="L18" s="26">
        <v>50</v>
      </c>
      <c r="M18" s="25"/>
      <c r="N18" s="26"/>
      <c r="O18" s="25"/>
      <c r="P18" s="26"/>
      <c r="S18" s="5"/>
    </row>
    <row r="19" ht="15.75" spans="1:19">
      <c r="A19" s="5" t="str">
        <f t="shared" si="1"/>
        <v>32020</v>
      </c>
      <c r="B19" s="12">
        <f t="shared" si="2"/>
        <v>43891</v>
      </c>
      <c r="C19" s="13">
        <f t="shared" si="3"/>
        <v>500</v>
      </c>
      <c r="D19" s="13">
        <f t="shared" si="4"/>
        <v>50</v>
      </c>
      <c r="E19" s="13">
        <f t="shared" si="5"/>
        <v>50</v>
      </c>
      <c r="F19" s="14">
        <f t="shared" si="6"/>
        <v>50</v>
      </c>
      <c r="G19" s="14">
        <f t="shared" si="0"/>
        <v>0</v>
      </c>
      <c r="H19" s="14">
        <v>0</v>
      </c>
      <c r="I19" s="24">
        <f t="shared" si="7"/>
        <v>0</v>
      </c>
      <c r="J19" s="24">
        <f t="shared" si="8"/>
        <v>50</v>
      </c>
      <c r="K19" s="25">
        <v>43901</v>
      </c>
      <c r="L19" s="26">
        <v>50</v>
      </c>
      <c r="M19" s="25"/>
      <c r="N19" s="26"/>
      <c r="O19" s="25"/>
      <c r="P19" s="26"/>
      <c r="S19" s="5"/>
    </row>
    <row r="20" ht="15.75" spans="1:19">
      <c r="A20" s="5" t="str">
        <f t="shared" si="1"/>
        <v>42020</v>
      </c>
      <c r="B20" s="12">
        <f t="shared" si="2"/>
        <v>43922</v>
      </c>
      <c r="C20" s="13">
        <f t="shared" si="3"/>
        <v>500</v>
      </c>
      <c r="D20" s="13">
        <f t="shared" si="4"/>
        <v>50</v>
      </c>
      <c r="E20" s="13">
        <f t="shared" si="5"/>
        <v>50</v>
      </c>
      <c r="F20" s="14">
        <f t="shared" si="6"/>
        <v>50</v>
      </c>
      <c r="G20" s="14">
        <f t="shared" si="0"/>
        <v>0</v>
      </c>
      <c r="H20" s="14">
        <v>0</v>
      </c>
      <c r="I20" s="24">
        <f t="shared" si="7"/>
        <v>0</v>
      </c>
      <c r="J20" s="24">
        <f t="shared" si="8"/>
        <v>50</v>
      </c>
      <c r="K20" s="25">
        <v>43929</v>
      </c>
      <c r="L20" s="26">
        <v>50</v>
      </c>
      <c r="M20" s="25"/>
      <c r="N20" s="26"/>
      <c r="O20" s="25"/>
      <c r="P20" s="26"/>
      <c r="S20" s="5"/>
    </row>
    <row r="21" ht="15.75" spans="1:19">
      <c r="A21" s="5" t="str">
        <f t="shared" si="1"/>
        <v>52020</v>
      </c>
      <c r="B21" s="12">
        <f t="shared" si="2"/>
        <v>43952</v>
      </c>
      <c r="C21" s="13">
        <f t="shared" si="3"/>
        <v>500</v>
      </c>
      <c r="D21" s="13">
        <f t="shared" si="4"/>
        <v>50</v>
      </c>
      <c r="E21" s="13">
        <f t="shared" si="5"/>
        <v>50</v>
      </c>
      <c r="F21" s="14">
        <f t="shared" si="6"/>
        <v>50</v>
      </c>
      <c r="G21" s="14">
        <f t="shared" si="0"/>
        <v>0</v>
      </c>
      <c r="H21" s="14">
        <v>0</v>
      </c>
      <c r="I21" s="24">
        <f t="shared" si="7"/>
        <v>0</v>
      </c>
      <c r="J21" s="24">
        <f t="shared" si="8"/>
        <v>50</v>
      </c>
      <c r="K21" s="25">
        <v>43960</v>
      </c>
      <c r="L21" s="26">
        <v>50</v>
      </c>
      <c r="M21" s="25"/>
      <c r="N21" s="26"/>
      <c r="O21" s="25"/>
      <c r="P21" s="26"/>
      <c r="S21" s="5"/>
    </row>
    <row r="22" ht="15.75" spans="1:19">
      <c r="A22" s="5" t="str">
        <f t="shared" si="1"/>
        <v>62020</v>
      </c>
      <c r="B22" s="12">
        <f t="shared" si="2"/>
        <v>43983</v>
      </c>
      <c r="C22" s="13">
        <f t="shared" si="3"/>
        <v>500</v>
      </c>
      <c r="D22" s="13">
        <f t="shared" si="4"/>
        <v>50</v>
      </c>
      <c r="E22" s="13">
        <f t="shared" si="5"/>
        <v>50</v>
      </c>
      <c r="F22" s="14">
        <f t="shared" si="6"/>
        <v>50</v>
      </c>
      <c r="G22" s="14">
        <f t="shared" si="0"/>
        <v>0</v>
      </c>
      <c r="H22" s="14">
        <v>0</v>
      </c>
      <c r="I22" s="24">
        <f t="shared" si="7"/>
        <v>0</v>
      </c>
      <c r="J22" s="24">
        <f t="shared" si="8"/>
        <v>50</v>
      </c>
      <c r="K22" s="25">
        <v>43990</v>
      </c>
      <c r="L22" s="26">
        <v>50</v>
      </c>
      <c r="M22" s="25"/>
      <c r="N22" s="26"/>
      <c r="O22" s="25"/>
      <c r="P22" s="26"/>
      <c r="S22" s="5"/>
    </row>
    <row r="23" ht="15.75" spans="1:19">
      <c r="A23" s="5" t="str">
        <f t="shared" si="1"/>
        <v>72020</v>
      </c>
      <c r="B23" s="12">
        <f t="shared" si="2"/>
        <v>44013</v>
      </c>
      <c r="C23" s="13">
        <f t="shared" si="3"/>
        <v>500</v>
      </c>
      <c r="D23" s="13">
        <f t="shared" si="4"/>
        <v>50</v>
      </c>
      <c r="E23" s="13">
        <f t="shared" si="5"/>
        <v>50</v>
      </c>
      <c r="F23" s="14">
        <f t="shared" si="6"/>
        <v>50</v>
      </c>
      <c r="G23" s="14">
        <f t="shared" si="0"/>
        <v>0</v>
      </c>
      <c r="H23" s="14">
        <v>0</v>
      </c>
      <c r="I23" s="24">
        <f t="shared" si="7"/>
        <v>0</v>
      </c>
      <c r="J23" s="24">
        <f t="shared" si="8"/>
        <v>50</v>
      </c>
      <c r="K23" s="25">
        <v>44021</v>
      </c>
      <c r="L23" s="26">
        <v>50</v>
      </c>
      <c r="M23" s="25"/>
      <c r="N23" s="26"/>
      <c r="O23" s="25"/>
      <c r="P23" s="26"/>
      <c r="S23" s="5"/>
    </row>
    <row r="24" ht="15.75" spans="1:19">
      <c r="A24" s="5" t="str">
        <f t="shared" si="1"/>
        <v>82020</v>
      </c>
      <c r="B24" s="12">
        <f t="shared" si="2"/>
        <v>44044</v>
      </c>
      <c r="C24" s="13">
        <f t="shared" si="3"/>
        <v>500</v>
      </c>
      <c r="D24" s="13">
        <f t="shared" si="4"/>
        <v>50</v>
      </c>
      <c r="E24" s="13">
        <f t="shared" si="5"/>
        <v>50</v>
      </c>
      <c r="F24" s="14">
        <f t="shared" si="6"/>
        <v>50</v>
      </c>
      <c r="G24" s="14">
        <f t="shared" si="0"/>
        <v>0</v>
      </c>
      <c r="H24" s="14">
        <v>0</v>
      </c>
      <c r="I24" s="24">
        <f t="shared" si="7"/>
        <v>0</v>
      </c>
      <c r="J24" s="24">
        <f t="shared" si="8"/>
        <v>50</v>
      </c>
      <c r="K24" s="25">
        <v>44050</v>
      </c>
      <c r="L24" s="26">
        <v>50</v>
      </c>
      <c r="M24" s="25"/>
      <c r="N24" s="26"/>
      <c r="O24" s="25"/>
      <c r="P24" s="26"/>
      <c r="S24" s="5"/>
    </row>
    <row r="25" ht="15.75" spans="1:19">
      <c r="A25" s="5" t="str">
        <f t="shared" si="1"/>
        <v>92020</v>
      </c>
      <c r="B25" s="12">
        <f t="shared" si="2"/>
        <v>44075</v>
      </c>
      <c r="C25" s="13">
        <f t="shared" si="3"/>
        <v>500</v>
      </c>
      <c r="D25" s="13">
        <f t="shared" si="4"/>
        <v>50</v>
      </c>
      <c r="E25" s="13">
        <f t="shared" si="5"/>
        <v>50</v>
      </c>
      <c r="F25" s="14">
        <f t="shared" si="6"/>
        <v>50</v>
      </c>
      <c r="G25" s="14">
        <f t="shared" si="0"/>
        <v>0</v>
      </c>
      <c r="H25" s="14">
        <v>0</v>
      </c>
      <c r="I25" s="24">
        <f t="shared" si="7"/>
        <v>0</v>
      </c>
      <c r="J25" s="24">
        <f t="shared" si="8"/>
        <v>50</v>
      </c>
      <c r="K25" s="25">
        <v>44083</v>
      </c>
      <c r="L25" s="26">
        <v>50</v>
      </c>
      <c r="M25" s="25"/>
      <c r="N25" s="26"/>
      <c r="O25" s="25"/>
      <c r="P25" s="26"/>
      <c r="S25" s="5"/>
    </row>
    <row r="26" ht="15.75" spans="1:19">
      <c r="A26" s="5" t="str">
        <f t="shared" si="1"/>
        <v>102020</v>
      </c>
      <c r="B26" s="12">
        <f t="shared" si="2"/>
        <v>44105</v>
      </c>
      <c r="C26" s="13">
        <f t="shared" si="3"/>
        <v>500</v>
      </c>
      <c r="D26" s="13">
        <f t="shared" si="4"/>
        <v>50</v>
      </c>
      <c r="E26" s="13">
        <f t="shared" si="5"/>
        <v>50</v>
      </c>
      <c r="F26" s="14">
        <f t="shared" si="6"/>
        <v>0</v>
      </c>
      <c r="G26" s="14">
        <f t="shared" si="0"/>
        <v>50</v>
      </c>
      <c r="H26" s="14">
        <v>0</v>
      </c>
      <c r="I26" s="24">
        <f t="shared" si="7"/>
        <v>0</v>
      </c>
      <c r="J26" s="24">
        <f t="shared" si="8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112020</v>
      </c>
      <c r="B27" s="12">
        <f t="shared" si="2"/>
        <v>44136</v>
      </c>
      <c r="C27" s="13">
        <f t="shared" si="3"/>
        <v>500</v>
      </c>
      <c r="D27" s="13">
        <f t="shared" si="4"/>
        <v>50</v>
      </c>
      <c r="E27" s="13">
        <f t="shared" si="5"/>
        <v>100</v>
      </c>
      <c r="F27" s="14">
        <f t="shared" si="6"/>
        <v>0</v>
      </c>
      <c r="G27" s="14">
        <f t="shared" si="0"/>
        <v>100</v>
      </c>
      <c r="H27" s="14">
        <v>0</v>
      </c>
      <c r="I27" s="24">
        <f t="shared" si="7"/>
        <v>0</v>
      </c>
      <c r="J27" s="24">
        <f t="shared" si="8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122020</v>
      </c>
      <c r="B28" s="12">
        <f t="shared" si="2"/>
        <v>44166</v>
      </c>
      <c r="C28" s="13">
        <f t="shared" si="3"/>
        <v>500</v>
      </c>
      <c r="D28" s="13">
        <f t="shared" si="4"/>
        <v>50</v>
      </c>
      <c r="E28" s="13">
        <f t="shared" si="5"/>
        <v>150</v>
      </c>
      <c r="F28" s="14">
        <f t="shared" si="6"/>
        <v>0</v>
      </c>
      <c r="G28" s="14">
        <f t="shared" si="0"/>
        <v>150</v>
      </c>
      <c r="H28" s="14">
        <v>0</v>
      </c>
      <c r="I28" s="24">
        <f t="shared" si="7"/>
        <v>0</v>
      </c>
      <c r="J28" s="24">
        <f t="shared" si="8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12021</v>
      </c>
      <c r="B29" s="12">
        <f t="shared" si="2"/>
        <v>44197</v>
      </c>
      <c r="C29" s="13">
        <f t="shared" si="3"/>
        <v>500</v>
      </c>
      <c r="D29" s="13">
        <f t="shared" si="4"/>
        <v>50</v>
      </c>
      <c r="E29" s="13">
        <f t="shared" si="5"/>
        <v>200</v>
      </c>
      <c r="F29" s="14">
        <f t="shared" si="6"/>
        <v>0</v>
      </c>
      <c r="G29" s="14">
        <f t="shared" si="0"/>
        <v>200</v>
      </c>
      <c r="H29" s="14">
        <v>0</v>
      </c>
      <c r="I29" s="24">
        <f t="shared" si="7"/>
        <v>0</v>
      </c>
      <c r="J29" s="24">
        <f t="shared" si="8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22021</v>
      </c>
      <c r="B30" s="12">
        <f t="shared" si="2"/>
        <v>44228</v>
      </c>
      <c r="C30" s="13">
        <f t="shared" si="3"/>
        <v>500</v>
      </c>
      <c r="D30" s="13">
        <f t="shared" si="4"/>
        <v>50</v>
      </c>
      <c r="E30" s="13">
        <f t="shared" si="5"/>
        <v>250</v>
      </c>
      <c r="F30" s="14">
        <f t="shared" si="6"/>
        <v>0</v>
      </c>
      <c r="G30" s="14">
        <f t="shared" si="0"/>
        <v>250</v>
      </c>
      <c r="H30" s="14">
        <v>0</v>
      </c>
      <c r="I30" s="24">
        <f t="shared" si="7"/>
        <v>0</v>
      </c>
      <c r="J30" s="24">
        <f t="shared" si="8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32021</v>
      </c>
      <c r="B31" s="12">
        <f t="shared" si="2"/>
        <v>44256</v>
      </c>
      <c r="C31" s="13">
        <f t="shared" si="3"/>
        <v>500</v>
      </c>
      <c r="D31" s="13">
        <f t="shared" si="4"/>
        <v>50</v>
      </c>
      <c r="E31" s="13">
        <f t="shared" si="5"/>
        <v>300</v>
      </c>
      <c r="F31" s="14">
        <f t="shared" si="6"/>
        <v>0</v>
      </c>
      <c r="G31" s="14">
        <f t="shared" si="0"/>
        <v>300</v>
      </c>
      <c r="H31" s="14">
        <v>0</v>
      </c>
      <c r="I31" s="24">
        <f t="shared" si="7"/>
        <v>0</v>
      </c>
      <c r="J31" s="24">
        <f t="shared" si="8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42021</v>
      </c>
      <c r="B32" s="12">
        <f t="shared" si="2"/>
        <v>44287</v>
      </c>
      <c r="C32" s="13">
        <f t="shared" si="3"/>
        <v>500</v>
      </c>
      <c r="D32" s="13">
        <f t="shared" si="4"/>
        <v>50</v>
      </c>
      <c r="E32" s="13">
        <f t="shared" si="5"/>
        <v>350</v>
      </c>
      <c r="F32" s="14">
        <f t="shared" si="6"/>
        <v>0</v>
      </c>
      <c r="G32" s="14">
        <f t="shared" si="0"/>
        <v>350</v>
      </c>
      <c r="H32" s="14">
        <v>0</v>
      </c>
      <c r="I32" s="24">
        <f t="shared" si="7"/>
        <v>0</v>
      </c>
      <c r="J32" s="24">
        <f t="shared" si="8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52021</v>
      </c>
      <c r="B33" s="12">
        <f t="shared" si="2"/>
        <v>44317</v>
      </c>
      <c r="C33" s="13">
        <f t="shared" si="3"/>
        <v>500</v>
      </c>
      <c r="D33" s="13">
        <f t="shared" si="4"/>
        <v>50</v>
      </c>
      <c r="E33" s="13">
        <f t="shared" si="5"/>
        <v>400</v>
      </c>
      <c r="F33" s="14">
        <f t="shared" si="6"/>
        <v>0</v>
      </c>
      <c r="G33" s="14">
        <f t="shared" si="0"/>
        <v>400</v>
      </c>
      <c r="H33" s="14">
        <v>0</v>
      </c>
      <c r="I33" s="24">
        <f t="shared" si="7"/>
        <v>0</v>
      </c>
      <c r="J33" s="24">
        <f t="shared" si="8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62021</v>
      </c>
      <c r="B34" s="12">
        <f t="shared" si="2"/>
        <v>44348</v>
      </c>
      <c r="C34" s="13">
        <f t="shared" si="3"/>
        <v>500</v>
      </c>
      <c r="D34" s="13">
        <f t="shared" si="4"/>
        <v>50</v>
      </c>
      <c r="E34" s="13">
        <f t="shared" si="5"/>
        <v>450</v>
      </c>
      <c r="F34" s="14">
        <f t="shared" si="6"/>
        <v>0</v>
      </c>
      <c r="G34" s="14">
        <f t="shared" si="0"/>
        <v>450</v>
      </c>
      <c r="H34" s="14">
        <v>0</v>
      </c>
      <c r="I34" s="24">
        <f t="shared" si="7"/>
        <v>0</v>
      </c>
      <c r="J34" s="24">
        <f t="shared" si="8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72021</v>
      </c>
      <c r="B35" s="12">
        <f t="shared" si="2"/>
        <v>44378</v>
      </c>
      <c r="C35" s="13">
        <f t="shared" si="3"/>
        <v>500</v>
      </c>
      <c r="D35" s="13">
        <f t="shared" si="4"/>
        <v>50</v>
      </c>
      <c r="E35" s="13">
        <f t="shared" si="5"/>
        <v>500</v>
      </c>
      <c r="F35" s="14">
        <f t="shared" si="6"/>
        <v>0</v>
      </c>
      <c r="G35" s="14">
        <f t="shared" si="0"/>
        <v>500</v>
      </c>
      <c r="H35" s="14">
        <v>0</v>
      </c>
      <c r="I35" s="24">
        <f t="shared" si="7"/>
        <v>0</v>
      </c>
      <c r="J35" s="24">
        <f t="shared" si="8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82021</v>
      </c>
      <c r="B36" s="12">
        <f t="shared" si="2"/>
        <v>44409</v>
      </c>
      <c r="C36" s="13">
        <f t="shared" si="3"/>
        <v>500</v>
      </c>
      <c r="D36" s="13">
        <f t="shared" si="4"/>
        <v>50</v>
      </c>
      <c r="E36" s="13">
        <f t="shared" si="5"/>
        <v>550</v>
      </c>
      <c r="F36" s="14">
        <f t="shared" si="6"/>
        <v>0</v>
      </c>
      <c r="G36" s="14">
        <f t="shared" si="0"/>
        <v>550</v>
      </c>
      <c r="H36" s="14">
        <v>0</v>
      </c>
      <c r="I36" s="24">
        <f t="shared" si="7"/>
        <v>0</v>
      </c>
      <c r="J36" s="24">
        <f t="shared" si="8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92021</v>
      </c>
      <c r="B37" s="12">
        <f t="shared" si="2"/>
        <v>44440</v>
      </c>
      <c r="C37" s="13">
        <f t="shared" si="3"/>
        <v>500</v>
      </c>
      <c r="D37" s="13">
        <f t="shared" si="4"/>
        <v>50</v>
      </c>
      <c r="E37" s="13">
        <f t="shared" si="5"/>
        <v>600</v>
      </c>
      <c r="F37" s="14">
        <f t="shared" si="6"/>
        <v>0</v>
      </c>
      <c r="G37" s="14">
        <f t="shared" ref="G37:G68" si="9">E37-F37</f>
        <v>600</v>
      </c>
      <c r="H37" s="14">
        <v>0</v>
      </c>
      <c r="I37" s="24">
        <f t="shared" si="7"/>
        <v>0</v>
      </c>
      <c r="J37" s="24">
        <f t="shared" si="8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0">MONTH(B38)&amp;YEAR(B38)</f>
        <v>102021</v>
      </c>
      <c r="B38" s="12">
        <f t="shared" ref="B38:B69" si="11">EDATE(B37,1)</f>
        <v>44470</v>
      </c>
      <c r="C38" s="13">
        <f t="shared" ref="C38:C69" si="12">C37-H38+I38</f>
        <v>500</v>
      </c>
      <c r="D38" s="13">
        <f t="shared" ref="D38:D69" si="13">C37*$K$1</f>
        <v>50</v>
      </c>
      <c r="E38" s="13">
        <f t="shared" ref="E38:E69" si="14">C37*$K$1+G37</f>
        <v>650</v>
      </c>
      <c r="F38" s="14">
        <f t="shared" ref="F38:F69" si="15">IF(J38&gt;E38,E38,J38)</f>
        <v>0</v>
      </c>
      <c r="G38" s="14">
        <f t="shared" si="9"/>
        <v>650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 s="24">
        <f t="shared" si="8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0"/>
        <v>112021</v>
      </c>
      <c r="B39" s="12">
        <f t="shared" si="11"/>
        <v>44501</v>
      </c>
      <c r="C39" s="13">
        <f t="shared" si="12"/>
        <v>500</v>
      </c>
      <c r="D39" s="13">
        <f t="shared" si="13"/>
        <v>50</v>
      </c>
      <c r="E39" s="13">
        <f t="shared" si="14"/>
        <v>700</v>
      </c>
      <c r="F39" s="14">
        <f t="shared" si="15"/>
        <v>0</v>
      </c>
      <c r="G39" s="14">
        <f t="shared" si="9"/>
        <v>700</v>
      </c>
      <c r="H39" s="14">
        <f t="shared" si="16"/>
        <v>0</v>
      </c>
      <c r="I39" s="24">
        <f t="shared" si="17"/>
        <v>0</v>
      </c>
      <c r="J39" s="24">
        <f t="shared" si="8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0"/>
        <v>122021</v>
      </c>
      <c r="B40" s="12">
        <f t="shared" si="11"/>
        <v>44531</v>
      </c>
      <c r="C40" s="13">
        <f t="shared" si="12"/>
        <v>500</v>
      </c>
      <c r="D40" s="13">
        <f t="shared" si="13"/>
        <v>50</v>
      </c>
      <c r="E40" s="13">
        <f t="shared" si="14"/>
        <v>750</v>
      </c>
      <c r="F40" s="14">
        <f t="shared" si="15"/>
        <v>0</v>
      </c>
      <c r="G40" s="14">
        <f t="shared" si="9"/>
        <v>750</v>
      </c>
      <c r="H40" s="14">
        <f t="shared" si="16"/>
        <v>0</v>
      </c>
      <c r="I40" s="24">
        <f t="shared" si="17"/>
        <v>0</v>
      </c>
      <c r="J40" s="24">
        <f t="shared" si="8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0"/>
        <v>12022</v>
      </c>
      <c r="B41" s="12">
        <f t="shared" si="11"/>
        <v>44562</v>
      </c>
      <c r="C41" s="13">
        <f t="shared" si="12"/>
        <v>500</v>
      </c>
      <c r="D41" s="13">
        <f t="shared" si="13"/>
        <v>50</v>
      </c>
      <c r="E41" s="13">
        <f t="shared" si="14"/>
        <v>800</v>
      </c>
      <c r="F41" s="14">
        <f t="shared" si="15"/>
        <v>0</v>
      </c>
      <c r="G41" s="14">
        <f t="shared" si="9"/>
        <v>800</v>
      </c>
      <c r="H41" s="14">
        <f t="shared" si="16"/>
        <v>0</v>
      </c>
      <c r="I41" s="24">
        <f t="shared" si="17"/>
        <v>0</v>
      </c>
      <c r="J41" s="24">
        <f t="shared" si="8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0"/>
        <v>22022</v>
      </c>
      <c r="B42" s="12">
        <f t="shared" si="11"/>
        <v>44593</v>
      </c>
      <c r="C42" s="13">
        <f t="shared" si="12"/>
        <v>500</v>
      </c>
      <c r="D42" s="13">
        <f t="shared" si="13"/>
        <v>50</v>
      </c>
      <c r="E42" s="13">
        <f t="shared" si="14"/>
        <v>850</v>
      </c>
      <c r="F42" s="14">
        <f t="shared" si="15"/>
        <v>0</v>
      </c>
      <c r="G42" s="14">
        <f t="shared" si="9"/>
        <v>850</v>
      </c>
      <c r="H42" s="14">
        <f t="shared" si="16"/>
        <v>0</v>
      </c>
      <c r="I42" s="24">
        <f t="shared" si="17"/>
        <v>0</v>
      </c>
      <c r="J42" s="24">
        <f t="shared" si="8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0"/>
        <v>32022</v>
      </c>
      <c r="B43" s="12">
        <f t="shared" si="11"/>
        <v>44621</v>
      </c>
      <c r="C43" s="13">
        <f t="shared" si="12"/>
        <v>500</v>
      </c>
      <c r="D43" s="13">
        <f t="shared" si="13"/>
        <v>50</v>
      </c>
      <c r="E43" s="13">
        <f t="shared" si="14"/>
        <v>900</v>
      </c>
      <c r="F43" s="14">
        <f t="shared" si="15"/>
        <v>0</v>
      </c>
      <c r="G43" s="14">
        <f t="shared" si="9"/>
        <v>900</v>
      </c>
      <c r="H43" s="14">
        <f t="shared" si="16"/>
        <v>0</v>
      </c>
      <c r="I43" s="24">
        <f t="shared" si="17"/>
        <v>0</v>
      </c>
      <c r="J43" s="24">
        <f t="shared" si="8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0"/>
        <v>42022</v>
      </c>
      <c r="B44" s="12">
        <f t="shared" si="11"/>
        <v>44652</v>
      </c>
      <c r="C44" s="13">
        <f t="shared" si="12"/>
        <v>500</v>
      </c>
      <c r="D44" s="13">
        <f t="shared" si="13"/>
        <v>50</v>
      </c>
      <c r="E44" s="13">
        <f t="shared" si="14"/>
        <v>950</v>
      </c>
      <c r="F44" s="14">
        <f t="shared" si="15"/>
        <v>0</v>
      </c>
      <c r="G44" s="14">
        <f t="shared" si="9"/>
        <v>950</v>
      </c>
      <c r="H44" s="14">
        <f t="shared" si="16"/>
        <v>0</v>
      </c>
      <c r="I44" s="24">
        <f t="shared" si="17"/>
        <v>0</v>
      </c>
      <c r="J44" s="24">
        <f t="shared" si="8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0"/>
        <v>52022</v>
      </c>
      <c r="B45" s="12">
        <f t="shared" si="11"/>
        <v>44682</v>
      </c>
      <c r="C45" s="13">
        <f t="shared" si="12"/>
        <v>500</v>
      </c>
      <c r="D45" s="13">
        <f t="shared" si="13"/>
        <v>50</v>
      </c>
      <c r="E45" s="13">
        <f t="shared" si="14"/>
        <v>1000</v>
      </c>
      <c r="F45" s="14">
        <f t="shared" si="15"/>
        <v>0</v>
      </c>
      <c r="G45" s="14">
        <f t="shared" si="9"/>
        <v>1000</v>
      </c>
      <c r="H45" s="14">
        <f t="shared" si="16"/>
        <v>0</v>
      </c>
      <c r="I45" s="24">
        <f t="shared" si="17"/>
        <v>0</v>
      </c>
      <c r="J45" s="24">
        <f t="shared" si="8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0"/>
        <v>62022</v>
      </c>
      <c r="B46" s="12">
        <f t="shared" si="11"/>
        <v>44713</v>
      </c>
      <c r="C46" s="13">
        <f t="shared" si="12"/>
        <v>500</v>
      </c>
      <c r="D46" s="13">
        <f t="shared" si="13"/>
        <v>50</v>
      </c>
      <c r="E46" s="13">
        <f t="shared" si="14"/>
        <v>1050</v>
      </c>
      <c r="F46" s="14">
        <f t="shared" si="15"/>
        <v>0</v>
      </c>
      <c r="G46" s="14">
        <f t="shared" si="9"/>
        <v>1050</v>
      </c>
      <c r="H46" s="14">
        <f t="shared" si="16"/>
        <v>0</v>
      </c>
      <c r="I46" s="24">
        <f t="shared" si="17"/>
        <v>0</v>
      </c>
      <c r="J46" s="24">
        <f t="shared" si="8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0"/>
        <v>72022</v>
      </c>
      <c r="B47" s="12">
        <f t="shared" si="11"/>
        <v>44743</v>
      </c>
      <c r="C47" s="13">
        <f t="shared" si="12"/>
        <v>500</v>
      </c>
      <c r="D47" s="13">
        <f t="shared" si="13"/>
        <v>50</v>
      </c>
      <c r="E47" s="13">
        <f t="shared" si="14"/>
        <v>1100</v>
      </c>
      <c r="F47" s="14">
        <f t="shared" si="15"/>
        <v>0</v>
      </c>
      <c r="G47" s="14">
        <f t="shared" si="9"/>
        <v>1100</v>
      </c>
      <c r="H47" s="14">
        <f t="shared" si="16"/>
        <v>0</v>
      </c>
      <c r="I47" s="24">
        <f t="shared" si="17"/>
        <v>0</v>
      </c>
      <c r="J47" s="24">
        <f t="shared" si="8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0"/>
        <v>82022</v>
      </c>
      <c r="B48" s="12">
        <f t="shared" si="11"/>
        <v>44774</v>
      </c>
      <c r="C48" s="13">
        <f t="shared" si="12"/>
        <v>500</v>
      </c>
      <c r="D48" s="13">
        <f t="shared" si="13"/>
        <v>50</v>
      </c>
      <c r="E48" s="13">
        <f t="shared" si="14"/>
        <v>1150</v>
      </c>
      <c r="F48" s="14">
        <f t="shared" si="15"/>
        <v>0</v>
      </c>
      <c r="G48" s="14">
        <f t="shared" si="9"/>
        <v>1150</v>
      </c>
      <c r="H48" s="14">
        <f t="shared" si="16"/>
        <v>0</v>
      </c>
      <c r="I48" s="24">
        <f t="shared" si="17"/>
        <v>0</v>
      </c>
      <c r="J48" s="24">
        <f t="shared" si="8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0"/>
        <v>92022</v>
      </c>
      <c r="B49" s="12">
        <f t="shared" si="11"/>
        <v>44805</v>
      </c>
      <c r="C49" s="13">
        <f t="shared" si="12"/>
        <v>500</v>
      </c>
      <c r="D49" s="13">
        <f t="shared" si="13"/>
        <v>50</v>
      </c>
      <c r="E49" s="13">
        <f t="shared" si="14"/>
        <v>1200</v>
      </c>
      <c r="F49" s="14">
        <f t="shared" si="15"/>
        <v>0</v>
      </c>
      <c r="G49" s="14">
        <f t="shared" si="9"/>
        <v>1200</v>
      </c>
      <c r="H49" s="14">
        <f t="shared" si="16"/>
        <v>0</v>
      </c>
      <c r="I49" s="24">
        <f t="shared" si="17"/>
        <v>0</v>
      </c>
      <c r="J49" s="24">
        <f t="shared" si="8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0"/>
        <v>102022</v>
      </c>
      <c r="B50" s="12">
        <f t="shared" si="11"/>
        <v>44835</v>
      </c>
      <c r="C50" s="13">
        <f t="shared" si="12"/>
        <v>500</v>
      </c>
      <c r="D50" s="13">
        <f t="shared" si="13"/>
        <v>50</v>
      </c>
      <c r="E50" s="13">
        <f t="shared" si="14"/>
        <v>1250</v>
      </c>
      <c r="F50" s="14">
        <f t="shared" si="15"/>
        <v>0</v>
      </c>
      <c r="G50" s="14">
        <f t="shared" si="9"/>
        <v>1250</v>
      </c>
      <c r="H50" s="14">
        <f t="shared" si="16"/>
        <v>0</v>
      </c>
      <c r="I50" s="24">
        <f t="shared" si="17"/>
        <v>0</v>
      </c>
      <c r="J50" s="24">
        <f t="shared" si="8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0"/>
        <v>112022</v>
      </c>
      <c r="B51" s="12">
        <f t="shared" si="11"/>
        <v>44866</v>
      </c>
      <c r="C51" s="13">
        <f t="shared" si="12"/>
        <v>500</v>
      </c>
      <c r="D51" s="13">
        <f t="shared" si="13"/>
        <v>50</v>
      </c>
      <c r="E51" s="13">
        <f t="shared" si="14"/>
        <v>1300</v>
      </c>
      <c r="F51" s="14">
        <f t="shared" si="15"/>
        <v>0</v>
      </c>
      <c r="G51" s="14">
        <f t="shared" si="9"/>
        <v>1300</v>
      </c>
      <c r="H51" s="14">
        <f t="shared" si="16"/>
        <v>0</v>
      </c>
      <c r="I51" s="24">
        <f t="shared" si="17"/>
        <v>0</v>
      </c>
      <c r="J51" s="24">
        <f t="shared" si="8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0"/>
        <v>122022</v>
      </c>
      <c r="B52" s="12">
        <f t="shared" si="11"/>
        <v>44896</v>
      </c>
      <c r="C52" s="13">
        <f t="shared" si="12"/>
        <v>500</v>
      </c>
      <c r="D52" s="13">
        <f t="shared" si="13"/>
        <v>50</v>
      </c>
      <c r="E52" s="13">
        <f t="shared" si="14"/>
        <v>1350</v>
      </c>
      <c r="F52" s="14">
        <f t="shared" si="15"/>
        <v>0</v>
      </c>
      <c r="G52" s="14">
        <f t="shared" si="9"/>
        <v>1350</v>
      </c>
      <c r="H52" s="14">
        <f t="shared" si="16"/>
        <v>0</v>
      </c>
      <c r="I52" s="24">
        <f t="shared" si="17"/>
        <v>0</v>
      </c>
      <c r="J52" s="24">
        <f t="shared" si="8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0"/>
        <v>12023</v>
      </c>
      <c r="B53" s="12">
        <f t="shared" si="11"/>
        <v>44927</v>
      </c>
      <c r="C53" s="13">
        <f t="shared" si="12"/>
        <v>500</v>
      </c>
      <c r="D53" s="13">
        <f t="shared" si="13"/>
        <v>50</v>
      </c>
      <c r="E53" s="13">
        <f t="shared" si="14"/>
        <v>1400</v>
      </c>
      <c r="F53" s="14">
        <f t="shared" si="15"/>
        <v>0</v>
      </c>
      <c r="G53" s="14">
        <f t="shared" si="9"/>
        <v>1400</v>
      </c>
      <c r="H53" s="14">
        <f t="shared" si="16"/>
        <v>0</v>
      </c>
      <c r="I53" s="24">
        <f t="shared" si="17"/>
        <v>0</v>
      </c>
      <c r="J53" s="24">
        <f t="shared" si="8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0"/>
        <v>22023</v>
      </c>
      <c r="B54" s="12">
        <f t="shared" si="11"/>
        <v>44958</v>
      </c>
      <c r="C54" s="13">
        <f t="shared" si="12"/>
        <v>500</v>
      </c>
      <c r="D54" s="13">
        <f t="shared" si="13"/>
        <v>50</v>
      </c>
      <c r="E54" s="13">
        <f t="shared" si="14"/>
        <v>1450</v>
      </c>
      <c r="F54" s="14">
        <f t="shared" si="15"/>
        <v>0</v>
      </c>
      <c r="G54" s="14">
        <f t="shared" si="9"/>
        <v>1450</v>
      </c>
      <c r="H54" s="14">
        <f t="shared" si="16"/>
        <v>0</v>
      </c>
      <c r="I54" s="24">
        <f t="shared" si="17"/>
        <v>0</v>
      </c>
      <c r="J54" s="24">
        <f t="shared" si="8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0"/>
        <v>32023</v>
      </c>
      <c r="B55" s="12">
        <f t="shared" si="11"/>
        <v>44986</v>
      </c>
      <c r="C55" s="13">
        <f t="shared" si="12"/>
        <v>500</v>
      </c>
      <c r="D55" s="13">
        <f t="shared" si="13"/>
        <v>50</v>
      </c>
      <c r="E55" s="13">
        <f t="shared" si="14"/>
        <v>1500</v>
      </c>
      <c r="F55" s="14">
        <f t="shared" si="15"/>
        <v>0</v>
      </c>
      <c r="G55" s="14">
        <f t="shared" si="9"/>
        <v>1500</v>
      </c>
      <c r="H55" s="14">
        <f t="shared" si="16"/>
        <v>0</v>
      </c>
      <c r="I55" s="24">
        <f t="shared" si="17"/>
        <v>0</v>
      </c>
      <c r="J55" s="24">
        <f t="shared" si="8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0"/>
        <v>42023</v>
      </c>
      <c r="B56" s="12">
        <f t="shared" si="11"/>
        <v>45017</v>
      </c>
      <c r="C56" s="13">
        <f t="shared" si="12"/>
        <v>500</v>
      </c>
      <c r="D56" s="13">
        <f t="shared" si="13"/>
        <v>50</v>
      </c>
      <c r="E56" s="13">
        <f t="shared" si="14"/>
        <v>1550</v>
      </c>
      <c r="F56" s="14">
        <f t="shared" si="15"/>
        <v>0</v>
      </c>
      <c r="G56" s="14">
        <f t="shared" si="9"/>
        <v>1550</v>
      </c>
      <c r="H56" s="14">
        <f t="shared" si="16"/>
        <v>0</v>
      </c>
      <c r="I56" s="24">
        <f t="shared" si="17"/>
        <v>0</v>
      </c>
      <c r="J56" s="24">
        <f t="shared" si="8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0"/>
        <v>52023</v>
      </c>
      <c r="B57" s="12">
        <f t="shared" si="11"/>
        <v>45047</v>
      </c>
      <c r="C57" s="13">
        <f t="shared" si="12"/>
        <v>500</v>
      </c>
      <c r="D57" s="13">
        <f t="shared" si="13"/>
        <v>50</v>
      </c>
      <c r="E57" s="13">
        <f t="shared" si="14"/>
        <v>1600</v>
      </c>
      <c r="F57" s="14">
        <f t="shared" si="15"/>
        <v>0</v>
      </c>
      <c r="G57" s="14">
        <f t="shared" si="9"/>
        <v>1600</v>
      </c>
      <c r="H57" s="14">
        <f t="shared" si="16"/>
        <v>0</v>
      </c>
      <c r="I57" s="24">
        <f t="shared" si="17"/>
        <v>0</v>
      </c>
      <c r="J57" s="24">
        <f t="shared" si="8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0"/>
        <v>62023</v>
      </c>
      <c r="B58" s="12">
        <f t="shared" si="11"/>
        <v>45078</v>
      </c>
      <c r="C58" s="13">
        <f t="shared" si="12"/>
        <v>500</v>
      </c>
      <c r="D58" s="13">
        <f t="shared" si="13"/>
        <v>50</v>
      </c>
      <c r="E58" s="13">
        <f t="shared" si="14"/>
        <v>1650</v>
      </c>
      <c r="F58" s="14">
        <f t="shared" si="15"/>
        <v>0</v>
      </c>
      <c r="G58" s="14">
        <f t="shared" si="9"/>
        <v>1650</v>
      </c>
      <c r="H58" s="14">
        <f t="shared" si="16"/>
        <v>0</v>
      </c>
      <c r="I58" s="24">
        <f t="shared" si="17"/>
        <v>0</v>
      </c>
      <c r="J58" s="24">
        <f t="shared" si="8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0"/>
        <v>72023</v>
      </c>
      <c r="B59" s="12">
        <f t="shared" si="11"/>
        <v>45108</v>
      </c>
      <c r="C59" s="13">
        <f t="shared" si="12"/>
        <v>500</v>
      </c>
      <c r="D59" s="13">
        <f t="shared" si="13"/>
        <v>50</v>
      </c>
      <c r="E59" s="13">
        <f t="shared" si="14"/>
        <v>1700</v>
      </c>
      <c r="F59" s="14">
        <f t="shared" si="15"/>
        <v>0</v>
      </c>
      <c r="G59" s="14">
        <f t="shared" si="9"/>
        <v>1700</v>
      </c>
      <c r="H59" s="14">
        <f t="shared" si="16"/>
        <v>0</v>
      </c>
      <c r="I59" s="24">
        <f t="shared" si="17"/>
        <v>0</v>
      </c>
      <c r="J59" s="24">
        <f t="shared" si="8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0"/>
        <v>82023</v>
      </c>
      <c r="B60" s="12">
        <f t="shared" si="11"/>
        <v>45139</v>
      </c>
      <c r="C60" s="13">
        <f t="shared" si="12"/>
        <v>500</v>
      </c>
      <c r="D60" s="13">
        <f t="shared" si="13"/>
        <v>50</v>
      </c>
      <c r="E60" s="13">
        <f t="shared" si="14"/>
        <v>1750</v>
      </c>
      <c r="F60" s="14">
        <f t="shared" si="15"/>
        <v>0</v>
      </c>
      <c r="G60" s="14">
        <f t="shared" si="9"/>
        <v>1750</v>
      </c>
      <c r="H60" s="14">
        <f t="shared" si="16"/>
        <v>0</v>
      </c>
      <c r="I60" s="24">
        <f t="shared" si="17"/>
        <v>0</v>
      </c>
      <c r="J60" s="24">
        <f t="shared" si="8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0"/>
        <v>92023</v>
      </c>
      <c r="B61" s="12">
        <f t="shared" si="11"/>
        <v>45170</v>
      </c>
      <c r="C61" s="13">
        <f t="shared" si="12"/>
        <v>500</v>
      </c>
      <c r="D61" s="13">
        <f t="shared" si="13"/>
        <v>50</v>
      </c>
      <c r="E61" s="13">
        <f t="shared" si="14"/>
        <v>1800</v>
      </c>
      <c r="F61" s="14">
        <f t="shared" si="15"/>
        <v>0</v>
      </c>
      <c r="G61" s="14">
        <f t="shared" si="9"/>
        <v>1800</v>
      </c>
      <c r="H61" s="14">
        <f t="shared" si="16"/>
        <v>0</v>
      </c>
      <c r="I61" s="24">
        <f t="shared" si="17"/>
        <v>0</v>
      </c>
      <c r="J61" s="24">
        <f t="shared" si="8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0"/>
        <v>102023</v>
      </c>
      <c r="B62" s="12">
        <f t="shared" si="11"/>
        <v>45200</v>
      </c>
      <c r="C62" s="13">
        <f t="shared" si="12"/>
        <v>500</v>
      </c>
      <c r="D62" s="13">
        <f t="shared" si="13"/>
        <v>50</v>
      </c>
      <c r="E62" s="13">
        <f t="shared" si="14"/>
        <v>1850</v>
      </c>
      <c r="F62" s="14">
        <f t="shared" si="15"/>
        <v>0</v>
      </c>
      <c r="G62" s="14">
        <f t="shared" si="9"/>
        <v>1850</v>
      </c>
      <c r="H62" s="14">
        <f t="shared" si="16"/>
        <v>0</v>
      </c>
      <c r="I62" s="24">
        <f t="shared" si="17"/>
        <v>0</v>
      </c>
      <c r="J62" s="24">
        <f t="shared" si="8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0"/>
        <v>112023</v>
      </c>
      <c r="B63" s="12">
        <f t="shared" si="11"/>
        <v>45231</v>
      </c>
      <c r="C63" s="13">
        <f t="shared" si="12"/>
        <v>500</v>
      </c>
      <c r="D63" s="13">
        <f t="shared" si="13"/>
        <v>50</v>
      </c>
      <c r="E63" s="13">
        <f t="shared" si="14"/>
        <v>1900</v>
      </c>
      <c r="F63" s="14">
        <f t="shared" si="15"/>
        <v>0</v>
      </c>
      <c r="G63" s="14">
        <f t="shared" si="9"/>
        <v>1900</v>
      </c>
      <c r="H63" s="14">
        <f t="shared" si="16"/>
        <v>0</v>
      </c>
      <c r="I63" s="24">
        <f t="shared" si="17"/>
        <v>0</v>
      </c>
      <c r="J63" s="24">
        <f t="shared" si="8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0"/>
        <v>122023</v>
      </c>
      <c r="B64" s="12">
        <f t="shared" si="11"/>
        <v>45261</v>
      </c>
      <c r="C64" s="13">
        <f t="shared" si="12"/>
        <v>500</v>
      </c>
      <c r="D64" s="13">
        <f t="shared" si="13"/>
        <v>50</v>
      </c>
      <c r="E64" s="13">
        <f t="shared" si="14"/>
        <v>1950</v>
      </c>
      <c r="F64" s="14">
        <f t="shared" si="15"/>
        <v>0</v>
      </c>
      <c r="G64" s="14">
        <f t="shared" si="9"/>
        <v>1950</v>
      </c>
      <c r="H64" s="14">
        <f t="shared" si="16"/>
        <v>0</v>
      </c>
      <c r="I64" s="24">
        <f t="shared" si="17"/>
        <v>0</v>
      </c>
      <c r="J64" s="24">
        <f t="shared" si="8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0"/>
        <v>12024</v>
      </c>
      <c r="B65" s="12">
        <f t="shared" si="11"/>
        <v>45292</v>
      </c>
      <c r="C65" s="13">
        <f t="shared" si="12"/>
        <v>500</v>
      </c>
      <c r="D65" s="13">
        <f t="shared" si="13"/>
        <v>50</v>
      </c>
      <c r="E65" s="13">
        <f t="shared" si="14"/>
        <v>2000</v>
      </c>
      <c r="F65" s="14">
        <f t="shared" si="15"/>
        <v>0</v>
      </c>
      <c r="G65" s="14">
        <f t="shared" si="9"/>
        <v>2000</v>
      </c>
      <c r="H65" s="14">
        <f t="shared" si="16"/>
        <v>0</v>
      </c>
      <c r="I65" s="24">
        <f t="shared" si="17"/>
        <v>0</v>
      </c>
      <c r="J65" s="24">
        <f t="shared" si="8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0"/>
        <v>22024</v>
      </c>
      <c r="B66" s="12">
        <f t="shared" si="11"/>
        <v>45323</v>
      </c>
      <c r="C66" s="13">
        <f t="shared" si="12"/>
        <v>500</v>
      </c>
      <c r="D66" s="13">
        <f t="shared" si="13"/>
        <v>50</v>
      </c>
      <c r="E66" s="13">
        <f t="shared" si="14"/>
        <v>2050</v>
      </c>
      <c r="F66" s="14">
        <f t="shared" si="15"/>
        <v>0</v>
      </c>
      <c r="G66" s="14">
        <f t="shared" si="9"/>
        <v>2050</v>
      </c>
      <c r="H66" s="14">
        <f t="shared" si="16"/>
        <v>0</v>
      </c>
      <c r="I66" s="24">
        <f t="shared" si="17"/>
        <v>0</v>
      </c>
      <c r="J66" s="24">
        <f t="shared" si="8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0"/>
        <v>32024</v>
      </c>
      <c r="B67" s="12">
        <f t="shared" si="11"/>
        <v>45352</v>
      </c>
      <c r="C67" s="13">
        <f t="shared" si="12"/>
        <v>500</v>
      </c>
      <c r="D67" s="13">
        <f t="shared" si="13"/>
        <v>50</v>
      </c>
      <c r="E67" s="13">
        <f t="shared" si="14"/>
        <v>2100</v>
      </c>
      <c r="F67" s="14">
        <f t="shared" si="15"/>
        <v>0</v>
      </c>
      <c r="G67" s="14">
        <f t="shared" si="9"/>
        <v>2100</v>
      </c>
      <c r="H67" s="14">
        <f t="shared" si="16"/>
        <v>0</v>
      </c>
      <c r="I67" s="24">
        <f t="shared" si="17"/>
        <v>0</v>
      </c>
      <c r="J67" s="24">
        <f t="shared" si="8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0"/>
        <v>42024</v>
      </c>
      <c r="B68" s="12">
        <f t="shared" si="11"/>
        <v>45383</v>
      </c>
      <c r="C68" s="13">
        <f t="shared" si="12"/>
        <v>500</v>
      </c>
      <c r="D68" s="13">
        <f t="shared" si="13"/>
        <v>50</v>
      </c>
      <c r="E68" s="13">
        <f t="shared" si="14"/>
        <v>2150</v>
      </c>
      <c r="F68" s="14">
        <f t="shared" si="15"/>
        <v>0</v>
      </c>
      <c r="G68" s="14">
        <f t="shared" si="9"/>
        <v>2150</v>
      </c>
      <c r="H68" s="14">
        <f t="shared" si="16"/>
        <v>0</v>
      </c>
      <c r="I68" s="24">
        <f t="shared" si="17"/>
        <v>0</v>
      </c>
      <c r="J68" s="24">
        <f t="shared" si="8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0"/>
        <v>52024</v>
      </c>
      <c r="B69" s="12">
        <f t="shared" si="11"/>
        <v>45413</v>
      </c>
      <c r="C69" s="13">
        <f t="shared" si="12"/>
        <v>500</v>
      </c>
      <c r="D69" s="13">
        <f t="shared" si="13"/>
        <v>50</v>
      </c>
      <c r="E69" s="13">
        <f t="shared" si="14"/>
        <v>2200</v>
      </c>
      <c r="F69" s="14">
        <f t="shared" si="15"/>
        <v>0</v>
      </c>
      <c r="G69" s="14">
        <f t="shared" ref="G69:G100" si="18">E69-F69</f>
        <v>2200</v>
      </c>
      <c r="H69" s="14">
        <f t="shared" si="16"/>
        <v>0</v>
      </c>
      <c r="I69" s="24">
        <f t="shared" si="17"/>
        <v>0</v>
      </c>
      <c r="J69" s="24">
        <f t="shared" si="8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9">MONTH(B70)&amp;YEAR(B70)</f>
        <v>62024</v>
      </c>
      <c r="B70" s="12">
        <f t="shared" ref="B70:B101" si="20">EDATE(B69,1)</f>
        <v>45444</v>
      </c>
      <c r="C70" s="13">
        <f t="shared" ref="C70:C101" si="21">C69-H70+I70</f>
        <v>500</v>
      </c>
      <c r="D70" s="13">
        <f t="shared" ref="D70:D101" si="22">C69*$K$1</f>
        <v>50</v>
      </c>
      <c r="E70" s="13">
        <f t="shared" ref="E70:E101" si="23">C69*$K$1+G69</f>
        <v>2250</v>
      </c>
      <c r="F70" s="14">
        <f t="shared" ref="F70:F101" si="24">IF(J70&gt;E70,E70,J70)</f>
        <v>0</v>
      </c>
      <c r="G70" s="14">
        <f t="shared" si="18"/>
        <v>2250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8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9"/>
        <v>72024</v>
      </c>
      <c r="B71" s="12">
        <f t="shared" si="20"/>
        <v>45474</v>
      </c>
      <c r="C71" s="13">
        <f t="shared" si="21"/>
        <v>500</v>
      </c>
      <c r="D71" s="13">
        <f t="shared" si="22"/>
        <v>50</v>
      </c>
      <c r="E71" s="13">
        <f t="shared" si="23"/>
        <v>2300</v>
      </c>
      <c r="F71" s="14">
        <f t="shared" si="24"/>
        <v>0</v>
      </c>
      <c r="G71" s="14">
        <f t="shared" si="18"/>
        <v>2300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9"/>
        <v>82024</v>
      </c>
      <c r="B72" s="12">
        <f t="shared" si="20"/>
        <v>45505</v>
      </c>
      <c r="C72" s="13">
        <f t="shared" si="21"/>
        <v>500</v>
      </c>
      <c r="D72" s="13">
        <f t="shared" si="22"/>
        <v>50</v>
      </c>
      <c r="E72" s="13">
        <f t="shared" si="23"/>
        <v>2350</v>
      </c>
      <c r="F72" s="14">
        <f t="shared" si="24"/>
        <v>0</v>
      </c>
      <c r="G72" s="14">
        <f t="shared" si="18"/>
        <v>2350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9"/>
        <v>92024</v>
      </c>
      <c r="B73" s="12">
        <f t="shared" si="20"/>
        <v>45536</v>
      </c>
      <c r="C73" s="13">
        <f t="shared" si="21"/>
        <v>500</v>
      </c>
      <c r="D73" s="13">
        <f t="shared" si="22"/>
        <v>50</v>
      </c>
      <c r="E73" s="13">
        <f t="shared" si="23"/>
        <v>2400</v>
      </c>
      <c r="F73" s="14">
        <f t="shared" si="24"/>
        <v>0</v>
      </c>
      <c r="G73" s="14">
        <f t="shared" si="18"/>
        <v>2400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9"/>
        <v>102024</v>
      </c>
      <c r="B74" s="12">
        <f t="shared" si="20"/>
        <v>45566</v>
      </c>
      <c r="C74" s="13">
        <f t="shared" si="21"/>
        <v>500</v>
      </c>
      <c r="D74" s="13">
        <f t="shared" si="22"/>
        <v>50</v>
      </c>
      <c r="E74" s="13">
        <f t="shared" si="23"/>
        <v>2450</v>
      </c>
      <c r="F74" s="14">
        <f t="shared" si="24"/>
        <v>0</v>
      </c>
      <c r="G74" s="14">
        <f t="shared" si="18"/>
        <v>2450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9"/>
        <v>112024</v>
      </c>
      <c r="B75" s="12">
        <f t="shared" si="20"/>
        <v>45597</v>
      </c>
      <c r="C75" s="13">
        <f t="shared" si="21"/>
        <v>500</v>
      </c>
      <c r="D75" s="13">
        <f t="shared" si="22"/>
        <v>50</v>
      </c>
      <c r="E75" s="13">
        <f t="shared" si="23"/>
        <v>2500</v>
      </c>
      <c r="F75" s="14">
        <f t="shared" si="24"/>
        <v>0</v>
      </c>
      <c r="G75" s="14">
        <f t="shared" si="18"/>
        <v>2500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9"/>
        <v>122024</v>
      </c>
      <c r="B76" s="12">
        <f t="shared" si="20"/>
        <v>45627</v>
      </c>
      <c r="C76" s="13">
        <f t="shared" si="21"/>
        <v>500</v>
      </c>
      <c r="D76" s="13">
        <f t="shared" si="22"/>
        <v>50</v>
      </c>
      <c r="E76" s="13">
        <f t="shared" si="23"/>
        <v>2550</v>
      </c>
      <c r="F76" s="14">
        <f t="shared" si="24"/>
        <v>0</v>
      </c>
      <c r="G76" s="14">
        <f t="shared" si="18"/>
        <v>2550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9"/>
        <v>12025</v>
      </c>
      <c r="B77" s="12">
        <f t="shared" si="20"/>
        <v>45658</v>
      </c>
      <c r="C77" s="13">
        <f t="shared" si="21"/>
        <v>500</v>
      </c>
      <c r="D77" s="13">
        <f t="shared" si="22"/>
        <v>50</v>
      </c>
      <c r="E77" s="13">
        <f t="shared" si="23"/>
        <v>2600</v>
      </c>
      <c r="F77" s="14">
        <f t="shared" si="24"/>
        <v>0</v>
      </c>
      <c r="G77" s="14">
        <f t="shared" si="18"/>
        <v>2600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9"/>
        <v>22025</v>
      </c>
      <c r="B78" s="12">
        <f t="shared" si="20"/>
        <v>45689</v>
      </c>
      <c r="C78" s="13">
        <f t="shared" si="21"/>
        <v>500</v>
      </c>
      <c r="D78" s="13">
        <f t="shared" si="22"/>
        <v>50</v>
      </c>
      <c r="E78" s="13">
        <f t="shared" si="23"/>
        <v>2650</v>
      </c>
      <c r="F78" s="14">
        <f t="shared" si="24"/>
        <v>0</v>
      </c>
      <c r="G78" s="14">
        <f t="shared" si="18"/>
        <v>2650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9"/>
        <v>32025</v>
      </c>
      <c r="B79" s="12">
        <f t="shared" si="20"/>
        <v>45717</v>
      </c>
      <c r="C79" s="13">
        <f t="shared" si="21"/>
        <v>500</v>
      </c>
      <c r="D79" s="13">
        <f t="shared" si="22"/>
        <v>50</v>
      </c>
      <c r="E79" s="13">
        <f t="shared" si="23"/>
        <v>2700</v>
      </c>
      <c r="F79" s="14">
        <f t="shared" si="24"/>
        <v>0</v>
      </c>
      <c r="G79" s="14">
        <f t="shared" si="18"/>
        <v>2700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9"/>
        <v>42025</v>
      </c>
      <c r="B80" s="12">
        <f t="shared" si="20"/>
        <v>45748</v>
      </c>
      <c r="C80" s="13">
        <f t="shared" si="21"/>
        <v>500</v>
      </c>
      <c r="D80" s="13">
        <f t="shared" si="22"/>
        <v>50</v>
      </c>
      <c r="E80" s="13">
        <f t="shared" si="23"/>
        <v>2750</v>
      </c>
      <c r="F80" s="14">
        <f t="shared" si="24"/>
        <v>0</v>
      </c>
      <c r="G80" s="14">
        <f t="shared" si="18"/>
        <v>2750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9"/>
        <v>52025</v>
      </c>
      <c r="B81" s="12">
        <f t="shared" si="20"/>
        <v>45778</v>
      </c>
      <c r="C81" s="13">
        <f t="shared" si="21"/>
        <v>500</v>
      </c>
      <c r="D81" s="13">
        <f t="shared" si="22"/>
        <v>50</v>
      </c>
      <c r="E81" s="13">
        <f t="shared" si="23"/>
        <v>2800</v>
      </c>
      <c r="F81" s="14">
        <f t="shared" si="24"/>
        <v>0</v>
      </c>
      <c r="G81" s="14">
        <f t="shared" si="18"/>
        <v>2800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9"/>
        <v>62025</v>
      </c>
      <c r="B82" s="12">
        <f t="shared" si="20"/>
        <v>45809</v>
      </c>
      <c r="C82" s="13">
        <f t="shared" si="21"/>
        <v>500</v>
      </c>
      <c r="D82" s="13">
        <f t="shared" si="22"/>
        <v>50</v>
      </c>
      <c r="E82" s="13">
        <f t="shared" si="23"/>
        <v>2850</v>
      </c>
      <c r="F82" s="14">
        <f t="shared" si="24"/>
        <v>0</v>
      </c>
      <c r="G82" s="14">
        <f t="shared" si="18"/>
        <v>2850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9"/>
        <v>72025</v>
      </c>
      <c r="B83" s="12">
        <f t="shared" si="20"/>
        <v>45839</v>
      </c>
      <c r="C83" s="13">
        <f t="shared" si="21"/>
        <v>500</v>
      </c>
      <c r="D83" s="13">
        <f t="shared" si="22"/>
        <v>50</v>
      </c>
      <c r="E83" s="13">
        <f t="shared" si="23"/>
        <v>2900</v>
      </c>
      <c r="F83" s="14">
        <f t="shared" si="24"/>
        <v>0</v>
      </c>
      <c r="G83" s="14">
        <f t="shared" si="18"/>
        <v>2900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9"/>
        <v>82025</v>
      </c>
      <c r="B84" s="12">
        <f t="shared" si="20"/>
        <v>45870</v>
      </c>
      <c r="C84" s="13">
        <f t="shared" si="21"/>
        <v>500</v>
      </c>
      <c r="D84" s="13">
        <f t="shared" si="22"/>
        <v>50</v>
      </c>
      <c r="E84" s="13">
        <f t="shared" si="23"/>
        <v>2950</v>
      </c>
      <c r="F84" s="14">
        <f t="shared" si="24"/>
        <v>0</v>
      </c>
      <c r="G84" s="14">
        <f t="shared" si="18"/>
        <v>2950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9"/>
        <v>92025</v>
      </c>
      <c r="B85" s="12">
        <f t="shared" si="20"/>
        <v>45901</v>
      </c>
      <c r="C85" s="13">
        <f t="shared" si="21"/>
        <v>500</v>
      </c>
      <c r="D85" s="13">
        <f t="shared" si="22"/>
        <v>50</v>
      </c>
      <c r="E85" s="13">
        <f t="shared" si="23"/>
        <v>3000</v>
      </c>
      <c r="F85" s="14">
        <f t="shared" si="24"/>
        <v>0</v>
      </c>
      <c r="G85" s="14">
        <f t="shared" si="18"/>
        <v>3000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9"/>
        <v>102025</v>
      </c>
      <c r="B86" s="12">
        <f t="shared" si="20"/>
        <v>45931</v>
      </c>
      <c r="C86" s="13">
        <f t="shared" si="21"/>
        <v>500</v>
      </c>
      <c r="D86" s="13">
        <f t="shared" si="22"/>
        <v>50</v>
      </c>
      <c r="E86" s="13">
        <f t="shared" si="23"/>
        <v>3050</v>
      </c>
      <c r="F86" s="14">
        <f t="shared" si="24"/>
        <v>0</v>
      </c>
      <c r="G86" s="14">
        <f t="shared" si="18"/>
        <v>3050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9"/>
        <v>112025</v>
      </c>
      <c r="B87" s="12">
        <f t="shared" si="20"/>
        <v>45962</v>
      </c>
      <c r="C87" s="13">
        <f t="shared" si="21"/>
        <v>500</v>
      </c>
      <c r="D87" s="13">
        <f t="shared" si="22"/>
        <v>50</v>
      </c>
      <c r="E87" s="13">
        <f t="shared" si="23"/>
        <v>3100</v>
      </c>
      <c r="F87" s="14">
        <f t="shared" si="24"/>
        <v>0</v>
      </c>
      <c r="G87" s="14">
        <f t="shared" si="18"/>
        <v>3100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9"/>
        <v>122025</v>
      </c>
      <c r="B88" s="12">
        <f t="shared" si="20"/>
        <v>45992</v>
      </c>
      <c r="C88" s="13">
        <f t="shared" si="21"/>
        <v>500</v>
      </c>
      <c r="D88" s="13">
        <f t="shared" si="22"/>
        <v>50</v>
      </c>
      <c r="E88" s="13">
        <f t="shared" si="23"/>
        <v>3150</v>
      </c>
      <c r="F88" s="14">
        <f t="shared" si="24"/>
        <v>0</v>
      </c>
      <c r="G88" s="14">
        <f t="shared" si="18"/>
        <v>3150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9"/>
        <v>12026</v>
      </c>
      <c r="B89" s="12">
        <f t="shared" si="20"/>
        <v>46023</v>
      </c>
      <c r="C89" s="13">
        <f t="shared" si="21"/>
        <v>500</v>
      </c>
      <c r="D89" s="13">
        <f t="shared" si="22"/>
        <v>50</v>
      </c>
      <c r="E89" s="13">
        <f t="shared" si="23"/>
        <v>3200</v>
      </c>
      <c r="F89" s="14">
        <f t="shared" si="24"/>
        <v>0</v>
      </c>
      <c r="G89" s="14">
        <f t="shared" si="18"/>
        <v>3200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9"/>
        <v>22026</v>
      </c>
      <c r="B90" s="12">
        <f t="shared" si="20"/>
        <v>46054</v>
      </c>
      <c r="C90" s="13">
        <f t="shared" si="21"/>
        <v>500</v>
      </c>
      <c r="D90" s="13">
        <f t="shared" si="22"/>
        <v>50</v>
      </c>
      <c r="E90" s="13">
        <f t="shared" si="23"/>
        <v>3250</v>
      </c>
      <c r="F90" s="14">
        <f t="shared" si="24"/>
        <v>0</v>
      </c>
      <c r="G90" s="14">
        <f t="shared" si="18"/>
        <v>3250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9"/>
        <v>32026</v>
      </c>
      <c r="B91" s="12">
        <f t="shared" si="20"/>
        <v>46082</v>
      </c>
      <c r="C91" s="13">
        <f t="shared" si="21"/>
        <v>500</v>
      </c>
      <c r="D91" s="13">
        <f t="shared" si="22"/>
        <v>50</v>
      </c>
      <c r="E91" s="13">
        <f t="shared" si="23"/>
        <v>3300</v>
      </c>
      <c r="F91" s="14">
        <f t="shared" si="24"/>
        <v>0</v>
      </c>
      <c r="G91" s="14">
        <f t="shared" si="18"/>
        <v>3300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9"/>
        <v>42026</v>
      </c>
      <c r="B92" s="12">
        <f t="shared" si="20"/>
        <v>46113</v>
      </c>
      <c r="C92" s="13">
        <f t="shared" si="21"/>
        <v>500</v>
      </c>
      <c r="D92" s="13">
        <f t="shared" si="22"/>
        <v>50</v>
      </c>
      <c r="E92" s="13">
        <f t="shared" si="23"/>
        <v>3350</v>
      </c>
      <c r="F92" s="14">
        <f t="shared" si="24"/>
        <v>0</v>
      </c>
      <c r="G92" s="14">
        <f t="shared" si="18"/>
        <v>3350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9"/>
        <v>52026</v>
      </c>
      <c r="B93" s="12">
        <f t="shared" si="20"/>
        <v>46143</v>
      </c>
      <c r="C93" s="13">
        <f t="shared" si="21"/>
        <v>500</v>
      </c>
      <c r="D93" s="13">
        <f t="shared" si="22"/>
        <v>50</v>
      </c>
      <c r="E93" s="13">
        <f t="shared" si="23"/>
        <v>3400</v>
      </c>
      <c r="F93" s="14">
        <f t="shared" si="24"/>
        <v>0</v>
      </c>
      <c r="G93" s="14">
        <f t="shared" si="18"/>
        <v>3400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9"/>
        <v>62026</v>
      </c>
      <c r="B94" s="12">
        <f t="shared" si="20"/>
        <v>46174</v>
      </c>
      <c r="C94" s="13">
        <f t="shared" si="21"/>
        <v>500</v>
      </c>
      <c r="D94" s="13">
        <f t="shared" si="22"/>
        <v>50</v>
      </c>
      <c r="E94" s="13">
        <f t="shared" si="23"/>
        <v>3450</v>
      </c>
      <c r="F94" s="14">
        <f t="shared" si="24"/>
        <v>0</v>
      </c>
      <c r="G94" s="14">
        <f t="shared" si="18"/>
        <v>3450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9"/>
        <v>72026</v>
      </c>
      <c r="B95" s="12">
        <f t="shared" si="20"/>
        <v>46204</v>
      </c>
      <c r="C95" s="13">
        <f t="shared" si="21"/>
        <v>500</v>
      </c>
      <c r="D95" s="13">
        <f t="shared" si="22"/>
        <v>50</v>
      </c>
      <c r="E95" s="13">
        <f t="shared" si="23"/>
        <v>3500</v>
      </c>
      <c r="F95" s="14">
        <f t="shared" si="24"/>
        <v>0</v>
      </c>
      <c r="G95" s="14">
        <f t="shared" si="18"/>
        <v>3500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9"/>
        <v>82026</v>
      </c>
      <c r="B96" s="12">
        <f t="shared" si="20"/>
        <v>46235</v>
      </c>
      <c r="C96" s="13">
        <f t="shared" si="21"/>
        <v>500</v>
      </c>
      <c r="D96" s="13">
        <f t="shared" si="22"/>
        <v>50</v>
      </c>
      <c r="E96" s="13">
        <f t="shared" si="23"/>
        <v>3550</v>
      </c>
      <c r="F96" s="14">
        <f t="shared" si="24"/>
        <v>0</v>
      </c>
      <c r="G96" s="14">
        <f t="shared" si="18"/>
        <v>3550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9"/>
        <v>92026</v>
      </c>
      <c r="B97" s="12">
        <f t="shared" si="20"/>
        <v>46266</v>
      </c>
      <c r="C97" s="13">
        <f t="shared" si="21"/>
        <v>500</v>
      </c>
      <c r="D97" s="13">
        <f t="shared" si="22"/>
        <v>50</v>
      </c>
      <c r="E97" s="13">
        <f t="shared" si="23"/>
        <v>3600</v>
      </c>
      <c r="F97" s="14">
        <f t="shared" si="24"/>
        <v>0</v>
      </c>
      <c r="G97" s="14">
        <f t="shared" si="18"/>
        <v>3600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9"/>
        <v>102026</v>
      </c>
      <c r="B98" s="12">
        <f t="shared" si="20"/>
        <v>46296</v>
      </c>
      <c r="C98" s="13">
        <f t="shared" si="21"/>
        <v>500</v>
      </c>
      <c r="D98" s="13">
        <f t="shared" si="22"/>
        <v>50</v>
      </c>
      <c r="E98" s="13">
        <f t="shared" si="23"/>
        <v>3650</v>
      </c>
      <c r="F98" s="14">
        <f t="shared" si="24"/>
        <v>0</v>
      </c>
      <c r="G98" s="14">
        <f t="shared" si="18"/>
        <v>3650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9"/>
        <v>112026</v>
      </c>
      <c r="B99" s="12">
        <f t="shared" si="20"/>
        <v>46327</v>
      </c>
      <c r="C99" s="13">
        <f t="shared" si="21"/>
        <v>500</v>
      </c>
      <c r="D99" s="13">
        <f t="shared" si="22"/>
        <v>50</v>
      </c>
      <c r="E99" s="13">
        <f t="shared" si="23"/>
        <v>3700</v>
      </c>
      <c r="F99" s="14">
        <f t="shared" si="24"/>
        <v>0</v>
      </c>
      <c r="G99" s="14">
        <f t="shared" si="18"/>
        <v>3700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9"/>
        <v>122026</v>
      </c>
      <c r="B100" s="12">
        <f t="shared" si="20"/>
        <v>46357</v>
      </c>
      <c r="C100" s="13">
        <f t="shared" si="21"/>
        <v>500</v>
      </c>
      <c r="D100" s="13">
        <f t="shared" si="22"/>
        <v>50</v>
      </c>
      <c r="E100" s="13">
        <f t="shared" si="23"/>
        <v>3750</v>
      </c>
      <c r="F100" s="14">
        <f t="shared" si="24"/>
        <v>0</v>
      </c>
      <c r="G100" s="14">
        <f t="shared" si="18"/>
        <v>3750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9"/>
        <v>12027</v>
      </c>
      <c r="B101" s="12">
        <f t="shared" si="20"/>
        <v>46388</v>
      </c>
      <c r="C101" s="13">
        <f t="shared" si="21"/>
        <v>500</v>
      </c>
      <c r="D101" s="13">
        <f t="shared" si="22"/>
        <v>50</v>
      </c>
      <c r="E101" s="13">
        <f t="shared" si="23"/>
        <v>3800</v>
      </c>
      <c r="F101" s="14">
        <f t="shared" si="24"/>
        <v>0</v>
      </c>
      <c r="G101" s="14">
        <f t="shared" ref="G101:G124" si="28">E101-F101</f>
        <v>3800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9">MONTH(B102)&amp;YEAR(B102)</f>
        <v>22027</v>
      </c>
      <c r="B102" s="12">
        <f t="shared" ref="B102:B124" si="30">EDATE(B101,1)</f>
        <v>46419</v>
      </c>
      <c r="C102" s="13">
        <f t="shared" ref="C102:C124" si="31">C101-H102+I102</f>
        <v>500</v>
      </c>
      <c r="D102" s="13">
        <f t="shared" ref="D102:D124" si="32">C101*$K$1</f>
        <v>50</v>
      </c>
      <c r="E102" s="13">
        <f t="shared" ref="E102:E124" si="33">C101*$K$1+G101</f>
        <v>3850</v>
      </c>
      <c r="F102" s="14">
        <f t="shared" ref="F102:F124" si="34">IF(J102&gt;E102,E102,J102)</f>
        <v>0</v>
      </c>
      <c r="G102" s="14">
        <f t="shared" si="28"/>
        <v>3850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9"/>
        <v>32027</v>
      </c>
      <c r="B103" s="12">
        <f t="shared" si="30"/>
        <v>46447</v>
      </c>
      <c r="C103" s="13">
        <f t="shared" si="31"/>
        <v>500</v>
      </c>
      <c r="D103" s="13">
        <f t="shared" si="32"/>
        <v>50</v>
      </c>
      <c r="E103" s="13">
        <f t="shared" si="33"/>
        <v>3900</v>
      </c>
      <c r="F103" s="14">
        <f t="shared" si="34"/>
        <v>0</v>
      </c>
      <c r="G103" s="14">
        <f t="shared" si="28"/>
        <v>3900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9"/>
        <v>42027</v>
      </c>
      <c r="B104" s="12">
        <f t="shared" si="30"/>
        <v>46478</v>
      </c>
      <c r="C104" s="13">
        <f t="shared" si="31"/>
        <v>500</v>
      </c>
      <c r="D104" s="13">
        <f t="shared" si="32"/>
        <v>50</v>
      </c>
      <c r="E104" s="13">
        <f t="shared" si="33"/>
        <v>3950</v>
      </c>
      <c r="F104" s="14">
        <f t="shared" si="34"/>
        <v>0</v>
      </c>
      <c r="G104" s="14">
        <f t="shared" si="28"/>
        <v>3950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9"/>
        <v>52027</v>
      </c>
      <c r="B105" s="12">
        <f t="shared" si="30"/>
        <v>46508</v>
      </c>
      <c r="C105" s="13">
        <f t="shared" si="31"/>
        <v>500</v>
      </c>
      <c r="D105" s="13">
        <f t="shared" si="32"/>
        <v>50</v>
      </c>
      <c r="E105" s="13">
        <f t="shared" si="33"/>
        <v>4000</v>
      </c>
      <c r="F105" s="14">
        <f t="shared" si="34"/>
        <v>0</v>
      </c>
      <c r="G105" s="14">
        <f t="shared" si="28"/>
        <v>4000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9"/>
        <v>62027</v>
      </c>
      <c r="B106" s="12">
        <f t="shared" si="30"/>
        <v>46539</v>
      </c>
      <c r="C106" s="13">
        <f t="shared" si="31"/>
        <v>500</v>
      </c>
      <c r="D106" s="13">
        <f t="shared" si="32"/>
        <v>50</v>
      </c>
      <c r="E106" s="13">
        <f t="shared" si="33"/>
        <v>4050</v>
      </c>
      <c r="F106" s="14">
        <f t="shared" si="34"/>
        <v>0</v>
      </c>
      <c r="G106" s="14">
        <f t="shared" si="28"/>
        <v>4050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9"/>
        <v>72027</v>
      </c>
      <c r="B107" s="12">
        <f t="shared" si="30"/>
        <v>46569</v>
      </c>
      <c r="C107" s="13">
        <f t="shared" si="31"/>
        <v>500</v>
      </c>
      <c r="D107" s="13">
        <f t="shared" si="32"/>
        <v>50</v>
      </c>
      <c r="E107" s="13">
        <f t="shared" si="33"/>
        <v>4100</v>
      </c>
      <c r="F107" s="14">
        <f t="shared" si="34"/>
        <v>0</v>
      </c>
      <c r="G107" s="14">
        <f t="shared" si="28"/>
        <v>4100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9"/>
        <v>82027</v>
      </c>
      <c r="B108" s="12">
        <f t="shared" si="30"/>
        <v>46600</v>
      </c>
      <c r="C108" s="13">
        <f t="shared" si="31"/>
        <v>500</v>
      </c>
      <c r="D108" s="13">
        <f t="shared" si="32"/>
        <v>50</v>
      </c>
      <c r="E108" s="13">
        <f t="shared" si="33"/>
        <v>4150</v>
      </c>
      <c r="F108" s="14">
        <f t="shared" si="34"/>
        <v>0</v>
      </c>
      <c r="G108" s="14">
        <f t="shared" si="28"/>
        <v>4150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9"/>
        <v>92027</v>
      </c>
      <c r="B109" s="12">
        <f t="shared" si="30"/>
        <v>46631</v>
      </c>
      <c r="C109" s="13">
        <f t="shared" si="31"/>
        <v>500</v>
      </c>
      <c r="D109" s="13">
        <f t="shared" si="32"/>
        <v>50</v>
      </c>
      <c r="E109" s="13">
        <f t="shared" si="33"/>
        <v>4200</v>
      </c>
      <c r="F109" s="14">
        <f t="shared" si="34"/>
        <v>0</v>
      </c>
      <c r="G109" s="14">
        <f t="shared" si="28"/>
        <v>4200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9"/>
        <v>102027</v>
      </c>
      <c r="B110" s="12">
        <f t="shared" si="30"/>
        <v>46661</v>
      </c>
      <c r="C110" s="13">
        <f t="shared" si="31"/>
        <v>500</v>
      </c>
      <c r="D110" s="13">
        <f t="shared" si="32"/>
        <v>50</v>
      </c>
      <c r="E110" s="13">
        <f t="shared" si="33"/>
        <v>4250</v>
      </c>
      <c r="F110" s="14">
        <f t="shared" si="34"/>
        <v>0</v>
      </c>
      <c r="G110" s="14">
        <f t="shared" si="28"/>
        <v>4250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9"/>
        <v>112027</v>
      </c>
      <c r="B111" s="12">
        <f t="shared" si="30"/>
        <v>46692</v>
      </c>
      <c r="C111" s="13">
        <f t="shared" si="31"/>
        <v>500</v>
      </c>
      <c r="D111" s="13">
        <f t="shared" si="32"/>
        <v>50</v>
      </c>
      <c r="E111" s="13">
        <f t="shared" si="33"/>
        <v>4300</v>
      </c>
      <c r="F111" s="14">
        <f t="shared" si="34"/>
        <v>0</v>
      </c>
      <c r="G111" s="14">
        <f t="shared" si="28"/>
        <v>4300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9"/>
        <v>122027</v>
      </c>
      <c r="B112" s="12">
        <f t="shared" si="30"/>
        <v>46722</v>
      </c>
      <c r="C112" s="13">
        <f t="shared" si="31"/>
        <v>500</v>
      </c>
      <c r="D112" s="13">
        <f t="shared" si="32"/>
        <v>50</v>
      </c>
      <c r="E112" s="13">
        <f t="shared" si="33"/>
        <v>4350</v>
      </c>
      <c r="F112" s="14">
        <f t="shared" si="34"/>
        <v>0</v>
      </c>
      <c r="G112" s="14">
        <f t="shared" si="28"/>
        <v>4350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9"/>
        <v>12028</v>
      </c>
      <c r="B113" s="12">
        <f t="shared" si="30"/>
        <v>46753</v>
      </c>
      <c r="C113" s="13">
        <f t="shared" si="31"/>
        <v>500</v>
      </c>
      <c r="D113" s="13">
        <f t="shared" si="32"/>
        <v>50</v>
      </c>
      <c r="E113" s="13">
        <f t="shared" si="33"/>
        <v>4400</v>
      </c>
      <c r="F113" s="14">
        <f t="shared" si="34"/>
        <v>0</v>
      </c>
      <c r="G113" s="14">
        <f t="shared" si="28"/>
        <v>4400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9"/>
        <v>22028</v>
      </c>
      <c r="B114" s="12">
        <f t="shared" si="30"/>
        <v>46784</v>
      </c>
      <c r="C114" s="13">
        <f t="shared" si="31"/>
        <v>500</v>
      </c>
      <c r="D114" s="13">
        <f t="shared" si="32"/>
        <v>50</v>
      </c>
      <c r="E114" s="13">
        <f t="shared" si="33"/>
        <v>4450</v>
      </c>
      <c r="F114" s="14">
        <f t="shared" si="34"/>
        <v>0</v>
      </c>
      <c r="G114" s="14">
        <f t="shared" si="28"/>
        <v>4450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9"/>
        <v>32028</v>
      </c>
      <c r="B115" s="12">
        <f t="shared" si="30"/>
        <v>46813</v>
      </c>
      <c r="C115" s="13">
        <f t="shared" si="31"/>
        <v>500</v>
      </c>
      <c r="D115" s="13">
        <f t="shared" si="32"/>
        <v>50</v>
      </c>
      <c r="E115" s="13">
        <f t="shared" si="33"/>
        <v>4500</v>
      </c>
      <c r="F115" s="14">
        <f t="shared" si="34"/>
        <v>0</v>
      </c>
      <c r="G115" s="14">
        <f t="shared" si="28"/>
        <v>4500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9"/>
        <v>42028</v>
      </c>
      <c r="B116" s="12">
        <f t="shared" si="30"/>
        <v>46844</v>
      </c>
      <c r="C116" s="13">
        <f t="shared" si="31"/>
        <v>500</v>
      </c>
      <c r="D116" s="13">
        <f t="shared" si="32"/>
        <v>50</v>
      </c>
      <c r="E116" s="13">
        <f t="shared" si="33"/>
        <v>4550</v>
      </c>
      <c r="F116" s="14">
        <f t="shared" si="34"/>
        <v>0</v>
      </c>
      <c r="G116" s="14">
        <f t="shared" si="28"/>
        <v>4550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9"/>
        <v>52028</v>
      </c>
      <c r="B117" s="12">
        <f t="shared" si="30"/>
        <v>46874</v>
      </c>
      <c r="C117" s="13">
        <f t="shared" si="31"/>
        <v>500</v>
      </c>
      <c r="D117" s="13">
        <f t="shared" si="32"/>
        <v>50</v>
      </c>
      <c r="E117" s="13">
        <f t="shared" si="33"/>
        <v>4600</v>
      </c>
      <c r="F117" s="14">
        <f t="shared" si="34"/>
        <v>0</v>
      </c>
      <c r="G117" s="14">
        <f t="shared" si="28"/>
        <v>4600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9"/>
        <v>62028</v>
      </c>
      <c r="B118" s="12">
        <f t="shared" si="30"/>
        <v>46905</v>
      </c>
      <c r="C118" s="13">
        <f t="shared" si="31"/>
        <v>500</v>
      </c>
      <c r="D118" s="13">
        <f t="shared" si="32"/>
        <v>50</v>
      </c>
      <c r="E118" s="13">
        <f t="shared" si="33"/>
        <v>4650</v>
      </c>
      <c r="F118" s="14">
        <f t="shared" si="34"/>
        <v>0</v>
      </c>
      <c r="G118" s="14">
        <f t="shared" si="28"/>
        <v>4650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9"/>
        <v>72028</v>
      </c>
      <c r="B119" s="12">
        <f t="shared" si="30"/>
        <v>46935</v>
      </c>
      <c r="C119" s="13">
        <f t="shared" si="31"/>
        <v>500</v>
      </c>
      <c r="D119" s="13">
        <f t="shared" si="32"/>
        <v>50</v>
      </c>
      <c r="E119" s="13">
        <f t="shared" si="33"/>
        <v>4700</v>
      </c>
      <c r="F119" s="14">
        <f t="shared" si="34"/>
        <v>0</v>
      </c>
      <c r="G119" s="14">
        <f t="shared" si="28"/>
        <v>4700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9"/>
        <v>82028</v>
      </c>
      <c r="B120" s="12">
        <f t="shared" si="30"/>
        <v>46966</v>
      </c>
      <c r="C120" s="13">
        <f t="shared" si="31"/>
        <v>500</v>
      </c>
      <c r="D120" s="13">
        <f t="shared" si="32"/>
        <v>50</v>
      </c>
      <c r="E120" s="13">
        <f t="shared" si="33"/>
        <v>4750</v>
      </c>
      <c r="F120" s="14">
        <f t="shared" si="34"/>
        <v>0</v>
      </c>
      <c r="G120" s="14">
        <f t="shared" si="28"/>
        <v>4750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9"/>
        <v>92028</v>
      </c>
      <c r="B121" s="12">
        <f t="shared" si="30"/>
        <v>46997</v>
      </c>
      <c r="C121" s="13">
        <f t="shared" si="31"/>
        <v>500</v>
      </c>
      <c r="D121" s="13">
        <f t="shared" si="32"/>
        <v>50</v>
      </c>
      <c r="E121" s="13">
        <f t="shared" si="33"/>
        <v>4800</v>
      </c>
      <c r="F121" s="14">
        <f t="shared" si="34"/>
        <v>0</v>
      </c>
      <c r="G121" s="14">
        <f t="shared" si="28"/>
        <v>4800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9"/>
        <v>102028</v>
      </c>
      <c r="B122" s="12">
        <f t="shared" si="30"/>
        <v>47027</v>
      </c>
      <c r="C122" s="13">
        <f t="shared" si="31"/>
        <v>500</v>
      </c>
      <c r="D122" s="13">
        <f t="shared" si="32"/>
        <v>50</v>
      </c>
      <c r="E122" s="13">
        <f t="shared" si="33"/>
        <v>4850</v>
      </c>
      <c r="F122" s="14">
        <f t="shared" si="34"/>
        <v>0</v>
      </c>
      <c r="G122" s="14">
        <f t="shared" si="28"/>
        <v>4850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9"/>
        <v>112028</v>
      </c>
      <c r="B123" s="12">
        <f t="shared" si="30"/>
        <v>47058</v>
      </c>
      <c r="C123" s="13">
        <f t="shared" si="31"/>
        <v>500</v>
      </c>
      <c r="D123" s="13">
        <f t="shared" si="32"/>
        <v>50</v>
      </c>
      <c r="E123" s="13">
        <f t="shared" si="33"/>
        <v>4900</v>
      </c>
      <c r="F123" s="14">
        <f t="shared" si="34"/>
        <v>0</v>
      </c>
      <c r="G123" s="14">
        <f t="shared" si="28"/>
        <v>4900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9"/>
        <v>122028</v>
      </c>
      <c r="B124" s="12">
        <f t="shared" si="30"/>
        <v>47088</v>
      </c>
      <c r="C124" s="13">
        <f t="shared" si="31"/>
        <v>500</v>
      </c>
      <c r="D124" s="13">
        <f t="shared" si="32"/>
        <v>50</v>
      </c>
      <c r="E124" s="13">
        <f t="shared" si="33"/>
        <v>4950</v>
      </c>
      <c r="F124" s="14">
        <f t="shared" si="34"/>
        <v>0</v>
      </c>
      <c r="G124" s="14">
        <f t="shared" si="28"/>
        <v>4950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6" sqref="M6"/>
    </sheetView>
  </sheetViews>
  <sheetFormatPr defaultColWidth="11" defaultRowHeight="15"/>
  <cols>
    <col min="1" max="1" width="7" hidden="1" customWidth="1"/>
    <col min="2" max="2" width="9" customWidth="1"/>
    <col min="4" max="5" width="11.2857142857143" customWidth="1"/>
    <col min="6" max="6" width="11.1428571428571" customWidth="1"/>
    <col min="7" max="7" width="10.4285714285714" customWidth="1"/>
    <col min="8" max="8" width="12" customWidth="1"/>
    <col min="9" max="9" width="11.4285714285714" customWidth="1"/>
    <col min="10" max="10" width="10.1428571428571" customWidth="1"/>
    <col min="11" max="11" width="11.7142857142857" customWidth="1"/>
    <col min="12" max="13" width="10.8571428571429" customWidth="1"/>
    <col min="14" max="14" width="10.2857142857143" customWidth="1"/>
    <col min="15" max="15" width="12.4285714285714" customWidth="1"/>
    <col min="16" max="16" width="9.28571428571429" customWidth="1"/>
    <col min="17" max="17" width="3.14285714285714" customWidth="1"/>
    <col min="18" max="18" width="18.4285714285714" customWidth="1"/>
    <col min="19" max="19" width="10.2857142857143" customWidth="1"/>
  </cols>
  <sheetData>
    <row r="1" spans="2:16">
      <c r="B1" s="1" t="s">
        <v>9</v>
      </c>
      <c r="C1" s="2" t="s">
        <v>71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43556</v>
      </c>
      <c r="N1" s="19" t="s">
        <v>13</v>
      </c>
      <c r="O1" s="20">
        <v>4900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42019</v>
      </c>
      <c r="B5" s="12">
        <f>EDATE(M1,0)</f>
        <v>43556</v>
      </c>
      <c r="C5" s="13">
        <f>IF(H5&gt;0,O1-H5,IF(J5&lt;0,O1-J5,O1))</f>
        <v>4900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4900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4900</v>
      </c>
    </row>
    <row r="6" ht="15.75" spans="1:19">
      <c r="A6" s="5" t="str">
        <f t="shared" ref="A6:A37" si="1">MONTH(B6)&amp;YEAR(B6)</f>
        <v>52019</v>
      </c>
      <c r="B6" s="12">
        <f t="shared" ref="B6:B37" si="2">EDATE(B5,1)</f>
        <v>43586</v>
      </c>
      <c r="C6" s="13">
        <f t="shared" ref="C6:C37" si="3">C5-H6+I6</f>
        <v>4900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62019</v>
      </c>
      <c r="B7" s="12">
        <f t="shared" si="2"/>
        <v>43617</v>
      </c>
      <c r="C7" s="13">
        <f t="shared" si="3"/>
        <v>4900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72019</v>
      </c>
      <c r="B8" s="12">
        <f t="shared" si="2"/>
        <v>43647</v>
      </c>
      <c r="C8" s="13">
        <f t="shared" si="3"/>
        <v>4900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82019</v>
      </c>
      <c r="B9" s="12">
        <f t="shared" si="2"/>
        <v>43678</v>
      </c>
      <c r="C9" s="13">
        <f t="shared" si="3"/>
        <v>4900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92019</v>
      </c>
      <c r="B10" s="12">
        <f t="shared" si="2"/>
        <v>43709</v>
      </c>
      <c r="C10" s="13">
        <f t="shared" si="3"/>
        <v>4900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102019</v>
      </c>
      <c r="B11" s="12">
        <f t="shared" si="2"/>
        <v>43739</v>
      </c>
      <c r="C11" s="13">
        <f t="shared" si="3"/>
        <v>4900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112019</v>
      </c>
      <c r="B12" s="12">
        <f t="shared" si="2"/>
        <v>43770</v>
      </c>
      <c r="C12" s="13">
        <f t="shared" si="3"/>
        <v>4900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122019</v>
      </c>
      <c r="B13" s="12">
        <f t="shared" si="2"/>
        <v>43800</v>
      </c>
      <c r="C13" s="13">
        <f t="shared" si="3"/>
        <v>4900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12020</v>
      </c>
      <c r="B14" s="12">
        <f t="shared" si="2"/>
        <v>43831</v>
      </c>
      <c r="C14" s="13">
        <f t="shared" si="3"/>
        <v>4900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22020</v>
      </c>
      <c r="B15" s="12">
        <f t="shared" si="2"/>
        <v>43862</v>
      </c>
      <c r="C15" s="13">
        <f t="shared" si="3"/>
        <v>4900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32020</v>
      </c>
      <c r="B16" s="12">
        <f t="shared" si="2"/>
        <v>43891</v>
      </c>
      <c r="C16" s="13">
        <f t="shared" si="3"/>
        <v>4900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42020</v>
      </c>
      <c r="B17" s="12">
        <f t="shared" si="2"/>
        <v>43922</v>
      </c>
      <c r="C17" s="13">
        <f t="shared" si="3"/>
        <v>4900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52020</v>
      </c>
      <c r="B18" s="12">
        <f t="shared" si="2"/>
        <v>43952</v>
      </c>
      <c r="C18" s="13">
        <f t="shared" si="3"/>
        <v>4900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62020</v>
      </c>
      <c r="B19" s="12">
        <f t="shared" si="2"/>
        <v>43983</v>
      </c>
      <c r="C19" s="13">
        <f t="shared" si="3"/>
        <v>4900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72020</v>
      </c>
      <c r="B20" s="12">
        <f t="shared" si="2"/>
        <v>44013</v>
      </c>
      <c r="C20" s="13">
        <f t="shared" si="3"/>
        <v>4900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82020</v>
      </c>
      <c r="B21" s="12">
        <f t="shared" si="2"/>
        <v>44044</v>
      </c>
      <c r="C21" s="13">
        <f t="shared" si="3"/>
        <v>4900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92020</v>
      </c>
      <c r="B22" s="12">
        <f t="shared" si="2"/>
        <v>44075</v>
      </c>
      <c r="C22" s="13">
        <f t="shared" si="3"/>
        <v>4900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102020</v>
      </c>
      <c r="B23" s="12">
        <f t="shared" si="2"/>
        <v>44105</v>
      </c>
      <c r="C23" s="13">
        <f t="shared" si="3"/>
        <v>4900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112020</v>
      </c>
      <c r="B24" s="12">
        <f t="shared" si="2"/>
        <v>44136</v>
      </c>
      <c r="C24" s="13">
        <f t="shared" si="3"/>
        <v>4900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122020</v>
      </c>
      <c r="B25" s="12">
        <f t="shared" si="2"/>
        <v>44166</v>
      </c>
      <c r="C25" s="13">
        <f t="shared" si="3"/>
        <v>4900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12021</v>
      </c>
      <c r="B26" s="12">
        <f t="shared" si="2"/>
        <v>44197</v>
      </c>
      <c r="C26" s="13">
        <f t="shared" si="3"/>
        <v>4900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22021</v>
      </c>
      <c r="B27" s="12">
        <f t="shared" si="2"/>
        <v>44228</v>
      </c>
      <c r="C27" s="13">
        <f t="shared" si="3"/>
        <v>4900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32021</v>
      </c>
      <c r="B28" s="12">
        <f t="shared" si="2"/>
        <v>44256</v>
      </c>
      <c r="C28" s="13">
        <f t="shared" si="3"/>
        <v>4900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42021</v>
      </c>
      <c r="B29" s="12">
        <f t="shared" si="2"/>
        <v>44287</v>
      </c>
      <c r="C29" s="13">
        <f t="shared" si="3"/>
        <v>4900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52021</v>
      </c>
      <c r="B30" s="12">
        <f t="shared" si="2"/>
        <v>44317</v>
      </c>
      <c r="C30" s="13">
        <f t="shared" si="3"/>
        <v>4900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62021</v>
      </c>
      <c r="B31" s="12">
        <f t="shared" si="2"/>
        <v>44348</v>
      </c>
      <c r="C31" s="13">
        <f t="shared" si="3"/>
        <v>4900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72021</v>
      </c>
      <c r="B32" s="12">
        <f t="shared" si="2"/>
        <v>44378</v>
      </c>
      <c r="C32" s="13">
        <f t="shared" si="3"/>
        <v>4900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82021</v>
      </c>
      <c r="B33" s="12">
        <f t="shared" si="2"/>
        <v>44409</v>
      </c>
      <c r="C33" s="13">
        <f t="shared" si="3"/>
        <v>4900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92021</v>
      </c>
      <c r="B34" s="12">
        <f t="shared" si="2"/>
        <v>44440</v>
      </c>
      <c r="C34" s="13">
        <f t="shared" si="3"/>
        <v>4900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102021</v>
      </c>
      <c r="B35" s="12">
        <f t="shared" si="2"/>
        <v>44470</v>
      </c>
      <c r="C35" s="13">
        <f t="shared" si="3"/>
        <v>4900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112021</v>
      </c>
      <c r="B36" s="12">
        <f t="shared" si="2"/>
        <v>44501</v>
      </c>
      <c r="C36" s="13">
        <f t="shared" si="3"/>
        <v>4900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122021</v>
      </c>
      <c r="B37" s="12">
        <f t="shared" si="2"/>
        <v>44531</v>
      </c>
      <c r="C37" s="13">
        <f t="shared" si="3"/>
        <v>4900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12022</v>
      </c>
      <c r="B38" s="12">
        <f t="shared" ref="B38:B69" si="12">EDATE(B37,1)</f>
        <v>44562</v>
      </c>
      <c r="C38" s="13">
        <f t="shared" ref="C38:C69" si="13">C37-H38+I38</f>
        <v>4900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22022</v>
      </c>
      <c r="B39" s="12">
        <f t="shared" si="12"/>
        <v>44593</v>
      </c>
      <c r="C39" s="13">
        <f t="shared" si="13"/>
        <v>4900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32022</v>
      </c>
      <c r="B40" s="12">
        <f t="shared" si="12"/>
        <v>44621</v>
      </c>
      <c r="C40" s="13">
        <f t="shared" si="13"/>
        <v>4900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42022</v>
      </c>
      <c r="B41" s="12">
        <f t="shared" si="12"/>
        <v>44652</v>
      </c>
      <c r="C41" s="13">
        <f t="shared" si="13"/>
        <v>4900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52022</v>
      </c>
      <c r="B42" s="12">
        <f t="shared" si="12"/>
        <v>44682</v>
      </c>
      <c r="C42" s="13">
        <f t="shared" si="13"/>
        <v>4900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62022</v>
      </c>
      <c r="B43" s="12">
        <f t="shared" si="12"/>
        <v>44713</v>
      </c>
      <c r="C43" s="13">
        <f t="shared" si="13"/>
        <v>4900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72022</v>
      </c>
      <c r="B44" s="12">
        <f t="shared" si="12"/>
        <v>44743</v>
      </c>
      <c r="C44" s="13">
        <f t="shared" si="13"/>
        <v>4900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82022</v>
      </c>
      <c r="B45" s="12">
        <f t="shared" si="12"/>
        <v>44774</v>
      </c>
      <c r="C45" s="13">
        <f t="shared" si="13"/>
        <v>4900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92022</v>
      </c>
      <c r="B46" s="12">
        <f t="shared" si="12"/>
        <v>44805</v>
      </c>
      <c r="C46" s="13">
        <f t="shared" si="13"/>
        <v>4900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102022</v>
      </c>
      <c r="B47" s="12">
        <f t="shared" si="12"/>
        <v>44835</v>
      </c>
      <c r="C47" s="13">
        <f t="shared" si="13"/>
        <v>4900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112022</v>
      </c>
      <c r="B48" s="12">
        <f t="shared" si="12"/>
        <v>44866</v>
      </c>
      <c r="C48" s="13">
        <f t="shared" si="13"/>
        <v>4900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122022</v>
      </c>
      <c r="B49" s="12">
        <f t="shared" si="12"/>
        <v>44896</v>
      </c>
      <c r="C49" s="13">
        <f t="shared" si="13"/>
        <v>4900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12023</v>
      </c>
      <c r="B50" s="12">
        <f t="shared" si="12"/>
        <v>44927</v>
      </c>
      <c r="C50" s="13">
        <f t="shared" si="13"/>
        <v>4900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22023</v>
      </c>
      <c r="B51" s="12">
        <f t="shared" si="12"/>
        <v>44958</v>
      </c>
      <c r="C51" s="13">
        <f t="shared" si="13"/>
        <v>4900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32023</v>
      </c>
      <c r="B52" s="12">
        <f t="shared" si="12"/>
        <v>44986</v>
      </c>
      <c r="C52" s="13">
        <f t="shared" si="13"/>
        <v>4900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42023</v>
      </c>
      <c r="B53" s="12">
        <f t="shared" si="12"/>
        <v>45017</v>
      </c>
      <c r="C53" s="13">
        <f t="shared" si="13"/>
        <v>4900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52023</v>
      </c>
      <c r="B54" s="12">
        <f t="shared" si="12"/>
        <v>45047</v>
      </c>
      <c r="C54" s="13">
        <f t="shared" si="13"/>
        <v>4900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62023</v>
      </c>
      <c r="B55" s="12">
        <f t="shared" si="12"/>
        <v>45078</v>
      </c>
      <c r="C55" s="13">
        <f t="shared" si="13"/>
        <v>4900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72023</v>
      </c>
      <c r="B56" s="12">
        <f t="shared" si="12"/>
        <v>45108</v>
      </c>
      <c r="C56" s="13">
        <f t="shared" si="13"/>
        <v>4900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82023</v>
      </c>
      <c r="B57" s="12">
        <f t="shared" si="12"/>
        <v>45139</v>
      </c>
      <c r="C57" s="13">
        <f t="shared" si="13"/>
        <v>4900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92023</v>
      </c>
      <c r="B58" s="12">
        <f t="shared" si="12"/>
        <v>45170</v>
      </c>
      <c r="C58" s="13">
        <f t="shared" si="13"/>
        <v>4900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102023</v>
      </c>
      <c r="B59" s="12">
        <f t="shared" si="12"/>
        <v>45200</v>
      </c>
      <c r="C59" s="13">
        <f t="shared" si="13"/>
        <v>4900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112023</v>
      </c>
      <c r="B60" s="12">
        <f t="shared" si="12"/>
        <v>45231</v>
      </c>
      <c r="C60" s="13">
        <f t="shared" si="13"/>
        <v>4900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122023</v>
      </c>
      <c r="B61" s="12">
        <f t="shared" si="12"/>
        <v>45261</v>
      </c>
      <c r="C61" s="13">
        <f t="shared" si="13"/>
        <v>4900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12024</v>
      </c>
      <c r="B62" s="12">
        <f t="shared" si="12"/>
        <v>45292</v>
      </c>
      <c r="C62" s="13">
        <f t="shared" si="13"/>
        <v>4900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22024</v>
      </c>
      <c r="B63" s="12">
        <f t="shared" si="12"/>
        <v>45323</v>
      </c>
      <c r="C63" s="13">
        <f t="shared" si="13"/>
        <v>4900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32024</v>
      </c>
      <c r="B64" s="12">
        <f t="shared" si="12"/>
        <v>45352</v>
      </c>
      <c r="C64" s="13">
        <f t="shared" si="13"/>
        <v>4900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42024</v>
      </c>
      <c r="B65" s="12">
        <f t="shared" si="12"/>
        <v>45383</v>
      </c>
      <c r="C65" s="13">
        <f t="shared" si="13"/>
        <v>4900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52024</v>
      </c>
      <c r="B66" s="12">
        <f t="shared" si="12"/>
        <v>45413</v>
      </c>
      <c r="C66" s="13">
        <f t="shared" si="13"/>
        <v>4900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62024</v>
      </c>
      <c r="B67" s="12">
        <f t="shared" si="12"/>
        <v>45444</v>
      </c>
      <c r="C67" s="13">
        <f t="shared" si="13"/>
        <v>4900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72024</v>
      </c>
      <c r="B68" s="12">
        <f t="shared" si="12"/>
        <v>45474</v>
      </c>
      <c r="C68" s="13">
        <f t="shared" si="13"/>
        <v>4900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82024</v>
      </c>
      <c r="B69" s="12">
        <f t="shared" si="12"/>
        <v>45505</v>
      </c>
      <c r="C69" s="13">
        <f t="shared" si="13"/>
        <v>4900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92024</v>
      </c>
      <c r="B70" s="12">
        <f t="shared" ref="B70:B101" si="21">EDATE(B69,1)</f>
        <v>45536</v>
      </c>
      <c r="C70" s="13">
        <f t="shared" ref="C70:C101" si="22">C69-H70+I70</f>
        <v>4900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102024</v>
      </c>
      <c r="B71" s="12">
        <f t="shared" si="21"/>
        <v>45566</v>
      </c>
      <c r="C71" s="13">
        <f t="shared" si="22"/>
        <v>4900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112024</v>
      </c>
      <c r="B72" s="12">
        <f t="shared" si="21"/>
        <v>45597</v>
      </c>
      <c r="C72" s="13">
        <f t="shared" si="22"/>
        <v>4900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122024</v>
      </c>
      <c r="B73" s="12">
        <f t="shared" si="21"/>
        <v>45627</v>
      </c>
      <c r="C73" s="13">
        <f t="shared" si="22"/>
        <v>4900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12025</v>
      </c>
      <c r="B74" s="12">
        <f t="shared" si="21"/>
        <v>45658</v>
      </c>
      <c r="C74" s="13">
        <f t="shared" si="22"/>
        <v>4900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22025</v>
      </c>
      <c r="B75" s="12">
        <f t="shared" si="21"/>
        <v>45689</v>
      </c>
      <c r="C75" s="13">
        <f t="shared" si="22"/>
        <v>4900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32025</v>
      </c>
      <c r="B76" s="12">
        <f t="shared" si="21"/>
        <v>45717</v>
      </c>
      <c r="C76" s="13">
        <f t="shared" si="22"/>
        <v>4900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42025</v>
      </c>
      <c r="B77" s="12">
        <f t="shared" si="21"/>
        <v>45748</v>
      </c>
      <c r="C77" s="13">
        <f t="shared" si="22"/>
        <v>4900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52025</v>
      </c>
      <c r="B78" s="12">
        <f t="shared" si="21"/>
        <v>45778</v>
      </c>
      <c r="C78" s="13">
        <f t="shared" si="22"/>
        <v>4900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62025</v>
      </c>
      <c r="B79" s="12">
        <f t="shared" si="21"/>
        <v>45809</v>
      </c>
      <c r="C79" s="13">
        <f t="shared" si="22"/>
        <v>4900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72025</v>
      </c>
      <c r="B80" s="12">
        <f t="shared" si="21"/>
        <v>45839</v>
      </c>
      <c r="C80" s="13">
        <f t="shared" si="22"/>
        <v>4900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82025</v>
      </c>
      <c r="B81" s="12">
        <f t="shared" si="21"/>
        <v>45870</v>
      </c>
      <c r="C81" s="13">
        <f t="shared" si="22"/>
        <v>4900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92025</v>
      </c>
      <c r="B82" s="12">
        <f t="shared" si="21"/>
        <v>45901</v>
      </c>
      <c r="C82" s="13">
        <f t="shared" si="22"/>
        <v>4900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102025</v>
      </c>
      <c r="B83" s="12">
        <f t="shared" si="21"/>
        <v>45931</v>
      </c>
      <c r="C83" s="13">
        <f t="shared" si="22"/>
        <v>4900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112025</v>
      </c>
      <c r="B84" s="12">
        <f t="shared" si="21"/>
        <v>45962</v>
      </c>
      <c r="C84" s="13">
        <f t="shared" si="22"/>
        <v>4900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122025</v>
      </c>
      <c r="B85" s="12">
        <f t="shared" si="21"/>
        <v>45992</v>
      </c>
      <c r="C85" s="13">
        <f t="shared" si="22"/>
        <v>4900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12026</v>
      </c>
      <c r="B86" s="12">
        <f t="shared" si="21"/>
        <v>46023</v>
      </c>
      <c r="C86" s="13">
        <f t="shared" si="22"/>
        <v>4900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22026</v>
      </c>
      <c r="B87" s="12">
        <f t="shared" si="21"/>
        <v>46054</v>
      </c>
      <c r="C87" s="13">
        <f t="shared" si="22"/>
        <v>4900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32026</v>
      </c>
      <c r="B88" s="12">
        <f t="shared" si="21"/>
        <v>46082</v>
      </c>
      <c r="C88" s="13">
        <f t="shared" si="22"/>
        <v>4900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42026</v>
      </c>
      <c r="B89" s="12">
        <f t="shared" si="21"/>
        <v>46113</v>
      </c>
      <c r="C89" s="13">
        <f t="shared" si="22"/>
        <v>4900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52026</v>
      </c>
      <c r="B90" s="12">
        <f t="shared" si="21"/>
        <v>46143</v>
      </c>
      <c r="C90" s="13">
        <f t="shared" si="22"/>
        <v>4900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62026</v>
      </c>
      <c r="B91" s="12">
        <f t="shared" si="21"/>
        <v>46174</v>
      </c>
      <c r="C91" s="13">
        <f t="shared" si="22"/>
        <v>4900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72026</v>
      </c>
      <c r="B92" s="12">
        <f t="shared" si="21"/>
        <v>46204</v>
      </c>
      <c r="C92" s="13">
        <f t="shared" si="22"/>
        <v>4900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82026</v>
      </c>
      <c r="B93" s="12">
        <f t="shared" si="21"/>
        <v>46235</v>
      </c>
      <c r="C93" s="13">
        <f t="shared" si="22"/>
        <v>4900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92026</v>
      </c>
      <c r="B94" s="12">
        <f t="shared" si="21"/>
        <v>46266</v>
      </c>
      <c r="C94" s="13">
        <f t="shared" si="22"/>
        <v>4900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102026</v>
      </c>
      <c r="B95" s="12">
        <f t="shared" si="21"/>
        <v>46296</v>
      </c>
      <c r="C95" s="13">
        <f t="shared" si="22"/>
        <v>4900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112026</v>
      </c>
      <c r="B96" s="12">
        <f t="shared" si="21"/>
        <v>46327</v>
      </c>
      <c r="C96" s="13">
        <f t="shared" si="22"/>
        <v>4900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122026</v>
      </c>
      <c r="B97" s="12">
        <f t="shared" si="21"/>
        <v>46357</v>
      </c>
      <c r="C97" s="13">
        <f t="shared" si="22"/>
        <v>4900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12027</v>
      </c>
      <c r="B98" s="12">
        <f t="shared" si="21"/>
        <v>46388</v>
      </c>
      <c r="C98" s="13">
        <f t="shared" si="22"/>
        <v>4900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22027</v>
      </c>
      <c r="B99" s="12">
        <f t="shared" si="21"/>
        <v>46419</v>
      </c>
      <c r="C99" s="13">
        <f t="shared" si="22"/>
        <v>4900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32027</v>
      </c>
      <c r="B100" s="12">
        <f t="shared" si="21"/>
        <v>46447</v>
      </c>
      <c r="C100" s="13">
        <f t="shared" si="22"/>
        <v>4900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42027</v>
      </c>
      <c r="B101" s="12">
        <f t="shared" si="21"/>
        <v>46478</v>
      </c>
      <c r="C101" s="13">
        <f t="shared" si="22"/>
        <v>4900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52027</v>
      </c>
      <c r="B102" s="12">
        <f t="shared" ref="B102:B124" si="31">EDATE(B101,1)</f>
        <v>46508</v>
      </c>
      <c r="C102" s="13">
        <f t="shared" ref="C102:C124" si="32">C101-H102+I102</f>
        <v>4900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62027</v>
      </c>
      <c r="B103" s="12">
        <f t="shared" si="31"/>
        <v>46539</v>
      </c>
      <c r="C103" s="13">
        <f t="shared" si="32"/>
        <v>4900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72027</v>
      </c>
      <c r="B104" s="12">
        <f t="shared" si="31"/>
        <v>46569</v>
      </c>
      <c r="C104" s="13">
        <f t="shared" si="32"/>
        <v>4900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82027</v>
      </c>
      <c r="B105" s="12">
        <f t="shared" si="31"/>
        <v>46600</v>
      </c>
      <c r="C105" s="13">
        <f t="shared" si="32"/>
        <v>4900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92027</v>
      </c>
      <c r="B106" s="12">
        <f t="shared" si="31"/>
        <v>46631</v>
      </c>
      <c r="C106" s="13">
        <f t="shared" si="32"/>
        <v>4900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102027</v>
      </c>
      <c r="B107" s="12">
        <f t="shared" si="31"/>
        <v>46661</v>
      </c>
      <c r="C107" s="13">
        <f t="shared" si="32"/>
        <v>4900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112027</v>
      </c>
      <c r="B108" s="12">
        <f t="shared" si="31"/>
        <v>46692</v>
      </c>
      <c r="C108" s="13">
        <f t="shared" si="32"/>
        <v>4900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122027</v>
      </c>
      <c r="B109" s="12">
        <f t="shared" si="31"/>
        <v>46722</v>
      </c>
      <c r="C109" s="13">
        <f t="shared" si="32"/>
        <v>4900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12028</v>
      </c>
      <c r="B110" s="12">
        <f t="shared" si="31"/>
        <v>46753</v>
      </c>
      <c r="C110" s="13">
        <f t="shared" si="32"/>
        <v>4900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22028</v>
      </c>
      <c r="B111" s="12">
        <f t="shared" si="31"/>
        <v>46784</v>
      </c>
      <c r="C111" s="13">
        <f t="shared" si="32"/>
        <v>4900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32028</v>
      </c>
      <c r="B112" s="12">
        <f t="shared" si="31"/>
        <v>46813</v>
      </c>
      <c r="C112" s="13">
        <f t="shared" si="32"/>
        <v>4900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42028</v>
      </c>
      <c r="B113" s="12">
        <f t="shared" si="31"/>
        <v>46844</v>
      </c>
      <c r="C113" s="13">
        <f t="shared" si="32"/>
        <v>4900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52028</v>
      </c>
      <c r="B114" s="12">
        <f t="shared" si="31"/>
        <v>46874</v>
      </c>
      <c r="C114" s="13">
        <f t="shared" si="32"/>
        <v>4900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62028</v>
      </c>
      <c r="B115" s="12">
        <f t="shared" si="31"/>
        <v>46905</v>
      </c>
      <c r="C115" s="13">
        <f t="shared" si="32"/>
        <v>4900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72028</v>
      </c>
      <c r="B116" s="12">
        <f t="shared" si="31"/>
        <v>46935</v>
      </c>
      <c r="C116" s="13">
        <f t="shared" si="32"/>
        <v>4900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82028</v>
      </c>
      <c r="B117" s="12">
        <f t="shared" si="31"/>
        <v>46966</v>
      </c>
      <c r="C117" s="13">
        <f t="shared" si="32"/>
        <v>4900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92028</v>
      </c>
      <c r="B118" s="12">
        <f t="shared" si="31"/>
        <v>46997</v>
      </c>
      <c r="C118" s="13">
        <f t="shared" si="32"/>
        <v>4900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102028</v>
      </c>
      <c r="B119" s="12">
        <f t="shared" si="31"/>
        <v>47027</v>
      </c>
      <c r="C119" s="13">
        <f t="shared" si="32"/>
        <v>4900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112028</v>
      </c>
      <c r="B120" s="12">
        <f t="shared" si="31"/>
        <v>47058</v>
      </c>
      <c r="C120" s="13">
        <f t="shared" si="32"/>
        <v>4900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122028</v>
      </c>
      <c r="B121" s="12">
        <f t="shared" si="31"/>
        <v>47088</v>
      </c>
      <c r="C121" s="13">
        <f t="shared" si="32"/>
        <v>4900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12029</v>
      </c>
      <c r="B122" s="12">
        <f t="shared" si="31"/>
        <v>47119</v>
      </c>
      <c r="C122" s="13">
        <f t="shared" si="32"/>
        <v>4900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22029</v>
      </c>
      <c r="B123" s="12">
        <f t="shared" si="31"/>
        <v>47150</v>
      </c>
      <c r="C123" s="13">
        <f t="shared" si="32"/>
        <v>4900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32029</v>
      </c>
      <c r="B124" s="12">
        <f t="shared" si="31"/>
        <v>47178</v>
      </c>
      <c r="C124" s="13">
        <f t="shared" si="32"/>
        <v>4900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K26" sqref="K26"/>
    </sheetView>
  </sheetViews>
  <sheetFormatPr defaultColWidth="11" defaultRowHeight="15"/>
  <cols>
    <col min="1" max="1" width="7" hidden="1" customWidth="1"/>
    <col min="2" max="2" width="8.71428571428571" customWidth="1"/>
    <col min="3" max="3" width="10.4285714285714" customWidth="1"/>
    <col min="4" max="4" width="10.8571428571429" customWidth="1"/>
    <col min="5" max="5" width="11.4285714285714" customWidth="1"/>
    <col min="6" max="6" width="10.8571428571429" customWidth="1"/>
    <col min="7" max="7" width="9.42857142857143" customWidth="1"/>
    <col min="8" max="8" width="10" customWidth="1"/>
    <col min="9" max="9" width="10.4285714285714" customWidth="1"/>
    <col min="10" max="10" width="10.7142857142857" customWidth="1"/>
    <col min="11" max="11" width="12" customWidth="1"/>
    <col min="12" max="12" width="12.2857142857143" customWidth="1"/>
    <col min="13" max="14" width="11.5714285714286" customWidth="1"/>
    <col min="15" max="15" width="11.8571428571429" customWidth="1"/>
    <col min="16" max="16" width="12.5714285714286" customWidth="1"/>
    <col min="17" max="17" width="4.14285714285714" customWidth="1"/>
    <col min="18" max="18" width="18.4285714285714" customWidth="1"/>
    <col min="19" max="19" width="7" customWidth="1"/>
  </cols>
  <sheetData>
    <row r="1" spans="2:16">
      <c r="B1" s="1" t="s">
        <v>9</v>
      </c>
      <c r="C1" s="2" t="s">
        <v>72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43556</v>
      </c>
      <c r="N1" s="19" t="s">
        <v>13</v>
      </c>
      <c r="O1" s="20">
        <v>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42019</v>
      </c>
      <c r="B5" s="12">
        <f>EDATE(M1,0)</f>
        <v>43556</v>
      </c>
      <c r="C5" s="13">
        <f>IF(H5&gt;0,O1-H5,IF(J5&lt;0,O1-J5,O1))</f>
        <v>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52019</v>
      </c>
      <c r="B6" s="12">
        <f t="shared" ref="B6:B37" si="2">EDATE(B5,1)</f>
        <v>43586</v>
      </c>
      <c r="C6" s="13">
        <f t="shared" ref="C6:C37" si="3">C5-H6+I6</f>
        <v>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62019</v>
      </c>
      <c r="B7" s="12">
        <f t="shared" si="2"/>
        <v>43617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v>0</v>
      </c>
      <c r="J7" s="24">
        <f t="shared" ref="J7:J70" si="8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72019</v>
      </c>
      <c r="B8" s="12">
        <f t="shared" si="2"/>
        <v>43647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v>0</v>
      </c>
      <c r="J8" s="24">
        <f t="shared" si="8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82019</v>
      </c>
      <c r="B9" s="12">
        <f t="shared" si="2"/>
        <v>43678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v>0</v>
      </c>
      <c r="J9" s="24">
        <f t="shared" si="8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92019</v>
      </c>
      <c r="B10" s="12">
        <f t="shared" si="2"/>
        <v>43709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v>0</v>
      </c>
      <c r="J10" s="24">
        <f t="shared" si="8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102019</v>
      </c>
      <c r="B11" s="12">
        <f t="shared" si="2"/>
        <v>43739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v>0</v>
      </c>
      <c r="J11" s="24">
        <f t="shared" si="8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112019</v>
      </c>
      <c r="B12" s="12">
        <f t="shared" si="2"/>
        <v>43770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v>0</v>
      </c>
      <c r="J12" s="24">
        <f t="shared" si="8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122019</v>
      </c>
      <c r="B13" s="12">
        <f t="shared" si="2"/>
        <v>43800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v>0</v>
      </c>
      <c r="J13" s="24">
        <f t="shared" si="8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12020</v>
      </c>
      <c r="B14" s="12">
        <f t="shared" si="2"/>
        <v>43831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v>0</v>
      </c>
      <c r="J14" s="24">
        <f t="shared" si="8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22020</v>
      </c>
      <c r="B15" s="12">
        <f t="shared" si="2"/>
        <v>43862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v>0</v>
      </c>
      <c r="J15" s="24">
        <f t="shared" si="8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32020</v>
      </c>
      <c r="B16" s="12">
        <f t="shared" si="2"/>
        <v>43891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v>0</v>
      </c>
      <c r="J16" s="24">
        <f t="shared" si="8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42020</v>
      </c>
      <c r="B17" s="12">
        <f t="shared" si="2"/>
        <v>43922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v>0</v>
      </c>
      <c r="J17" s="24">
        <f t="shared" si="8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52020</v>
      </c>
      <c r="B18" s="12">
        <f t="shared" si="2"/>
        <v>43952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v>0</v>
      </c>
      <c r="J18" s="24">
        <f t="shared" si="8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62020</v>
      </c>
      <c r="B19" s="12">
        <f t="shared" si="2"/>
        <v>43983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v>0</v>
      </c>
      <c r="J19" s="24">
        <f t="shared" si="8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72020</v>
      </c>
      <c r="B20" s="12">
        <f t="shared" si="2"/>
        <v>44013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v>0</v>
      </c>
      <c r="J20" s="24">
        <f t="shared" si="8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82020</v>
      </c>
      <c r="B21" s="12">
        <f t="shared" si="2"/>
        <v>44044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v>0</v>
      </c>
      <c r="J21" s="24">
        <f t="shared" si="8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92020</v>
      </c>
      <c r="B22" s="12">
        <f t="shared" si="2"/>
        <v>44075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v>0</v>
      </c>
      <c r="J22" s="24">
        <f t="shared" si="8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102020</v>
      </c>
      <c r="B23" s="12">
        <f t="shared" si="2"/>
        <v>44105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v>0</v>
      </c>
      <c r="J23" s="24">
        <f t="shared" si="8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112020</v>
      </c>
      <c r="B24" s="12">
        <f t="shared" si="2"/>
        <v>44136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v>0</v>
      </c>
      <c r="J24" s="24">
        <f t="shared" si="8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122020</v>
      </c>
      <c r="B25" s="12">
        <f t="shared" si="2"/>
        <v>44166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v>0</v>
      </c>
      <c r="J25" s="24">
        <f t="shared" si="8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12021</v>
      </c>
      <c r="B26" s="12">
        <f t="shared" si="2"/>
        <v>44197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v>0</v>
      </c>
      <c r="J26" s="24">
        <f t="shared" si="8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22021</v>
      </c>
      <c r="B27" s="12">
        <f t="shared" si="2"/>
        <v>44228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v>0</v>
      </c>
      <c r="J27" s="24">
        <f t="shared" si="8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32021</v>
      </c>
      <c r="B28" s="12">
        <f t="shared" si="2"/>
        <v>44256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v>0</v>
      </c>
      <c r="J28" s="24">
        <f t="shared" si="8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42021</v>
      </c>
      <c r="B29" s="12">
        <f t="shared" si="2"/>
        <v>44287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v>0</v>
      </c>
      <c r="J29" s="24">
        <f t="shared" si="8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52021</v>
      </c>
      <c r="B30" s="12">
        <f t="shared" si="2"/>
        <v>44317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v>0</v>
      </c>
      <c r="J30" s="24">
        <f t="shared" si="8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62021</v>
      </c>
      <c r="B31" s="12">
        <f t="shared" si="2"/>
        <v>44348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v>0</v>
      </c>
      <c r="J31" s="24">
        <f t="shared" si="8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72021</v>
      </c>
      <c r="B32" s="12">
        <f t="shared" si="2"/>
        <v>44378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v>0</v>
      </c>
      <c r="J32" s="24">
        <f t="shared" si="8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82021</v>
      </c>
      <c r="B33" s="12">
        <f t="shared" si="2"/>
        <v>44409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v>0</v>
      </c>
      <c r="J33" s="24">
        <f t="shared" si="8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92021</v>
      </c>
      <c r="B34" s="12">
        <f t="shared" si="2"/>
        <v>44440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v>0</v>
      </c>
      <c r="J34" s="24">
        <f t="shared" si="8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102021</v>
      </c>
      <c r="B35" s="12">
        <f t="shared" si="2"/>
        <v>44470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v>0</v>
      </c>
      <c r="J35" s="24">
        <f t="shared" si="8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112021</v>
      </c>
      <c r="B36" s="12">
        <f t="shared" si="2"/>
        <v>44501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v>0</v>
      </c>
      <c r="J36" s="24">
        <f t="shared" si="8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122021</v>
      </c>
      <c r="B37" s="12">
        <f t="shared" si="2"/>
        <v>44531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9">E37-F37</f>
        <v>0</v>
      </c>
      <c r="H37" s="14">
        <f t="shared" si="7"/>
        <v>0</v>
      </c>
      <c r="I37" s="24">
        <v>0</v>
      </c>
      <c r="J37" s="24">
        <f t="shared" si="8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0">MONTH(B38)&amp;YEAR(B38)</f>
        <v>12022</v>
      </c>
      <c r="B38" s="12">
        <f t="shared" ref="B38:B69" si="11">EDATE(B37,1)</f>
        <v>44562</v>
      </c>
      <c r="C38" s="13">
        <f t="shared" ref="C38:C69" si="12">C37-H38+I38</f>
        <v>0</v>
      </c>
      <c r="D38" s="13">
        <f t="shared" ref="D38:D69" si="13">C37*$K$1</f>
        <v>0</v>
      </c>
      <c r="E38" s="13">
        <f t="shared" ref="E38:E69" si="14">C37*$K$1+G37</f>
        <v>0</v>
      </c>
      <c r="F38" s="14">
        <f t="shared" ref="F38:F69" si="15">IF(J38&gt;E38,E38,J38)</f>
        <v>0</v>
      </c>
      <c r="G38" s="14">
        <f t="shared" si="9"/>
        <v>0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 s="24">
        <f t="shared" si="8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0"/>
        <v>22022</v>
      </c>
      <c r="B39" s="12">
        <f t="shared" si="11"/>
        <v>44593</v>
      </c>
      <c r="C39" s="13">
        <f t="shared" si="12"/>
        <v>0</v>
      </c>
      <c r="D39" s="13">
        <f t="shared" si="13"/>
        <v>0</v>
      </c>
      <c r="E39" s="13">
        <f t="shared" si="14"/>
        <v>0</v>
      </c>
      <c r="F39" s="14">
        <f t="shared" si="15"/>
        <v>0</v>
      </c>
      <c r="G39" s="14">
        <f t="shared" si="9"/>
        <v>0</v>
      </c>
      <c r="H39" s="14">
        <f t="shared" si="16"/>
        <v>0</v>
      </c>
      <c r="I39" s="24">
        <f t="shared" si="17"/>
        <v>0</v>
      </c>
      <c r="J39" s="24">
        <f t="shared" si="8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0"/>
        <v>32022</v>
      </c>
      <c r="B40" s="12">
        <f t="shared" si="11"/>
        <v>44621</v>
      </c>
      <c r="C40" s="13">
        <f t="shared" si="12"/>
        <v>0</v>
      </c>
      <c r="D40" s="13">
        <f t="shared" si="13"/>
        <v>0</v>
      </c>
      <c r="E40" s="13">
        <f t="shared" si="14"/>
        <v>0</v>
      </c>
      <c r="F40" s="14">
        <f t="shared" si="15"/>
        <v>0</v>
      </c>
      <c r="G40" s="14">
        <f t="shared" si="9"/>
        <v>0</v>
      </c>
      <c r="H40" s="14">
        <f t="shared" si="16"/>
        <v>0</v>
      </c>
      <c r="I40" s="24">
        <f t="shared" si="17"/>
        <v>0</v>
      </c>
      <c r="J40" s="24">
        <f t="shared" si="8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0"/>
        <v>42022</v>
      </c>
      <c r="B41" s="12">
        <f t="shared" si="11"/>
        <v>44652</v>
      </c>
      <c r="C41" s="13">
        <f t="shared" si="12"/>
        <v>0</v>
      </c>
      <c r="D41" s="13">
        <f t="shared" si="13"/>
        <v>0</v>
      </c>
      <c r="E41" s="13">
        <f t="shared" si="14"/>
        <v>0</v>
      </c>
      <c r="F41" s="14">
        <f t="shared" si="15"/>
        <v>0</v>
      </c>
      <c r="G41" s="14">
        <f t="shared" si="9"/>
        <v>0</v>
      </c>
      <c r="H41" s="14">
        <f t="shared" si="16"/>
        <v>0</v>
      </c>
      <c r="I41" s="24">
        <f t="shared" si="17"/>
        <v>0</v>
      </c>
      <c r="J41" s="24">
        <f t="shared" si="8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0"/>
        <v>52022</v>
      </c>
      <c r="B42" s="12">
        <f t="shared" si="11"/>
        <v>44682</v>
      </c>
      <c r="C42" s="13">
        <f t="shared" si="12"/>
        <v>0</v>
      </c>
      <c r="D42" s="13">
        <f t="shared" si="13"/>
        <v>0</v>
      </c>
      <c r="E42" s="13">
        <f t="shared" si="14"/>
        <v>0</v>
      </c>
      <c r="F42" s="14">
        <f t="shared" si="15"/>
        <v>0</v>
      </c>
      <c r="G42" s="14">
        <f t="shared" si="9"/>
        <v>0</v>
      </c>
      <c r="H42" s="14">
        <f t="shared" si="16"/>
        <v>0</v>
      </c>
      <c r="I42" s="24">
        <f t="shared" si="17"/>
        <v>0</v>
      </c>
      <c r="J42" s="24">
        <f t="shared" si="8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0"/>
        <v>62022</v>
      </c>
      <c r="B43" s="12">
        <f t="shared" si="11"/>
        <v>44713</v>
      </c>
      <c r="C43" s="13">
        <f t="shared" si="12"/>
        <v>0</v>
      </c>
      <c r="D43" s="13">
        <f t="shared" si="13"/>
        <v>0</v>
      </c>
      <c r="E43" s="13">
        <f t="shared" si="14"/>
        <v>0</v>
      </c>
      <c r="F43" s="14">
        <f t="shared" si="15"/>
        <v>0</v>
      </c>
      <c r="G43" s="14">
        <f t="shared" si="9"/>
        <v>0</v>
      </c>
      <c r="H43" s="14">
        <f t="shared" si="16"/>
        <v>0</v>
      </c>
      <c r="I43" s="24">
        <f t="shared" si="17"/>
        <v>0</v>
      </c>
      <c r="J43" s="24">
        <f t="shared" si="8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0"/>
        <v>72022</v>
      </c>
      <c r="B44" s="12">
        <f t="shared" si="11"/>
        <v>44743</v>
      </c>
      <c r="C44" s="13">
        <f t="shared" si="12"/>
        <v>0</v>
      </c>
      <c r="D44" s="13">
        <f t="shared" si="13"/>
        <v>0</v>
      </c>
      <c r="E44" s="13">
        <f t="shared" si="14"/>
        <v>0</v>
      </c>
      <c r="F44" s="14">
        <f t="shared" si="15"/>
        <v>0</v>
      </c>
      <c r="G44" s="14">
        <f t="shared" si="9"/>
        <v>0</v>
      </c>
      <c r="H44" s="14">
        <f t="shared" si="16"/>
        <v>0</v>
      </c>
      <c r="I44" s="24">
        <f t="shared" si="17"/>
        <v>0</v>
      </c>
      <c r="J44" s="24">
        <f t="shared" si="8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0"/>
        <v>82022</v>
      </c>
      <c r="B45" s="12">
        <f t="shared" si="11"/>
        <v>44774</v>
      </c>
      <c r="C45" s="13">
        <f t="shared" si="12"/>
        <v>0</v>
      </c>
      <c r="D45" s="13">
        <f t="shared" si="13"/>
        <v>0</v>
      </c>
      <c r="E45" s="13">
        <f t="shared" si="14"/>
        <v>0</v>
      </c>
      <c r="F45" s="14">
        <f t="shared" si="15"/>
        <v>0</v>
      </c>
      <c r="G45" s="14">
        <f t="shared" si="9"/>
        <v>0</v>
      </c>
      <c r="H45" s="14">
        <f t="shared" si="16"/>
        <v>0</v>
      </c>
      <c r="I45" s="24">
        <f t="shared" si="17"/>
        <v>0</v>
      </c>
      <c r="J45" s="24">
        <f t="shared" si="8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0"/>
        <v>92022</v>
      </c>
      <c r="B46" s="12">
        <f t="shared" si="11"/>
        <v>44805</v>
      </c>
      <c r="C46" s="13">
        <f t="shared" si="12"/>
        <v>0</v>
      </c>
      <c r="D46" s="13">
        <f t="shared" si="13"/>
        <v>0</v>
      </c>
      <c r="E46" s="13">
        <f t="shared" si="14"/>
        <v>0</v>
      </c>
      <c r="F46" s="14">
        <f t="shared" si="15"/>
        <v>0</v>
      </c>
      <c r="G46" s="14">
        <f t="shared" si="9"/>
        <v>0</v>
      </c>
      <c r="H46" s="14">
        <f t="shared" si="16"/>
        <v>0</v>
      </c>
      <c r="I46" s="24">
        <f t="shared" si="17"/>
        <v>0</v>
      </c>
      <c r="J46" s="24">
        <f t="shared" si="8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0"/>
        <v>102022</v>
      </c>
      <c r="B47" s="12">
        <f t="shared" si="11"/>
        <v>44835</v>
      </c>
      <c r="C47" s="13">
        <f t="shared" si="12"/>
        <v>0</v>
      </c>
      <c r="D47" s="13">
        <f t="shared" si="13"/>
        <v>0</v>
      </c>
      <c r="E47" s="13">
        <f t="shared" si="14"/>
        <v>0</v>
      </c>
      <c r="F47" s="14">
        <f t="shared" si="15"/>
        <v>0</v>
      </c>
      <c r="G47" s="14">
        <f t="shared" si="9"/>
        <v>0</v>
      </c>
      <c r="H47" s="14">
        <f t="shared" si="16"/>
        <v>0</v>
      </c>
      <c r="I47" s="24">
        <f t="shared" si="17"/>
        <v>0</v>
      </c>
      <c r="J47" s="24">
        <f t="shared" si="8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0"/>
        <v>112022</v>
      </c>
      <c r="B48" s="12">
        <f t="shared" si="11"/>
        <v>44866</v>
      </c>
      <c r="C48" s="13">
        <f t="shared" si="12"/>
        <v>0</v>
      </c>
      <c r="D48" s="13">
        <f t="shared" si="13"/>
        <v>0</v>
      </c>
      <c r="E48" s="13">
        <f t="shared" si="14"/>
        <v>0</v>
      </c>
      <c r="F48" s="14">
        <f t="shared" si="15"/>
        <v>0</v>
      </c>
      <c r="G48" s="14">
        <f t="shared" si="9"/>
        <v>0</v>
      </c>
      <c r="H48" s="14">
        <f t="shared" si="16"/>
        <v>0</v>
      </c>
      <c r="I48" s="24">
        <f t="shared" si="17"/>
        <v>0</v>
      </c>
      <c r="J48" s="24">
        <f t="shared" si="8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0"/>
        <v>122022</v>
      </c>
      <c r="B49" s="12">
        <f t="shared" si="11"/>
        <v>44896</v>
      </c>
      <c r="C49" s="13">
        <f t="shared" si="12"/>
        <v>0</v>
      </c>
      <c r="D49" s="13">
        <f t="shared" si="13"/>
        <v>0</v>
      </c>
      <c r="E49" s="13">
        <f t="shared" si="14"/>
        <v>0</v>
      </c>
      <c r="F49" s="14">
        <f t="shared" si="15"/>
        <v>0</v>
      </c>
      <c r="G49" s="14">
        <f t="shared" si="9"/>
        <v>0</v>
      </c>
      <c r="H49" s="14">
        <f t="shared" si="16"/>
        <v>0</v>
      </c>
      <c r="I49" s="24">
        <f t="shared" si="17"/>
        <v>0</v>
      </c>
      <c r="J49" s="24">
        <f t="shared" si="8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0"/>
        <v>12023</v>
      </c>
      <c r="B50" s="12">
        <f t="shared" si="11"/>
        <v>44927</v>
      </c>
      <c r="C50" s="13">
        <f t="shared" si="12"/>
        <v>0</v>
      </c>
      <c r="D50" s="13">
        <f t="shared" si="13"/>
        <v>0</v>
      </c>
      <c r="E50" s="13">
        <f t="shared" si="14"/>
        <v>0</v>
      </c>
      <c r="F50" s="14">
        <f t="shared" si="15"/>
        <v>0</v>
      </c>
      <c r="G50" s="14">
        <f t="shared" si="9"/>
        <v>0</v>
      </c>
      <c r="H50" s="14">
        <f t="shared" si="16"/>
        <v>0</v>
      </c>
      <c r="I50" s="24">
        <f t="shared" si="17"/>
        <v>0</v>
      </c>
      <c r="J50" s="24">
        <f t="shared" si="8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0"/>
        <v>22023</v>
      </c>
      <c r="B51" s="12">
        <f t="shared" si="11"/>
        <v>44958</v>
      </c>
      <c r="C51" s="13">
        <f t="shared" si="12"/>
        <v>0</v>
      </c>
      <c r="D51" s="13">
        <f t="shared" si="13"/>
        <v>0</v>
      </c>
      <c r="E51" s="13">
        <f t="shared" si="14"/>
        <v>0</v>
      </c>
      <c r="F51" s="14">
        <f t="shared" si="15"/>
        <v>0</v>
      </c>
      <c r="G51" s="14">
        <f t="shared" si="9"/>
        <v>0</v>
      </c>
      <c r="H51" s="14">
        <f t="shared" si="16"/>
        <v>0</v>
      </c>
      <c r="I51" s="24">
        <f t="shared" si="17"/>
        <v>0</v>
      </c>
      <c r="J51" s="24">
        <f t="shared" si="8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0"/>
        <v>32023</v>
      </c>
      <c r="B52" s="12">
        <f t="shared" si="11"/>
        <v>44986</v>
      </c>
      <c r="C52" s="13">
        <f t="shared" si="12"/>
        <v>0</v>
      </c>
      <c r="D52" s="13">
        <f t="shared" si="13"/>
        <v>0</v>
      </c>
      <c r="E52" s="13">
        <f t="shared" si="14"/>
        <v>0</v>
      </c>
      <c r="F52" s="14">
        <f t="shared" si="15"/>
        <v>0</v>
      </c>
      <c r="G52" s="14">
        <f t="shared" si="9"/>
        <v>0</v>
      </c>
      <c r="H52" s="14">
        <f t="shared" si="16"/>
        <v>0</v>
      </c>
      <c r="I52" s="24">
        <f t="shared" si="17"/>
        <v>0</v>
      </c>
      <c r="J52" s="24">
        <f t="shared" si="8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0"/>
        <v>42023</v>
      </c>
      <c r="B53" s="12">
        <f t="shared" si="11"/>
        <v>45017</v>
      </c>
      <c r="C53" s="13">
        <f t="shared" si="12"/>
        <v>0</v>
      </c>
      <c r="D53" s="13">
        <f t="shared" si="13"/>
        <v>0</v>
      </c>
      <c r="E53" s="13">
        <f t="shared" si="14"/>
        <v>0</v>
      </c>
      <c r="F53" s="14">
        <f t="shared" si="15"/>
        <v>0</v>
      </c>
      <c r="G53" s="14">
        <f t="shared" si="9"/>
        <v>0</v>
      </c>
      <c r="H53" s="14">
        <f t="shared" si="16"/>
        <v>0</v>
      </c>
      <c r="I53" s="24">
        <f t="shared" si="17"/>
        <v>0</v>
      </c>
      <c r="J53" s="24">
        <f t="shared" si="8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0"/>
        <v>52023</v>
      </c>
      <c r="B54" s="12">
        <f t="shared" si="11"/>
        <v>45047</v>
      </c>
      <c r="C54" s="13">
        <f t="shared" si="12"/>
        <v>0</v>
      </c>
      <c r="D54" s="13">
        <f t="shared" si="13"/>
        <v>0</v>
      </c>
      <c r="E54" s="13">
        <f t="shared" si="14"/>
        <v>0</v>
      </c>
      <c r="F54" s="14">
        <f t="shared" si="15"/>
        <v>0</v>
      </c>
      <c r="G54" s="14">
        <f t="shared" si="9"/>
        <v>0</v>
      </c>
      <c r="H54" s="14">
        <f t="shared" si="16"/>
        <v>0</v>
      </c>
      <c r="I54" s="24">
        <f t="shared" si="17"/>
        <v>0</v>
      </c>
      <c r="J54" s="24">
        <f t="shared" si="8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0"/>
        <v>62023</v>
      </c>
      <c r="B55" s="12">
        <f t="shared" si="11"/>
        <v>45078</v>
      </c>
      <c r="C55" s="13">
        <f t="shared" si="12"/>
        <v>0</v>
      </c>
      <c r="D55" s="13">
        <f t="shared" si="13"/>
        <v>0</v>
      </c>
      <c r="E55" s="13">
        <f t="shared" si="14"/>
        <v>0</v>
      </c>
      <c r="F55" s="14">
        <f t="shared" si="15"/>
        <v>0</v>
      </c>
      <c r="G55" s="14">
        <f t="shared" si="9"/>
        <v>0</v>
      </c>
      <c r="H55" s="14">
        <f t="shared" si="16"/>
        <v>0</v>
      </c>
      <c r="I55" s="24">
        <f t="shared" si="17"/>
        <v>0</v>
      </c>
      <c r="J55" s="24">
        <f t="shared" si="8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0"/>
        <v>72023</v>
      </c>
      <c r="B56" s="12">
        <f t="shared" si="11"/>
        <v>45108</v>
      </c>
      <c r="C56" s="13">
        <f t="shared" si="12"/>
        <v>0</v>
      </c>
      <c r="D56" s="13">
        <f t="shared" si="13"/>
        <v>0</v>
      </c>
      <c r="E56" s="13">
        <f t="shared" si="14"/>
        <v>0</v>
      </c>
      <c r="F56" s="14">
        <f t="shared" si="15"/>
        <v>0</v>
      </c>
      <c r="G56" s="14">
        <f t="shared" si="9"/>
        <v>0</v>
      </c>
      <c r="H56" s="14">
        <f t="shared" si="16"/>
        <v>0</v>
      </c>
      <c r="I56" s="24">
        <f t="shared" si="17"/>
        <v>0</v>
      </c>
      <c r="J56" s="24">
        <f t="shared" si="8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0"/>
        <v>82023</v>
      </c>
      <c r="B57" s="12">
        <f t="shared" si="11"/>
        <v>45139</v>
      </c>
      <c r="C57" s="13">
        <f t="shared" si="12"/>
        <v>0</v>
      </c>
      <c r="D57" s="13">
        <f t="shared" si="13"/>
        <v>0</v>
      </c>
      <c r="E57" s="13">
        <f t="shared" si="14"/>
        <v>0</v>
      </c>
      <c r="F57" s="14">
        <f t="shared" si="15"/>
        <v>0</v>
      </c>
      <c r="G57" s="14">
        <f t="shared" si="9"/>
        <v>0</v>
      </c>
      <c r="H57" s="14">
        <f t="shared" si="16"/>
        <v>0</v>
      </c>
      <c r="I57" s="24">
        <f t="shared" si="17"/>
        <v>0</v>
      </c>
      <c r="J57" s="24">
        <f t="shared" si="8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0"/>
        <v>92023</v>
      </c>
      <c r="B58" s="12">
        <f t="shared" si="11"/>
        <v>45170</v>
      </c>
      <c r="C58" s="13">
        <f t="shared" si="12"/>
        <v>0</v>
      </c>
      <c r="D58" s="13">
        <f t="shared" si="13"/>
        <v>0</v>
      </c>
      <c r="E58" s="13">
        <f t="shared" si="14"/>
        <v>0</v>
      </c>
      <c r="F58" s="14">
        <f t="shared" si="15"/>
        <v>0</v>
      </c>
      <c r="G58" s="14">
        <f t="shared" si="9"/>
        <v>0</v>
      </c>
      <c r="H58" s="14">
        <f t="shared" si="16"/>
        <v>0</v>
      </c>
      <c r="I58" s="24">
        <f t="shared" si="17"/>
        <v>0</v>
      </c>
      <c r="J58" s="24">
        <f t="shared" si="8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0"/>
        <v>102023</v>
      </c>
      <c r="B59" s="12">
        <f t="shared" si="11"/>
        <v>45200</v>
      </c>
      <c r="C59" s="13">
        <f t="shared" si="12"/>
        <v>0</v>
      </c>
      <c r="D59" s="13">
        <f t="shared" si="13"/>
        <v>0</v>
      </c>
      <c r="E59" s="13">
        <f t="shared" si="14"/>
        <v>0</v>
      </c>
      <c r="F59" s="14">
        <f t="shared" si="15"/>
        <v>0</v>
      </c>
      <c r="G59" s="14">
        <f t="shared" si="9"/>
        <v>0</v>
      </c>
      <c r="H59" s="14">
        <f t="shared" si="16"/>
        <v>0</v>
      </c>
      <c r="I59" s="24">
        <f t="shared" si="17"/>
        <v>0</v>
      </c>
      <c r="J59" s="24">
        <f t="shared" si="8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0"/>
        <v>112023</v>
      </c>
      <c r="B60" s="12">
        <f t="shared" si="11"/>
        <v>45231</v>
      </c>
      <c r="C60" s="13">
        <f t="shared" si="12"/>
        <v>0</v>
      </c>
      <c r="D60" s="13">
        <f t="shared" si="13"/>
        <v>0</v>
      </c>
      <c r="E60" s="13">
        <f t="shared" si="14"/>
        <v>0</v>
      </c>
      <c r="F60" s="14">
        <f t="shared" si="15"/>
        <v>0</v>
      </c>
      <c r="G60" s="14">
        <f t="shared" si="9"/>
        <v>0</v>
      </c>
      <c r="H60" s="14">
        <f t="shared" si="16"/>
        <v>0</v>
      </c>
      <c r="I60" s="24">
        <f t="shared" si="17"/>
        <v>0</v>
      </c>
      <c r="J60" s="24">
        <f t="shared" si="8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0"/>
        <v>122023</v>
      </c>
      <c r="B61" s="12">
        <f t="shared" si="11"/>
        <v>45261</v>
      </c>
      <c r="C61" s="13">
        <f t="shared" si="12"/>
        <v>0</v>
      </c>
      <c r="D61" s="13">
        <f t="shared" si="13"/>
        <v>0</v>
      </c>
      <c r="E61" s="13">
        <f t="shared" si="14"/>
        <v>0</v>
      </c>
      <c r="F61" s="14">
        <f t="shared" si="15"/>
        <v>0</v>
      </c>
      <c r="G61" s="14">
        <f t="shared" si="9"/>
        <v>0</v>
      </c>
      <c r="H61" s="14">
        <f t="shared" si="16"/>
        <v>0</v>
      </c>
      <c r="I61" s="24">
        <f t="shared" si="17"/>
        <v>0</v>
      </c>
      <c r="J61" s="24">
        <f t="shared" si="8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0"/>
        <v>12024</v>
      </c>
      <c r="B62" s="12">
        <f t="shared" si="11"/>
        <v>45292</v>
      </c>
      <c r="C62" s="13">
        <f t="shared" si="12"/>
        <v>0</v>
      </c>
      <c r="D62" s="13">
        <f t="shared" si="13"/>
        <v>0</v>
      </c>
      <c r="E62" s="13">
        <f t="shared" si="14"/>
        <v>0</v>
      </c>
      <c r="F62" s="14">
        <f t="shared" si="15"/>
        <v>0</v>
      </c>
      <c r="G62" s="14">
        <f t="shared" si="9"/>
        <v>0</v>
      </c>
      <c r="H62" s="14">
        <f t="shared" si="16"/>
        <v>0</v>
      </c>
      <c r="I62" s="24">
        <f t="shared" si="17"/>
        <v>0</v>
      </c>
      <c r="J62" s="24">
        <f t="shared" si="8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0"/>
        <v>22024</v>
      </c>
      <c r="B63" s="12">
        <f t="shared" si="11"/>
        <v>45323</v>
      </c>
      <c r="C63" s="13">
        <f t="shared" si="12"/>
        <v>0</v>
      </c>
      <c r="D63" s="13">
        <f t="shared" si="13"/>
        <v>0</v>
      </c>
      <c r="E63" s="13">
        <f t="shared" si="14"/>
        <v>0</v>
      </c>
      <c r="F63" s="14">
        <f t="shared" si="15"/>
        <v>0</v>
      </c>
      <c r="G63" s="14">
        <f t="shared" si="9"/>
        <v>0</v>
      </c>
      <c r="H63" s="14">
        <f t="shared" si="16"/>
        <v>0</v>
      </c>
      <c r="I63" s="24">
        <f t="shared" si="17"/>
        <v>0</v>
      </c>
      <c r="J63" s="24">
        <f t="shared" si="8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0"/>
        <v>32024</v>
      </c>
      <c r="B64" s="12">
        <f t="shared" si="11"/>
        <v>45352</v>
      </c>
      <c r="C64" s="13">
        <f t="shared" si="12"/>
        <v>0</v>
      </c>
      <c r="D64" s="13">
        <f t="shared" si="13"/>
        <v>0</v>
      </c>
      <c r="E64" s="13">
        <f t="shared" si="14"/>
        <v>0</v>
      </c>
      <c r="F64" s="14">
        <f t="shared" si="15"/>
        <v>0</v>
      </c>
      <c r="G64" s="14">
        <f t="shared" si="9"/>
        <v>0</v>
      </c>
      <c r="H64" s="14">
        <f t="shared" si="16"/>
        <v>0</v>
      </c>
      <c r="I64" s="24">
        <f t="shared" si="17"/>
        <v>0</v>
      </c>
      <c r="J64" s="24">
        <f t="shared" si="8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0"/>
        <v>42024</v>
      </c>
      <c r="B65" s="12">
        <f t="shared" si="11"/>
        <v>45383</v>
      </c>
      <c r="C65" s="13">
        <f t="shared" si="12"/>
        <v>0</v>
      </c>
      <c r="D65" s="13">
        <f t="shared" si="13"/>
        <v>0</v>
      </c>
      <c r="E65" s="13">
        <f t="shared" si="14"/>
        <v>0</v>
      </c>
      <c r="F65" s="14">
        <f t="shared" si="15"/>
        <v>0</v>
      </c>
      <c r="G65" s="14">
        <f t="shared" si="9"/>
        <v>0</v>
      </c>
      <c r="H65" s="14">
        <f t="shared" si="16"/>
        <v>0</v>
      </c>
      <c r="I65" s="24">
        <f t="shared" si="17"/>
        <v>0</v>
      </c>
      <c r="J65" s="24">
        <f t="shared" si="8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0"/>
        <v>52024</v>
      </c>
      <c r="B66" s="12">
        <f t="shared" si="11"/>
        <v>45413</v>
      </c>
      <c r="C66" s="13">
        <f t="shared" si="12"/>
        <v>0</v>
      </c>
      <c r="D66" s="13">
        <f t="shared" si="13"/>
        <v>0</v>
      </c>
      <c r="E66" s="13">
        <f t="shared" si="14"/>
        <v>0</v>
      </c>
      <c r="F66" s="14">
        <f t="shared" si="15"/>
        <v>0</v>
      </c>
      <c r="G66" s="14">
        <f t="shared" si="9"/>
        <v>0</v>
      </c>
      <c r="H66" s="14">
        <f t="shared" si="16"/>
        <v>0</v>
      </c>
      <c r="I66" s="24">
        <f t="shared" si="17"/>
        <v>0</v>
      </c>
      <c r="J66" s="24">
        <f t="shared" si="8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0"/>
        <v>62024</v>
      </c>
      <c r="B67" s="12">
        <f t="shared" si="11"/>
        <v>45444</v>
      </c>
      <c r="C67" s="13">
        <f t="shared" si="12"/>
        <v>0</v>
      </c>
      <c r="D67" s="13">
        <f t="shared" si="13"/>
        <v>0</v>
      </c>
      <c r="E67" s="13">
        <f t="shared" si="14"/>
        <v>0</v>
      </c>
      <c r="F67" s="14">
        <f t="shared" si="15"/>
        <v>0</v>
      </c>
      <c r="G67" s="14">
        <f t="shared" si="9"/>
        <v>0</v>
      </c>
      <c r="H67" s="14">
        <f t="shared" si="16"/>
        <v>0</v>
      </c>
      <c r="I67" s="24">
        <f t="shared" si="17"/>
        <v>0</v>
      </c>
      <c r="J67" s="24">
        <f t="shared" si="8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0"/>
        <v>72024</v>
      </c>
      <c r="B68" s="12">
        <f t="shared" si="11"/>
        <v>45474</v>
      </c>
      <c r="C68" s="13">
        <f t="shared" si="12"/>
        <v>0</v>
      </c>
      <c r="D68" s="13">
        <f t="shared" si="13"/>
        <v>0</v>
      </c>
      <c r="E68" s="13">
        <f t="shared" si="14"/>
        <v>0</v>
      </c>
      <c r="F68" s="14">
        <f t="shared" si="15"/>
        <v>0</v>
      </c>
      <c r="G68" s="14">
        <f t="shared" si="9"/>
        <v>0</v>
      </c>
      <c r="H68" s="14">
        <f t="shared" si="16"/>
        <v>0</v>
      </c>
      <c r="I68" s="24">
        <f t="shared" si="17"/>
        <v>0</v>
      </c>
      <c r="J68" s="24">
        <f t="shared" si="8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0"/>
        <v>82024</v>
      </c>
      <c r="B69" s="12">
        <f t="shared" si="11"/>
        <v>45505</v>
      </c>
      <c r="C69" s="13">
        <f t="shared" si="12"/>
        <v>0</v>
      </c>
      <c r="D69" s="13">
        <f t="shared" si="13"/>
        <v>0</v>
      </c>
      <c r="E69" s="13">
        <f t="shared" si="14"/>
        <v>0</v>
      </c>
      <c r="F69" s="14">
        <f t="shared" si="15"/>
        <v>0</v>
      </c>
      <c r="G69" s="14">
        <f t="shared" ref="G69:G100" si="18">E69-F69</f>
        <v>0</v>
      </c>
      <c r="H69" s="14">
        <f t="shared" si="16"/>
        <v>0</v>
      </c>
      <c r="I69" s="24">
        <f t="shared" si="17"/>
        <v>0</v>
      </c>
      <c r="J69" s="24">
        <f t="shared" si="8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9">MONTH(B70)&amp;YEAR(B70)</f>
        <v>92024</v>
      </c>
      <c r="B70" s="12">
        <f t="shared" ref="B70:B101" si="20">EDATE(B69,1)</f>
        <v>45536</v>
      </c>
      <c r="C70" s="13">
        <f t="shared" ref="C70:C101" si="21">C69-H70+I70</f>
        <v>0</v>
      </c>
      <c r="D70" s="13">
        <f t="shared" ref="D70:D101" si="22">C69*$K$1</f>
        <v>0</v>
      </c>
      <c r="E70" s="13">
        <f t="shared" ref="E70:E101" si="23">C69*$K$1+G69</f>
        <v>0</v>
      </c>
      <c r="F70" s="14">
        <f t="shared" ref="F70:F101" si="24">IF(J70&gt;E70,E70,J70)</f>
        <v>0</v>
      </c>
      <c r="G70" s="14">
        <f t="shared" si="18"/>
        <v>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8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9"/>
        <v>102024</v>
      </c>
      <c r="B71" s="12">
        <f t="shared" si="20"/>
        <v>45566</v>
      </c>
      <c r="C71" s="13">
        <f t="shared" si="21"/>
        <v>0</v>
      </c>
      <c r="D71" s="13">
        <f t="shared" si="22"/>
        <v>0</v>
      </c>
      <c r="E71" s="13">
        <f t="shared" si="23"/>
        <v>0</v>
      </c>
      <c r="F71" s="14">
        <f t="shared" si="24"/>
        <v>0</v>
      </c>
      <c r="G71" s="14">
        <f t="shared" si="18"/>
        <v>0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9"/>
        <v>112024</v>
      </c>
      <c r="B72" s="12">
        <f t="shared" si="20"/>
        <v>45597</v>
      </c>
      <c r="C72" s="13">
        <f t="shared" si="21"/>
        <v>0</v>
      </c>
      <c r="D72" s="13">
        <f t="shared" si="22"/>
        <v>0</v>
      </c>
      <c r="E72" s="13">
        <f t="shared" si="23"/>
        <v>0</v>
      </c>
      <c r="F72" s="14">
        <f t="shared" si="24"/>
        <v>0</v>
      </c>
      <c r="G72" s="14">
        <f t="shared" si="18"/>
        <v>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9"/>
        <v>122024</v>
      </c>
      <c r="B73" s="12">
        <f t="shared" si="20"/>
        <v>45627</v>
      </c>
      <c r="C73" s="13">
        <f t="shared" si="21"/>
        <v>0</v>
      </c>
      <c r="D73" s="13">
        <f t="shared" si="22"/>
        <v>0</v>
      </c>
      <c r="E73" s="13">
        <f t="shared" si="23"/>
        <v>0</v>
      </c>
      <c r="F73" s="14">
        <f t="shared" si="24"/>
        <v>0</v>
      </c>
      <c r="G73" s="14">
        <f t="shared" si="18"/>
        <v>0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9"/>
        <v>12025</v>
      </c>
      <c r="B74" s="12">
        <f t="shared" si="20"/>
        <v>45658</v>
      </c>
      <c r="C74" s="13">
        <f t="shared" si="21"/>
        <v>0</v>
      </c>
      <c r="D74" s="13">
        <f t="shared" si="22"/>
        <v>0</v>
      </c>
      <c r="E74" s="13">
        <f t="shared" si="23"/>
        <v>0</v>
      </c>
      <c r="F74" s="14">
        <f t="shared" si="24"/>
        <v>0</v>
      </c>
      <c r="G74" s="14">
        <f t="shared" si="18"/>
        <v>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9"/>
        <v>22025</v>
      </c>
      <c r="B75" s="12">
        <f t="shared" si="20"/>
        <v>45689</v>
      </c>
      <c r="C75" s="13">
        <f t="shared" si="21"/>
        <v>0</v>
      </c>
      <c r="D75" s="13">
        <f t="shared" si="22"/>
        <v>0</v>
      </c>
      <c r="E75" s="13">
        <f t="shared" si="23"/>
        <v>0</v>
      </c>
      <c r="F75" s="14">
        <f t="shared" si="24"/>
        <v>0</v>
      </c>
      <c r="G75" s="14">
        <f t="shared" si="18"/>
        <v>0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9"/>
        <v>32025</v>
      </c>
      <c r="B76" s="12">
        <f t="shared" si="20"/>
        <v>45717</v>
      </c>
      <c r="C76" s="13">
        <f t="shared" si="21"/>
        <v>0</v>
      </c>
      <c r="D76" s="13">
        <f t="shared" si="22"/>
        <v>0</v>
      </c>
      <c r="E76" s="13">
        <f t="shared" si="23"/>
        <v>0</v>
      </c>
      <c r="F76" s="14">
        <f t="shared" si="24"/>
        <v>0</v>
      </c>
      <c r="G76" s="14">
        <f t="shared" si="18"/>
        <v>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9"/>
        <v>42025</v>
      </c>
      <c r="B77" s="12">
        <f t="shared" si="20"/>
        <v>45748</v>
      </c>
      <c r="C77" s="13">
        <f t="shared" si="21"/>
        <v>0</v>
      </c>
      <c r="D77" s="13">
        <f t="shared" si="22"/>
        <v>0</v>
      </c>
      <c r="E77" s="13">
        <f t="shared" si="23"/>
        <v>0</v>
      </c>
      <c r="F77" s="14">
        <f t="shared" si="24"/>
        <v>0</v>
      </c>
      <c r="G77" s="14">
        <f t="shared" si="18"/>
        <v>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9"/>
        <v>52025</v>
      </c>
      <c r="B78" s="12">
        <f t="shared" si="20"/>
        <v>45778</v>
      </c>
      <c r="C78" s="13">
        <f t="shared" si="21"/>
        <v>0</v>
      </c>
      <c r="D78" s="13">
        <f t="shared" si="22"/>
        <v>0</v>
      </c>
      <c r="E78" s="13">
        <f t="shared" si="23"/>
        <v>0</v>
      </c>
      <c r="F78" s="14">
        <f t="shared" si="24"/>
        <v>0</v>
      </c>
      <c r="G78" s="14">
        <f t="shared" si="18"/>
        <v>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9"/>
        <v>62025</v>
      </c>
      <c r="B79" s="12">
        <f t="shared" si="20"/>
        <v>45809</v>
      </c>
      <c r="C79" s="13">
        <f t="shared" si="21"/>
        <v>0</v>
      </c>
      <c r="D79" s="13">
        <f t="shared" si="22"/>
        <v>0</v>
      </c>
      <c r="E79" s="13">
        <f t="shared" si="23"/>
        <v>0</v>
      </c>
      <c r="F79" s="14">
        <f t="shared" si="24"/>
        <v>0</v>
      </c>
      <c r="G79" s="14">
        <f t="shared" si="18"/>
        <v>0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9"/>
        <v>72025</v>
      </c>
      <c r="B80" s="12">
        <f t="shared" si="20"/>
        <v>45839</v>
      </c>
      <c r="C80" s="13">
        <f t="shared" si="21"/>
        <v>0</v>
      </c>
      <c r="D80" s="13">
        <f t="shared" si="22"/>
        <v>0</v>
      </c>
      <c r="E80" s="13">
        <f t="shared" si="23"/>
        <v>0</v>
      </c>
      <c r="F80" s="14">
        <f t="shared" si="24"/>
        <v>0</v>
      </c>
      <c r="G80" s="14">
        <f t="shared" si="18"/>
        <v>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9"/>
        <v>82025</v>
      </c>
      <c r="B81" s="12">
        <f t="shared" si="20"/>
        <v>45870</v>
      </c>
      <c r="C81" s="13">
        <f t="shared" si="21"/>
        <v>0</v>
      </c>
      <c r="D81" s="13">
        <f t="shared" si="22"/>
        <v>0</v>
      </c>
      <c r="E81" s="13">
        <f t="shared" si="23"/>
        <v>0</v>
      </c>
      <c r="F81" s="14">
        <f t="shared" si="24"/>
        <v>0</v>
      </c>
      <c r="G81" s="14">
        <f t="shared" si="18"/>
        <v>0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9"/>
        <v>92025</v>
      </c>
      <c r="B82" s="12">
        <f t="shared" si="20"/>
        <v>45901</v>
      </c>
      <c r="C82" s="13">
        <f t="shared" si="21"/>
        <v>0</v>
      </c>
      <c r="D82" s="13">
        <f t="shared" si="22"/>
        <v>0</v>
      </c>
      <c r="E82" s="13">
        <f t="shared" si="23"/>
        <v>0</v>
      </c>
      <c r="F82" s="14">
        <f t="shared" si="24"/>
        <v>0</v>
      </c>
      <c r="G82" s="14">
        <f t="shared" si="18"/>
        <v>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9"/>
        <v>102025</v>
      </c>
      <c r="B83" s="12">
        <f t="shared" si="20"/>
        <v>45931</v>
      </c>
      <c r="C83" s="13">
        <f t="shared" si="21"/>
        <v>0</v>
      </c>
      <c r="D83" s="13">
        <f t="shared" si="22"/>
        <v>0</v>
      </c>
      <c r="E83" s="13">
        <f t="shared" si="23"/>
        <v>0</v>
      </c>
      <c r="F83" s="14">
        <f t="shared" si="24"/>
        <v>0</v>
      </c>
      <c r="G83" s="14">
        <f t="shared" si="18"/>
        <v>0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9"/>
        <v>112025</v>
      </c>
      <c r="B84" s="12">
        <f t="shared" si="20"/>
        <v>45962</v>
      </c>
      <c r="C84" s="13">
        <f t="shared" si="21"/>
        <v>0</v>
      </c>
      <c r="D84" s="13">
        <f t="shared" si="22"/>
        <v>0</v>
      </c>
      <c r="E84" s="13">
        <f t="shared" si="23"/>
        <v>0</v>
      </c>
      <c r="F84" s="14">
        <f t="shared" si="24"/>
        <v>0</v>
      </c>
      <c r="G84" s="14">
        <f t="shared" si="18"/>
        <v>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9"/>
        <v>122025</v>
      </c>
      <c r="B85" s="12">
        <f t="shared" si="20"/>
        <v>45992</v>
      </c>
      <c r="C85" s="13">
        <f t="shared" si="21"/>
        <v>0</v>
      </c>
      <c r="D85" s="13">
        <f t="shared" si="22"/>
        <v>0</v>
      </c>
      <c r="E85" s="13">
        <f t="shared" si="23"/>
        <v>0</v>
      </c>
      <c r="F85" s="14">
        <f t="shared" si="24"/>
        <v>0</v>
      </c>
      <c r="G85" s="14">
        <f t="shared" si="18"/>
        <v>0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9"/>
        <v>12026</v>
      </c>
      <c r="B86" s="12">
        <f t="shared" si="20"/>
        <v>46023</v>
      </c>
      <c r="C86" s="13">
        <f t="shared" si="21"/>
        <v>0</v>
      </c>
      <c r="D86" s="13">
        <f t="shared" si="22"/>
        <v>0</v>
      </c>
      <c r="E86" s="13">
        <f t="shared" si="23"/>
        <v>0</v>
      </c>
      <c r="F86" s="14">
        <f t="shared" si="24"/>
        <v>0</v>
      </c>
      <c r="G86" s="14">
        <f t="shared" si="18"/>
        <v>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9"/>
        <v>22026</v>
      </c>
      <c r="B87" s="12">
        <f t="shared" si="20"/>
        <v>46054</v>
      </c>
      <c r="C87" s="13">
        <f t="shared" si="21"/>
        <v>0</v>
      </c>
      <c r="D87" s="13">
        <f t="shared" si="22"/>
        <v>0</v>
      </c>
      <c r="E87" s="13">
        <f t="shared" si="23"/>
        <v>0</v>
      </c>
      <c r="F87" s="14">
        <f t="shared" si="24"/>
        <v>0</v>
      </c>
      <c r="G87" s="14">
        <f t="shared" si="18"/>
        <v>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9"/>
        <v>32026</v>
      </c>
      <c r="B88" s="12">
        <f t="shared" si="20"/>
        <v>46082</v>
      </c>
      <c r="C88" s="13">
        <f t="shared" si="21"/>
        <v>0</v>
      </c>
      <c r="D88" s="13">
        <f t="shared" si="22"/>
        <v>0</v>
      </c>
      <c r="E88" s="13">
        <f t="shared" si="23"/>
        <v>0</v>
      </c>
      <c r="F88" s="14">
        <f t="shared" si="24"/>
        <v>0</v>
      </c>
      <c r="G88" s="14">
        <f t="shared" si="18"/>
        <v>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9"/>
        <v>42026</v>
      </c>
      <c r="B89" s="12">
        <f t="shared" si="20"/>
        <v>46113</v>
      </c>
      <c r="C89" s="13">
        <f t="shared" si="21"/>
        <v>0</v>
      </c>
      <c r="D89" s="13">
        <f t="shared" si="22"/>
        <v>0</v>
      </c>
      <c r="E89" s="13">
        <f t="shared" si="23"/>
        <v>0</v>
      </c>
      <c r="F89" s="14">
        <f t="shared" si="24"/>
        <v>0</v>
      </c>
      <c r="G89" s="14">
        <f t="shared" si="18"/>
        <v>0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9"/>
        <v>52026</v>
      </c>
      <c r="B90" s="12">
        <f t="shared" si="20"/>
        <v>46143</v>
      </c>
      <c r="C90" s="13">
        <f t="shared" si="21"/>
        <v>0</v>
      </c>
      <c r="D90" s="13">
        <f t="shared" si="22"/>
        <v>0</v>
      </c>
      <c r="E90" s="13">
        <f t="shared" si="23"/>
        <v>0</v>
      </c>
      <c r="F90" s="14">
        <f t="shared" si="24"/>
        <v>0</v>
      </c>
      <c r="G90" s="14">
        <f t="shared" si="18"/>
        <v>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9"/>
        <v>62026</v>
      </c>
      <c r="B91" s="12">
        <f t="shared" si="20"/>
        <v>46174</v>
      </c>
      <c r="C91" s="13">
        <f t="shared" si="21"/>
        <v>0</v>
      </c>
      <c r="D91" s="13">
        <f t="shared" si="22"/>
        <v>0</v>
      </c>
      <c r="E91" s="13">
        <f t="shared" si="23"/>
        <v>0</v>
      </c>
      <c r="F91" s="14">
        <f t="shared" si="24"/>
        <v>0</v>
      </c>
      <c r="G91" s="14">
        <f t="shared" si="18"/>
        <v>0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9"/>
        <v>72026</v>
      </c>
      <c r="B92" s="12">
        <f t="shared" si="20"/>
        <v>46204</v>
      </c>
      <c r="C92" s="13">
        <f t="shared" si="21"/>
        <v>0</v>
      </c>
      <c r="D92" s="13">
        <f t="shared" si="22"/>
        <v>0</v>
      </c>
      <c r="E92" s="13">
        <f t="shared" si="23"/>
        <v>0</v>
      </c>
      <c r="F92" s="14">
        <f t="shared" si="24"/>
        <v>0</v>
      </c>
      <c r="G92" s="14">
        <f t="shared" si="18"/>
        <v>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9"/>
        <v>82026</v>
      </c>
      <c r="B93" s="12">
        <f t="shared" si="20"/>
        <v>46235</v>
      </c>
      <c r="C93" s="13">
        <f t="shared" si="21"/>
        <v>0</v>
      </c>
      <c r="D93" s="13">
        <f t="shared" si="22"/>
        <v>0</v>
      </c>
      <c r="E93" s="13">
        <f t="shared" si="23"/>
        <v>0</v>
      </c>
      <c r="F93" s="14">
        <f t="shared" si="24"/>
        <v>0</v>
      </c>
      <c r="G93" s="14">
        <f t="shared" si="18"/>
        <v>0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9"/>
        <v>92026</v>
      </c>
      <c r="B94" s="12">
        <f t="shared" si="20"/>
        <v>46266</v>
      </c>
      <c r="C94" s="13">
        <f t="shared" si="21"/>
        <v>0</v>
      </c>
      <c r="D94" s="13">
        <f t="shared" si="22"/>
        <v>0</v>
      </c>
      <c r="E94" s="13">
        <f t="shared" si="23"/>
        <v>0</v>
      </c>
      <c r="F94" s="14">
        <f t="shared" si="24"/>
        <v>0</v>
      </c>
      <c r="G94" s="14">
        <f t="shared" si="18"/>
        <v>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9"/>
        <v>102026</v>
      </c>
      <c r="B95" s="12">
        <f t="shared" si="20"/>
        <v>46296</v>
      </c>
      <c r="C95" s="13">
        <f t="shared" si="21"/>
        <v>0</v>
      </c>
      <c r="D95" s="13">
        <f t="shared" si="22"/>
        <v>0</v>
      </c>
      <c r="E95" s="13">
        <f t="shared" si="23"/>
        <v>0</v>
      </c>
      <c r="F95" s="14">
        <f t="shared" si="24"/>
        <v>0</v>
      </c>
      <c r="G95" s="14">
        <f t="shared" si="18"/>
        <v>0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9"/>
        <v>112026</v>
      </c>
      <c r="B96" s="12">
        <f t="shared" si="20"/>
        <v>46327</v>
      </c>
      <c r="C96" s="13">
        <f t="shared" si="21"/>
        <v>0</v>
      </c>
      <c r="D96" s="13">
        <f t="shared" si="22"/>
        <v>0</v>
      </c>
      <c r="E96" s="13">
        <f t="shared" si="23"/>
        <v>0</v>
      </c>
      <c r="F96" s="14">
        <f t="shared" si="24"/>
        <v>0</v>
      </c>
      <c r="G96" s="14">
        <f t="shared" si="18"/>
        <v>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9"/>
        <v>122026</v>
      </c>
      <c r="B97" s="12">
        <f t="shared" si="20"/>
        <v>46357</v>
      </c>
      <c r="C97" s="13">
        <f t="shared" si="21"/>
        <v>0</v>
      </c>
      <c r="D97" s="13">
        <f t="shared" si="22"/>
        <v>0</v>
      </c>
      <c r="E97" s="13">
        <f t="shared" si="23"/>
        <v>0</v>
      </c>
      <c r="F97" s="14">
        <f t="shared" si="24"/>
        <v>0</v>
      </c>
      <c r="G97" s="14">
        <f t="shared" si="18"/>
        <v>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9"/>
        <v>12027</v>
      </c>
      <c r="B98" s="12">
        <f t="shared" si="20"/>
        <v>46388</v>
      </c>
      <c r="C98" s="13">
        <f t="shared" si="21"/>
        <v>0</v>
      </c>
      <c r="D98" s="13">
        <f t="shared" si="22"/>
        <v>0</v>
      </c>
      <c r="E98" s="13">
        <f t="shared" si="23"/>
        <v>0</v>
      </c>
      <c r="F98" s="14">
        <f t="shared" si="24"/>
        <v>0</v>
      </c>
      <c r="G98" s="14">
        <f t="shared" si="18"/>
        <v>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9"/>
        <v>22027</v>
      </c>
      <c r="B99" s="12">
        <f t="shared" si="20"/>
        <v>46419</v>
      </c>
      <c r="C99" s="13">
        <f t="shared" si="21"/>
        <v>0</v>
      </c>
      <c r="D99" s="13">
        <f t="shared" si="22"/>
        <v>0</v>
      </c>
      <c r="E99" s="13">
        <f t="shared" si="23"/>
        <v>0</v>
      </c>
      <c r="F99" s="14">
        <f t="shared" si="24"/>
        <v>0</v>
      </c>
      <c r="G99" s="14">
        <f t="shared" si="18"/>
        <v>0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9"/>
        <v>32027</v>
      </c>
      <c r="B100" s="12">
        <f t="shared" si="20"/>
        <v>46447</v>
      </c>
      <c r="C100" s="13">
        <f t="shared" si="21"/>
        <v>0</v>
      </c>
      <c r="D100" s="13">
        <f t="shared" si="22"/>
        <v>0</v>
      </c>
      <c r="E100" s="13">
        <f t="shared" si="23"/>
        <v>0</v>
      </c>
      <c r="F100" s="14">
        <f t="shared" si="24"/>
        <v>0</v>
      </c>
      <c r="G100" s="14">
        <f t="shared" si="18"/>
        <v>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9"/>
        <v>42027</v>
      </c>
      <c r="B101" s="12">
        <f t="shared" si="20"/>
        <v>46478</v>
      </c>
      <c r="C101" s="13">
        <f t="shared" si="21"/>
        <v>0</v>
      </c>
      <c r="D101" s="13">
        <f t="shared" si="22"/>
        <v>0</v>
      </c>
      <c r="E101" s="13">
        <f t="shared" si="23"/>
        <v>0</v>
      </c>
      <c r="F101" s="14">
        <f t="shared" si="24"/>
        <v>0</v>
      </c>
      <c r="G101" s="14">
        <f t="shared" ref="G101:G124" si="28">E101-F101</f>
        <v>0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9">MONTH(B102)&amp;YEAR(B102)</f>
        <v>52027</v>
      </c>
      <c r="B102" s="12">
        <f t="shared" ref="B102:B124" si="30">EDATE(B101,1)</f>
        <v>46508</v>
      </c>
      <c r="C102" s="13">
        <f t="shared" ref="C102:C124" si="31">C101-H102+I102</f>
        <v>0</v>
      </c>
      <c r="D102" s="13">
        <f t="shared" ref="D102:D124" si="32">C101*$K$1</f>
        <v>0</v>
      </c>
      <c r="E102" s="13">
        <f t="shared" ref="E102:E124" si="33">C101*$K$1+G101</f>
        <v>0</v>
      </c>
      <c r="F102" s="14">
        <f t="shared" ref="F102:F124" si="34">IF(J102&gt;E102,E102,J102)</f>
        <v>0</v>
      </c>
      <c r="G102" s="14">
        <f t="shared" si="28"/>
        <v>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9"/>
        <v>62027</v>
      </c>
      <c r="B103" s="12">
        <f t="shared" si="30"/>
        <v>46539</v>
      </c>
      <c r="C103" s="13">
        <f t="shared" si="31"/>
        <v>0</v>
      </c>
      <c r="D103" s="13">
        <f t="shared" si="32"/>
        <v>0</v>
      </c>
      <c r="E103" s="13">
        <f t="shared" si="33"/>
        <v>0</v>
      </c>
      <c r="F103" s="14">
        <f t="shared" si="34"/>
        <v>0</v>
      </c>
      <c r="G103" s="14">
        <f t="shared" si="28"/>
        <v>0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9"/>
        <v>72027</v>
      </c>
      <c r="B104" s="12">
        <f t="shared" si="30"/>
        <v>46569</v>
      </c>
      <c r="C104" s="13">
        <f t="shared" si="31"/>
        <v>0</v>
      </c>
      <c r="D104" s="13">
        <f t="shared" si="32"/>
        <v>0</v>
      </c>
      <c r="E104" s="13">
        <f t="shared" si="33"/>
        <v>0</v>
      </c>
      <c r="F104" s="14">
        <f t="shared" si="34"/>
        <v>0</v>
      </c>
      <c r="G104" s="14">
        <f t="shared" si="28"/>
        <v>0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9"/>
        <v>82027</v>
      </c>
      <c r="B105" s="12">
        <f t="shared" si="30"/>
        <v>46600</v>
      </c>
      <c r="C105" s="13">
        <f t="shared" si="31"/>
        <v>0</v>
      </c>
      <c r="D105" s="13">
        <f t="shared" si="32"/>
        <v>0</v>
      </c>
      <c r="E105" s="13">
        <f t="shared" si="33"/>
        <v>0</v>
      </c>
      <c r="F105" s="14">
        <f t="shared" si="34"/>
        <v>0</v>
      </c>
      <c r="G105" s="14">
        <f t="shared" si="28"/>
        <v>0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9"/>
        <v>92027</v>
      </c>
      <c r="B106" s="12">
        <f t="shared" si="30"/>
        <v>46631</v>
      </c>
      <c r="C106" s="13">
        <f t="shared" si="31"/>
        <v>0</v>
      </c>
      <c r="D106" s="13">
        <f t="shared" si="32"/>
        <v>0</v>
      </c>
      <c r="E106" s="13">
        <f t="shared" si="33"/>
        <v>0</v>
      </c>
      <c r="F106" s="14">
        <f t="shared" si="34"/>
        <v>0</v>
      </c>
      <c r="G106" s="14">
        <f t="shared" si="28"/>
        <v>0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9"/>
        <v>102027</v>
      </c>
      <c r="B107" s="12">
        <f t="shared" si="30"/>
        <v>46661</v>
      </c>
      <c r="C107" s="13">
        <f t="shared" si="31"/>
        <v>0</v>
      </c>
      <c r="D107" s="13">
        <f t="shared" si="32"/>
        <v>0</v>
      </c>
      <c r="E107" s="13">
        <f t="shared" si="33"/>
        <v>0</v>
      </c>
      <c r="F107" s="14">
        <f t="shared" si="34"/>
        <v>0</v>
      </c>
      <c r="G107" s="14">
        <f t="shared" si="28"/>
        <v>0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9"/>
        <v>112027</v>
      </c>
      <c r="B108" s="12">
        <f t="shared" si="30"/>
        <v>46692</v>
      </c>
      <c r="C108" s="13">
        <f t="shared" si="31"/>
        <v>0</v>
      </c>
      <c r="D108" s="13">
        <f t="shared" si="32"/>
        <v>0</v>
      </c>
      <c r="E108" s="13">
        <f t="shared" si="33"/>
        <v>0</v>
      </c>
      <c r="F108" s="14">
        <f t="shared" si="34"/>
        <v>0</v>
      </c>
      <c r="G108" s="14">
        <f t="shared" si="28"/>
        <v>0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9"/>
        <v>122027</v>
      </c>
      <c r="B109" s="12">
        <f t="shared" si="30"/>
        <v>46722</v>
      </c>
      <c r="C109" s="13">
        <f t="shared" si="31"/>
        <v>0</v>
      </c>
      <c r="D109" s="13">
        <f t="shared" si="32"/>
        <v>0</v>
      </c>
      <c r="E109" s="13">
        <f t="shared" si="33"/>
        <v>0</v>
      </c>
      <c r="F109" s="14">
        <f t="shared" si="34"/>
        <v>0</v>
      </c>
      <c r="G109" s="14">
        <f t="shared" si="28"/>
        <v>0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9"/>
        <v>12028</v>
      </c>
      <c r="B110" s="12">
        <f t="shared" si="30"/>
        <v>46753</v>
      </c>
      <c r="C110" s="13">
        <f t="shared" si="31"/>
        <v>0</v>
      </c>
      <c r="D110" s="13">
        <f t="shared" si="32"/>
        <v>0</v>
      </c>
      <c r="E110" s="13">
        <f t="shared" si="33"/>
        <v>0</v>
      </c>
      <c r="F110" s="14">
        <f t="shared" si="34"/>
        <v>0</v>
      </c>
      <c r="G110" s="14">
        <f t="shared" si="28"/>
        <v>0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9"/>
        <v>22028</v>
      </c>
      <c r="B111" s="12">
        <f t="shared" si="30"/>
        <v>46784</v>
      </c>
      <c r="C111" s="13">
        <f t="shared" si="31"/>
        <v>0</v>
      </c>
      <c r="D111" s="13">
        <f t="shared" si="32"/>
        <v>0</v>
      </c>
      <c r="E111" s="13">
        <f t="shared" si="33"/>
        <v>0</v>
      </c>
      <c r="F111" s="14">
        <f t="shared" si="34"/>
        <v>0</v>
      </c>
      <c r="G111" s="14">
        <f t="shared" si="28"/>
        <v>0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9"/>
        <v>32028</v>
      </c>
      <c r="B112" s="12">
        <f t="shared" si="30"/>
        <v>46813</v>
      </c>
      <c r="C112" s="13">
        <f t="shared" si="31"/>
        <v>0</v>
      </c>
      <c r="D112" s="13">
        <f t="shared" si="32"/>
        <v>0</v>
      </c>
      <c r="E112" s="13">
        <f t="shared" si="33"/>
        <v>0</v>
      </c>
      <c r="F112" s="14">
        <f t="shared" si="34"/>
        <v>0</v>
      </c>
      <c r="G112" s="14">
        <f t="shared" si="28"/>
        <v>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9"/>
        <v>42028</v>
      </c>
      <c r="B113" s="12">
        <f t="shared" si="30"/>
        <v>46844</v>
      </c>
      <c r="C113" s="13">
        <f t="shared" si="31"/>
        <v>0</v>
      </c>
      <c r="D113" s="13">
        <f t="shared" si="32"/>
        <v>0</v>
      </c>
      <c r="E113" s="13">
        <f t="shared" si="33"/>
        <v>0</v>
      </c>
      <c r="F113" s="14">
        <f t="shared" si="34"/>
        <v>0</v>
      </c>
      <c r="G113" s="14">
        <f t="shared" si="28"/>
        <v>0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9"/>
        <v>52028</v>
      </c>
      <c r="B114" s="12">
        <f t="shared" si="30"/>
        <v>46874</v>
      </c>
      <c r="C114" s="13">
        <f t="shared" si="31"/>
        <v>0</v>
      </c>
      <c r="D114" s="13">
        <f t="shared" si="32"/>
        <v>0</v>
      </c>
      <c r="E114" s="13">
        <f t="shared" si="33"/>
        <v>0</v>
      </c>
      <c r="F114" s="14">
        <f t="shared" si="34"/>
        <v>0</v>
      </c>
      <c r="G114" s="14">
        <f t="shared" si="28"/>
        <v>0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9"/>
        <v>62028</v>
      </c>
      <c r="B115" s="12">
        <f t="shared" si="30"/>
        <v>46905</v>
      </c>
      <c r="C115" s="13">
        <f t="shared" si="31"/>
        <v>0</v>
      </c>
      <c r="D115" s="13">
        <f t="shared" si="32"/>
        <v>0</v>
      </c>
      <c r="E115" s="13">
        <f t="shared" si="33"/>
        <v>0</v>
      </c>
      <c r="F115" s="14">
        <f t="shared" si="34"/>
        <v>0</v>
      </c>
      <c r="G115" s="14">
        <f t="shared" si="28"/>
        <v>0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9"/>
        <v>72028</v>
      </c>
      <c r="B116" s="12">
        <f t="shared" si="30"/>
        <v>46935</v>
      </c>
      <c r="C116" s="13">
        <f t="shared" si="31"/>
        <v>0</v>
      </c>
      <c r="D116" s="13">
        <f t="shared" si="32"/>
        <v>0</v>
      </c>
      <c r="E116" s="13">
        <f t="shared" si="33"/>
        <v>0</v>
      </c>
      <c r="F116" s="14">
        <f t="shared" si="34"/>
        <v>0</v>
      </c>
      <c r="G116" s="14">
        <f t="shared" si="28"/>
        <v>0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9"/>
        <v>82028</v>
      </c>
      <c r="B117" s="12">
        <f t="shared" si="30"/>
        <v>46966</v>
      </c>
      <c r="C117" s="13">
        <f t="shared" si="31"/>
        <v>0</v>
      </c>
      <c r="D117" s="13">
        <f t="shared" si="32"/>
        <v>0</v>
      </c>
      <c r="E117" s="13">
        <f t="shared" si="33"/>
        <v>0</v>
      </c>
      <c r="F117" s="14">
        <f t="shared" si="34"/>
        <v>0</v>
      </c>
      <c r="G117" s="14">
        <f t="shared" si="28"/>
        <v>0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9"/>
        <v>92028</v>
      </c>
      <c r="B118" s="12">
        <f t="shared" si="30"/>
        <v>46997</v>
      </c>
      <c r="C118" s="13">
        <f t="shared" si="31"/>
        <v>0</v>
      </c>
      <c r="D118" s="13">
        <f t="shared" si="32"/>
        <v>0</v>
      </c>
      <c r="E118" s="13">
        <f t="shared" si="33"/>
        <v>0</v>
      </c>
      <c r="F118" s="14">
        <f t="shared" si="34"/>
        <v>0</v>
      </c>
      <c r="G118" s="14">
        <f t="shared" si="28"/>
        <v>0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9"/>
        <v>102028</v>
      </c>
      <c r="B119" s="12">
        <f t="shared" si="30"/>
        <v>47027</v>
      </c>
      <c r="C119" s="13">
        <f t="shared" si="31"/>
        <v>0</v>
      </c>
      <c r="D119" s="13">
        <f t="shared" si="32"/>
        <v>0</v>
      </c>
      <c r="E119" s="13">
        <f t="shared" si="33"/>
        <v>0</v>
      </c>
      <c r="F119" s="14">
        <f t="shared" si="34"/>
        <v>0</v>
      </c>
      <c r="G119" s="14">
        <f t="shared" si="28"/>
        <v>0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9"/>
        <v>112028</v>
      </c>
      <c r="B120" s="12">
        <f t="shared" si="30"/>
        <v>47058</v>
      </c>
      <c r="C120" s="13">
        <f t="shared" si="31"/>
        <v>0</v>
      </c>
      <c r="D120" s="13">
        <f t="shared" si="32"/>
        <v>0</v>
      </c>
      <c r="E120" s="13">
        <f t="shared" si="33"/>
        <v>0</v>
      </c>
      <c r="F120" s="14">
        <f t="shared" si="34"/>
        <v>0</v>
      </c>
      <c r="G120" s="14">
        <f t="shared" si="28"/>
        <v>0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9"/>
        <v>122028</v>
      </c>
      <c r="B121" s="12">
        <f t="shared" si="30"/>
        <v>47088</v>
      </c>
      <c r="C121" s="13">
        <f t="shared" si="31"/>
        <v>0</v>
      </c>
      <c r="D121" s="13">
        <f t="shared" si="32"/>
        <v>0</v>
      </c>
      <c r="E121" s="13">
        <f t="shared" si="33"/>
        <v>0</v>
      </c>
      <c r="F121" s="14">
        <f t="shared" si="34"/>
        <v>0</v>
      </c>
      <c r="G121" s="14">
        <f t="shared" si="28"/>
        <v>0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9"/>
        <v>12029</v>
      </c>
      <c r="B122" s="12">
        <f t="shared" si="30"/>
        <v>47119</v>
      </c>
      <c r="C122" s="13">
        <f t="shared" si="31"/>
        <v>0</v>
      </c>
      <c r="D122" s="13">
        <f t="shared" si="32"/>
        <v>0</v>
      </c>
      <c r="E122" s="13">
        <f t="shared" si="33"/>
        <v>0</v>
      </c>
      <c r="F122" s="14">
        <f t="shared" si="34"/>
        <v>0</v>
      </c>
      <c r="G122" s="14">
        <f t="shared" si="28"/>
        <v>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9"/>
        <v>22029</v>
      </c>
      <c r="B123" s="12">
        <f t="shared" si="30"/>
        <v>47150</v>
      </c>
      <c r="C123" s="13">
        <f t="shared" si="31"/>
        <v>0</v>
      </c>
      <c r="D123" s="13">
        <f t="shared" si="32"/>
        <v>0</v>
      </c>
      <c r="E123" s="13">
        <f t="shared" si="33"/>
        <v>0</v>
      </c>
      <c r="F123" s="14">
        <f t="shared" si="34"/>
        <v>0</v>
      </c>
      <c r="G123" s="14">
        <f t="shared" si="28"/>
        <v>0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9"/>
        <v>32029</v>
      </c>
      <c r="B124" s="12">
        <f t="shared" si="30"/>
        <v>47178</v>
      </c>
      <c r="C124" s="13">
        <f t="shared" si="31"/>
        <v>0</v>
      </c>
      <c r="D124" s="13">
        <f t="shared" si="32"/>
        <v>0</v>
      </c>
      <c r="E124" s="13">
        <f t="shared" si="33"/>
        <v>0</v>
      </c>
      <c r="F124" s="14">
        <f t="shared" si="34"/>
        <v>0</v>
      </c>
      <c r="G124" s="14">
        <f t="shared" si="28"/>
        <v>0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tabSelected="1" zoomScale="80" zoomScaleNormal="80" topLeftCell="B1" workbookViewId="0">
      <selection activeCell="L21" sqref="L21"/>
    </sheetView>
  </sheetViews>
  <sheetFormatPr defaultColWidth="11" defaultRowHeight="15"/>
  <cols>
    <col min="1" max="1" width="7" hidden="1" customWidth="1"/>
    <col min="2" max="2" width="8.28571428571429" customWidth="1"/>
    <col min="3" max="3" width="11.1428571428571"/>
    <col min="4" max="4" width="13.2857142857143" customWidth="1"/>
    <col min="5" max="6" width="13.7142857142857" customWidth="1"/>
    <col min="7" max="7" width="13.1428571428571" customWidth="1"/>
    <col min="8" max="8" width="13.2857142857143" customWidth="1"/>
    <col min="9" max="10" width="12.4285714285714" customWidth="1"/>
    <col min="11" max="11" width="12.1428571428571" customWidth="1"/>
    <col min="12" max="12" width="12.5714285714286" customWidth="1"/>
    <col min="13" max="13" width="12.1428571428571" customWidth="1"/>
    <col min="14" max="14" width="11.7142857142857" customWidth="1"/>
    <col min="15" max="15" width="12" customWidth="1"/>
    <col min="16" max="16" width="10.4285714285714" customWidth="1"/>
    <col min="17" max="17" width="4" customWidth="1"/>
    <col min="18" max="18" width="22.7142857142857" customWidth="1"/>
    <col min="19" max="19" width="10.7142857142857" customWidth="1"/>
  </cols>
  <sheetData>
    <row r="1" spans="2:16">
      <c r="B1" s="1" t="s">
        <v>9</v>
      </c>
      <c r="C1" s="2" t="s">
        <v>73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1100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1100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1100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1300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21" si="3">C5-H6+I6</f>
        <v>1100</v>
      </c>
      <c r="D6" s="13">
        <f t="shared" ref="D6:D37" si="4">C5*$K$1</f>
        <v>110</v>
      </c>
      <c r="E6" s="13">
        <f t="shared" ref="E6:E37" si="5">C5*$K$1+G5</f>
        <v>110</v>
      </c>
      <c r="F6" s="14">
        <f t="shared" ref="F6:F37" si="6">IF(J6&gt;E6,E6,J6)</f>
        <v>110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110</v>
      </c>
      <c r="K6" s="27">
        <v>43624</v>
      </c>
      <c r="L6" s="26">
        <v>110</v>
      </c>
      <c r="M6" s="27"/>
      <c r="N6" s="28"/>
      <c r="O6" s="27"/>
      <c r="P6" s="28"/>
      <c r="R6" s="34" t="s">
        <v>5</v>
      </c>
      <c r="S6" s="33">
        <f ca="1">VLOOKUP($A$2,$A$5:$P$127,4,FALSE)</f>
        <v>130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1300</v>
      </c>
      <c r="D7" s="13">
        <f t="shared" si="4"/>
        <v>110</v>
      </c>
      <c r="E7" s="13">
        <f t="shared" si="5"/>
        <v>110</v>
      </c>
      <c r="F7" s="14">
        <f t="shared" si="6"/>
        <v>100</v>
      </c>
      <c r="G7" s="14">
        <f t="shared" si="0"/>
        <v>10</v>
      </c>
      <c r="H7" s="14">
        <f t="shared" si="7"/>
        <v>0</v>
      </c>
      <c r="I7" s="24">
        <f t="shared" si="8"/>
        <v>200</v>
      </c>
      <c r="J7" s="24">
        <f t="shared" ref="J7:J70" si="9">IF($L7&gt;0,$L7,0)+IF($N7&gt;0,$N7,0)+IF($P7&gt;0,$P7,0)</f>
        <v>100</v>
      </c>
      <c r="K7" s="27">
        <v>43650</v>
      </c>
      <c r="L7" s="26">
        <v>100</v>
      </c>
      <c r="M7" s="27">
        <v>43666</v>
      </c>
      <c r="N7" s="28">
        <v>-200</v>
      </c>
      <c r="O7" s="27"/>
      <c r="P7" s="28"/>
      <c r="R7" s="35" t="s">
        <v>24</v>
      </c>
      <c r="S7" s="33">
        <f ca="1">VLOOKUP($A$2,$A$5:$P$127,7,FALSE)</f>
        <v>130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1300</v>
      </c>
      <c r="D8" s="13">
        <f t="shared" si="4"/>
        <v>130</v>
      </c>
      <c r="E8" s="13">
        <f t="shared" si="5"/>
        <v>140</v>
      </c>
      <c r="F8" s="14">
        <f t="shared" si="6"/>
        <v>140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140</v>
      </c>
      <c r="K8" s="27">
        <v>43707</v>
      </c>
      <c r="L8" s="26">
        <v>140</v>
      </c>
      <c r="M8" s="27"/>
      <c r="N8" s="28"/>
      <c r="O8" s="27"/>
      <c r="P8" s="28"/>
      <c r="R8" s="32" t="s">
        <v>7</v>
      </c>
      <c r="S8" s="33"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1300</v>
      </c>
      <c r="D9" s="13">
        <f t="shared" si="4"/>
        <v>130</v>
      </c>
      <c r="E9" s="13">
        <f t="shared" si="5"/>
        <v>130</v>
      </c>
      <c r="F9" s="14">
        <f t="shared" si="6"/>
        <v>130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130</v>
      </c>
      <c r="K9" s="27">
        <v>43756</v>
      </c>
      <c r="L9" s="26">
        <v>100</v>
      </c>
      <c r="M9" s="27">
        <v>43788</v>
      </c>
      <c r="N9" s="28">
        <v>30</v>
      </c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1300</v>
      </c>
      <c r="D10" s="13">
        <f t="shared" si="4"/>
        <v>130</v>
      </c>
      <c r="E10" s="13">
        <f t="shared" si="5"/>
        <v>130</v>
      </c>
      <c r="F10" s="14">
        <f t="shared" si="6"/>
        <v>130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130</v>
      </c>
      <c r="K10" s="27">
        <v>43788</v>
      </c>
      <c r="L10" s="26">
        <v>130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1300</v>
      </c>
      <c r="D11" s="13">
        <f t="shared" si="4"/>
        <v>130</v>
      </c>
      <c r="E11" s="13">
        <f t="shared" si="5"/>
        <v>130</v>
      </c>
      <c r="F11" s="14">
        <f t="shared" si="6"/>
        <v>130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130</v>
      </c>
      <c r="K11" s="27">
        <v>43788</v>
      </c>
      <c r="L11" s="26">
        <v>0</v>
      </c>
      <c r="M11" s="27">
        <v>43862</v>
      </c>
      <c r="N11" s="28">
        <v>30</v>
      </c>
      <c r="O11" s="27">
        <v>43869</v>
      </c>
      <c r="P11" s="28">
        <v>100</v>
      </c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1300</v>
      </c>
      <c r="D12" s="13">
        <f t="shared" si="4"/>
        <v>130</v>
      </c>
      <c r="E12" s="13">
        <f t="shared" si="5"/>
        <v>130</v>
      </c>
      <c r="F12" s="14">
        <f t="shared" si="6"/>
        <v>130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130</v>
      </c>
      <c r="K12" s="27">
        <v>43840</v>
      </c>
      <c r="L12" s="26">
        <v>130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1300</v>
      </c>
      <c r="D13" s="13">
        <f t="shared" si="4"/>
        <v>130</v>
      </c>
      <c r="E13" s="13">
        <f t="shared" si="5"/>
        <v>130</v>
      </c>
      <c r="F13" s="14">
        <f t="shared" si="6"/>
        <v>70</v>
      </c>
      <c r="G13" s="14">
        <f t="shared" si="0"/>
        <v>60</v>
      </c>
      <c r="H13" s="14">
        <f t="shared" si="7"/>
        <v>0</v>
      </c>
      <c r="I13" s="24">
        <f t="shared" si="8"/>
        <v>0</v>
      </c>
      <c r="J13" s="24">
        <f t="shared" si="9"/>
        <v>70</v>
      </c>
      <c r="K13" s="27">
        <v>43870</v>
      </c>
      <c r="L13" s="26">
        <v>40</v>
      </c>
      <c r="M13" s="27">
        <v>43874</v>
      </c>
      <c r="N13" s="28">
        <v>30</v>
      </c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1300</v>
      </c>
      <c r="D14" s="13">
        <f t="shared" si="4"/>
        <v>130</v>
      </c>
      <c r="E14" s="13">
        <f t="shared" si="5"/>
        <v>190</v>
      </c>
      <c r="F14" s="14">
        <f t="shared" si="6"/>
        <v>0</v>
      </c>
      <c r="G14" s="14">
        <f t="shared" si="0"/>
        <v>190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>
        <v>43900</v>
      </c>
      <c r="L14" s="26">
        <v>0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1300</v>
      </c>
      <c r="D15" s="13">
        <f t="shared" si="4"/>
        <v>130</v>
      </c>
      <c r="E15" s="13">
        <f t="shared" si="5"/>
        <v>320</v>
      </c>
      <c r="F15" s="14">
        <f t="shared" si="6"/>
        <v>0</v>
      </c>
      <c r="G15" s="14">
        <f t="shared" si="0"/>
        <v>320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>
        <v>43900</v>
      </c>
      <c r="L15" s="26">
        <v>0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1300</v>
      </c>
      <c r="D16" s="13">
        <f t="shared" si="4"/>
        <v>130</v>
      </c>
      <c r="E16" s="13">
        <f t="shared" si="5"/>
        <v>450</v>
      </c>
      <c r="F16" s="14">
        <f t="shared" si="6"/>
        <v>350</v>
      </c>
      <c r="G16" s="14">
        <f t="shared" si="0"/>
        <v>100</v>
      </c>
      <c r="H16" s="14">
        <f t="shared" si="7"/>
        <v>0</v>
      </c>
      <c r="I16" s="24">
        <f t="shared" si="8"/>
        <v>0</v>
      </c>
      <c r="J16" s="24">
        <f t="shared" si="9"/>
        <v>350</v>
      </c>
      <c r="K16" s="25">
        <v>43945</v>
      </c>
      <c r="L16" s="26">
        <v>250</v>
      </c>
      <c r="M16" s="25">
        <v>43948</v>
      </c>
      <c r="N16" s="26">
        <v>100</v>
      </c>
      <c r="O16" s="25"/>
      <c r="P16" s="26"/>
      <c r="S16" s="5"/>
    </row>
    <row r="17" ht="18.75" customHeight="1" spans="1:19">
      <c r="A17" s="5" t="str">
        <f t="shared" si="1"/>
        <v>52020</v>
      </c>
      <c r="B17" s="12">
        <f t="shared" si="2"/>
        <v>43952</v>
      </c>
      <c r="C17" s="13">
        <f t="shared" si="3"/>
        <v>1300</v>
      </c>
      <c r="D17" s="13">
        <f t="shared" si="4"/>
        <v>130</v>
      </c>
      <c r="E17" s="13">
        <f t="shared" si="5"/>
        <v>230</v>
      </c>
      <c r="F17" s="14">
        <f t="shared" si="6"/>
        <v>210</v>
      </c>
      <c r="G17" s="14">
        <f t="shared" si="0"/>
        <v>20</v>
      </c>
      <c r="H17" s="14">
        <f t="shared" si="7"/>
        <v>0</v>
      </c>
      <c r="I17" s="24">
        <f t="shared" si="8"/>
        <v>0</v>
      </c>
      <c r="J17" s="24">
        <f t="shared" si="9"/>
        <v>210</v>
      </c>
      <c r="K17" s="25">
        <v>43964</v>
      </c>
      <c r="L17" s="26">
        <v>50</v>
      </c>
      <c r="M17" s="25">
        <v>43968</v>
      </c>
      <c r="N17" s="26">
        <v>160</v>
      </c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1300</v>
      </c>
      <c r="D18" s="13">
        <f t="shared" si="4"/>
        <v>130</v>
      </c>
      <c r="E18" s="13">
        <f t="shared" si="5"/>
        <v>150</v>
      </c>
      <c r="F18" s="14">
        <f t="shared" si="6"/>
        <v>150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150</v>
      </c>
      <c r="K18" s="25">
        <v>44003</v>
      </c>
      <c r="L18" s="26">
        <v>150</v>
      </c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1300</v>
      </c>
      <c r="D19" s="13">
        <f t="shared" si="4"/>
        <v>130</v>
      </c>
      <c r="E19" s="13">
        <f t="shared" si="5"/>
        <v>130</v>
      </c>
      <c r="F19" s="14">
        <f t="shared" si="6"/>
        <v>130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130</v>
      </c>
      <c r="K19" s="25">
        <v>44033</v>
      </c>
      <c r="L19" s="26">
        <v>130</v>
      </c>
      <c r="M19" s="25"/>
      <c r="N19" s="26"/>
      <c r="O19" s="25"/>
      <c r="P19" s="26"/>
      <c r="S19" s="5"/>
    </row>
    <row r="20" spans="1:19">
      <c r="A20" s="5" t="str">
        <f t="shared" si="1"/>
        <v>82020</v>
      </c>
      <c r="B20" s="12">
        <f t="shared" si="2"/>
        <v>44044</v>
      </c>
      <c r="C20" s="13">
        <f t="shared" si="3"/>
        <v>1300</v>
      </c>
      <c r="D20" s="13">
        <f t="shared" si="4"/>
        <v>130</v>
      </c>
      <c r="E20" s="13">
        <f t="shared" si="5"/>
        <v>130</v>
      </c>
      <c r="F20" s="14">
        <f t="shared" si="6"/>
        <v>130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130</v>
      </c>
      <c r="K20" s="25">
        <v>44070</v>
      </c>
      <c r="L20" s="26">
        <v>130</v>
      </c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1300</v>
      </c>
      <c r="D21" s="13">
        <f t="shared" si="4"/>
        <v>130</v>
      </c>
      <c r="E21" s="13">
        <f t="shared" si="5"/>
        <v>130</v>
      </c>
      <c r="F21" s="14">
        <f t="shared" si="6"/>
        <v>0</v>
      </c>
      <c r="G21" s="14">
        <f t="shared" si="0"/>
        <v>130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spans="1:19">
      <c r="A22" s="5" t="str">
        <f t="shared" si="1"/>
        <v>102020</v>
      </c>
      <c r="B22" s="12">
        <f t="shared" si="2"/>
        <v>44105</v>
      </c>
      <c r="C22" s="13">
        <f t="shared" ref="C22:C45" si="10">C21-H22+I22</f>
        <v>1300</v>
      </c>
      <c r="D22" s="13">
        <f t="shared" si="4"/>
        <v>130</v>
      </c>
      <c r="E22" s="13">
        <f t="shared" si="5"/>
        <v>260</v>
      </c>
      <c r="F22" s="14"/>
      <c r="G22" s="14">
        <f t="shared" si="0"/>
        <v>260</v>
      </c>
      <c r="H22" s="14">
        <f t="shared" si="7"/>
        <v>0</v>
      </c>
      <c r="I22" s="24">
        <f t="shared" si="8"/>
        <v>0</v>
      </c>
      <c r="J22" s="24"/>
      <c r="K22" s="25"/>
      <c r="L22" s="26"/>
      <c r="M22" s="25"/>
      <c r="N22" s="26"/>
      <c r="O22" s="25"/>
      <c r="P22" s="26" t="s">
        <v>53</v>
      </c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10"/>
        <v>1300</v>
      </c>
      <c r="D23" s="13">
        <f t="shared" ref="D23:D54" si="11">C22*$K$1</f>
        <v>130</v>
      </c>
      <c r="E23" s="13">
        <f t="shared" si="5"/>
        <v>390</v>
      </c>
      <c r="F23" s="14">
        <f t="shared" si="6"/>
        <v>0</v>
      </c>
      <c r="G23" s="14">
        <f t="shared" si="0"/>
        <v>390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10"/>
        <v>1300</v>
      </c>
      <c r="D24" s="13">
        <f t="shared" si="11"/>
        <v>130</v>
      </c>
      <c r="E24" s="13">
        <f t="shared" si="5"/>
        <v>520</v>
      </c>
      <c r="F24" s="14">
        <f t="shared" si="6"/>
        <v>0</v>
      </c>
      <c r="G24" s="14">
        <f t="shared" si="0"/>
        <v>520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10"/>
        <v>1300</v>
      </c>
      <c r="D25" s="13">
        <f t="shared" si="11"/>
        <v>130</v>
      </c>
      <c r="E25" s="13">
        <f t="shared" si="5"/>
        <v>650</v>
      </c>
      <c r="F25" s="14">
        <f t="shared" si="6"/>
        <v>0</v>
      </c>
      <c r="G25" s="14">
        <f t="shared" si="0"/>
        <v>650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10"/>
        <v>1300</v>
      </c>
      <c r="D26" s="13">
        <f t="shared" si="11"/>
        <v>130</v>
      </c>
      <c r="E26" s="13">
        <f t="shared" si="5"/>
        <v>780</v>
      </c>
      <c r="F26" s="14">
        <f t="shared" si="6"/>
        <v>0</v>
      </c>
      <c r="G26" s="14">
        <f t="shared" si="0"/>
        <v>780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10"/>
        <v>1300</v>
      </c>
      <c r="D27" s="13">
        <f t="shared" si="11"/>
        <v>130</v>
      </c>
      <c r="E27" s="13">
        <f t="shared" si="5"/>
        <v>910</v>
      </c>
      <c r="F27" s="14">
        <f t="shared" si="6"/>
        <v>0</v>
      </c>
      <c r="G27" s="14">
        <f t="shared" si="0"/>
        <v>910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10"/>
        <v>1300</v>
      </c>
      <c r="D28" s="13">
        <f t="shared" si="11"/>
        <v>130</v>
      </c>
      <c r="E28" s="13">
        <f t="shared" si="5"/>
        <v>1040</v>
      </c>
      <c r="F28" s="14">
        <f t="shared" si="6"/>
        <v>0</v>
      </c>
      <c r="G28" s="14">
        <f t="shared" si="0"/>
        <v>1040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10"/>
        <v>1300</v>
      </c>
      <c r="D29" s="13">
        <f t="shared" si="11"/>
        <v>130</v>
      </c>
      <c r="E29" s="13">
        <f t="shared" si="5"/>
        <v>1170</v>
      </c>
      <c r="F29" s="14">
        <f t="shared" si="6"/>
        <v>0</v>
      </c>
      <c r="G29" s="14">
        <f t="shared" si="0"/>
        <v>1170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10"/>
        <v>1300</v>
      </c>
      <c r="D30" s="13">
        <f t="shared" si="11"/>
        <v>130</v>
      </c>
      <c r="E30" s="13">
        <f t="shared" si="5"/>
        <v>1300</v>
      </c>
      <c r="F30" s="14">
        <f t="shared" si="6"/>
        <v>0</v>
      </c>
      <c r="G30" s="14">
        <f t="shared" si="0"/>
        <v>1300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10"/>
        <v>1300</v>
      </c>
      <c r="D31" s="13">
        <f t="shared" si="11"/>
        <v>130</v>
      </c>
      <c r="E31" s="13">
        <f t="shared" si="5"/>
        <v>1430</v>
      </c>
      <c r="F31" s="14">
        <f t="shared" si="6"/>
        <v>0</v>
      </c>
      <c r="G31" s="14">
        <f t="shared" si="0"/>
        <v>1430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10"/>
        <v>1300</v>
      </c>
      <c r="D32" s="13">
        <f t="shared" si="11"/>
        <v>130</v>
      </c>
      <c r="E32" s="13">
        <f t="shared" si="5"/>
        <v>1560</v>
      </c>
      <c r="F32" s="14">
        <f t="shared" si="6"/>
        <v>0</v>
      </c>
      <c r="G32" s="14">
        <f t="shared" si="0"/>
        <v>1560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10"/>
        <v>1300</v>
      </c>
      <c r="D33" s="13">
        <f t="shared" si="11"/>
        <v>130</v>
      </c>
      <c r="E33" s="13">
        <f t="shared" si="5"/>
        <v>1690</v>
      </c>
      <c r="F33" s="14">
        <f t="shared" si="6"/>
        <v>0</v>
      </c>
      <c r="G33" s="14">
        <f t="shared" si="0"/>
        <v>1690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10"/>
        <v>1300</v>
      </c>
      <c r="D34" s="13">
        <f t="shared" si="11"/>
        <v>130</v>
      </c>
      <c r="E34" s="13">
        <f t="shared" si="5"/>
        <v>1820</v>
      </c>
      <c r="F34" s="14">
        <f t="shared" si="6"/>
        <v>0</v>
      </c>
      <c r="G34" s="14">
        <f t="shared" si="0"/>
        <v>1820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10"/>
        <v>1300</v>
      </c>
      <c r="D35" s="13">
        <f t="shared" si="11"/>
        <v>130</v>
      </c>
      <c r="E35" s="13">
        <f t="shared" si="5"/>
        <v>1950</v>
      </c>
      <c r="F35" s="14">
        <f t="shared" si="6"/>
        <v>0</v>
      </c>
      <c r="G35" s="14">
        <f t="shared" si="0"/>
        <v>1950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10"/>
        <v>1300</v>
      </c>
      <c r="D36" s="13">
        <f t="shared" si="11"/>
        <v>130</v>
      </c>
      <c r="E36" s="13">
        <f t="shared" si="5"/>
        <v>2080</v>
      </c>
      <c r="F36" s="14">
        <f t="shared" si="6"/>
        <v>0</v>
      </c>
      <c r="G36" s="14">
        <f t="shared" si="0"/>
        <v>2080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10"/>
        <v>1300</v>
      </c>
      <c r="D37" s="13">
        <f t="shared" si="11"/>
        <v>130</v>
      </c>
      <c r="E37" s="13">
        <f t="shared" si="5"/>
        <v>2210</v>
      </c>
      <c r="F37" s="14">
        <f t="shared" si="6"/>
        <v>0</v>
      </c>
      <c r="G37" s="14">
        <f t="shared" ref="G37:G68" si="12">E37-F37</f>
        <v>2210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3">MONTH(B38)&amp;YEAR(B38)</f>
        <v>22022</v>
      </c>
      <c r="B38" s="12">
        <f t="shared" ref="B38:B69" si="14">EDATE(B37,1)</f>
        <v>44593</v>
      </c>
      <c r="C38" s="13">
        <f t="shared" si="10"/>
        <v>1300</v>
      </c>
      <c r="D38" s="13">
        <f t="shared" si="11"/>
        <v>130</v>
      </c>
      <c r="E38" s="13">
        <f t="shared" ref="E38:E69" si="15">C37*$K$1+G37</f>
        <v>2340</v>
      </c>
      <c r="F38" s="14">
        <f t="shared" ref="F38:F69" si="16">IF(J38&gt;E38,E38,J38)</f>
        <v>0</v>
      </c>
      <c r="G38" s="14">
        <f t="shared" si="12"/>
        <v>2340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3"/>
        <v>32022</v>
      </c>
      <c r="B39" s="12">
        <f t="shared" si="14"/>
        <v>44621</v>
      </c>
      <c r="C39" s="13">
        <f t="shared" si="10"/>
        <v>1300</v>
      </c>
      <c r="D39" s="13">
        <f t="shared" si="11"/>
        <v>130</v>
      </c>
      <c r="E39" s="13">
        <f t="shared" si="15"/>
        <v>2470</v>
      </c>
      <c r="F39" s="14">
        <f t="shared" si="16"/>
        <v>0</v>
      </c>
      <c r="G39" s="14">
        <f t="shared" si="12"/>
        <v>2470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3"/>
        <v>42022</v>
      </c>
      <c r="B40" s="12">
        <f t="shared" si="14"/>
        <v>44652</v>
      </c>
      <c r="C40" s="13">
        <f t="shared" si="10"/>
        <v>1300</v>
      </c>
      <c r="D40" s="13">
        <f t="shared" si="11"/>
        <v>130</v>
      </c>
      <c r="E40" s="13">
        <f t="shared" si="15"/>
        <v>2600</v>
      </c>
      <c r="F40" s="14">
        <f t="shared" si="16"/>
        <v>0</v>
      </c>
      <c r="G40" s="14">
        <f t="shared" si="12"/>
        <v>2600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3"/>
        <v>52022</v>
      </c>
      <c r="B41" s="12">
        <f t="shared" si="14"/>
        <v>44682</v>
      </c>
      <c r="C41" s="13">
        <f t="shared" si="10"/>
        <v>1300</v>
      </c>
      <c r="D41" s="13">
        <f t="shared" si="11"/>
        <v>130</v>
      </c>
      <c r="E41" s="13">
        <f t="shared" si="15"/>
        <v>2730</v>
      </c>
      <c r="F41" s="14">
        <f t="shared" si="16"/>
        <v>0</v>
      </c>
      <c r="G41" s="14">
        <f t="shared" si="12"/>
        <v>2730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3"/>
        <v>62022</v>
      </c>
      <c r="B42" s="12">
        <f t="shared" si="14"/>
        <v>44713</v>
      </c>
      <c r="C42" s="13">
        <f t="shared" si="10"/>
        <v>1300</v>
      </c>
      <c r="D42" s="13">
        <f t="shared" si="11"/>
        <v>130</v>
      </c>
      <c r="E42" s="13">
        <f t="shared" si="15"/>
        <v>2860</v>
      </c>
      <c r="F42" s="14">
        <f t="shared" si="16"/>
        <v>0</v>
      </c>
      <c r="G42" s="14">
        <f t="shared" si="12"/>
        <v>2860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3"/>
        <v>72022</v>
      </c>
      <c r="B43" s="12">
        <f t="shared" si="14"/>
        <v>44743</v>
      </c>
      <c r="C43" s="13">
        <f t="shared" si="10"/>
        <v>1300</v>
      </c>
      <c r="D43" s="13">
        <f t="shared" si="11"/>
        <v>130</v>
      </c>
      <c r="E43" s="13">
        <f t="shared" si="15"/>
        <v>2990</v>
      </c>
      <c r="F43" s="14">
        <f t="shared" si="16"/>
        <v>0</v>
      </c>
      <c r="G43" s="14">
        <f t="shared" si="12"/>
        <v>2990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3"/>
        <v>82022</v>
      </c>
      <c r="B44" s="12">
        <f t="shared" si="14"/>
        <v>44774</v>
      </c>
      <c r="C44" s="13">
        <f t="shared" si="10"/>
        <v>1300</v>
      </c>
      <c r="D44" s="13">
        <f t="shared" si="11"/>
        <v>130</v>
      </c>
      <c r="E44" s="13">
        <f t="shared" si="15"/>
        <v>3120</v>
      </c>
      <c r="F44" s="14">
        <f t="shared" si="16"/>
        <v>0</v>
      </c>
      <c r="G44" s="14">
        <f t="shared" si="12"/>
        <v>3120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3"/>
        <v>92022</v>
      </c>
      <c r="B45" s="12">
        <f t="shared" si="14"/>
        <v>44805</v>
      </c>
      <c r="C45" s="13">
        <f t="shared" si="10"/>
        <v>1300</v>
      </c>
      <c r="D45" s="13">
        <f t="shared" si="11"/>
        <v>130</v>
      </c>
      <c r="E45" s="13">
        <f t="shared" si="15"/>
        <v>3250</v>
      </c>
      <c r="F45" s="14">
        <f t="shared" si="16"/>
        <v>0</v>
      </c>
      <c r="G45" s="14">
        <f t="shared" si="12"/>
        <v>3250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3"/>
        <v>102022</v>
      </c>
      <c r="B46" s="12">
        <f t="shared" si="14"/>
        <v>44835</v>
      </c>
      <c r="C46" s="13">
        <f t="shared" ref="C38:C69" si="19">C45-H46+I46</f>
        <v>1300</v>
      </c>
      <c r="D46" s="13">
        <f t="shared" si="11"/>
        <v>130</v>
      </c>
      <c r="E46" s="13">
        <f t="shared" si="15"/>
        <v>3380</v>
      </c>
      <c r="F46" s="14">
        <f t="shared" si="16"/>
        <v>0</v>
      </c>
      <c r="G46" s="14">
        <f t="shared" si="12"/>
        <v>3380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3"/>
        <v>112022</v>
      </c>
      <c r="B47" s="12">
        <f t="shared" si="14"/>
        <v>44866</v>
      </c>
      <c r="C47" s="13">
        <f t="shared" si="19"/>
        <v>1300</v>
      </c>
      <c r="D47" s="13">
        <f t="shared" si="11"/>
        <v>130</v>
      </c>
      <c r="E47" s="13">
        <f t="shared" si="15"/>
        <v>3510</v>
      </c>
      <c r="F47" s="14">
        <f t="shared" si="16"/>
        <v>0</v>
      </c>
      <c r="G47" s="14">
        <f t="shared" si="12"/>
        <v>3510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3"/>
        <v>122022</v>
      </c>
      <c r="B48" s="12">
        <f t="shared" si="14"/>
        <v>44896</v>
      </c>
      <c r="C48" s="13">
        <f t="shared" si="19"/>
        <v>1300</v>
      </c>
      <c r="D48" s="13">
        <f t="shared" si="11"/>
        <v>130</v>
      </c>
      <c r="E48" s="13">
        <f t="shared" si="15"/>
        <v>3640</v>
      </c>
      <c r="F48" s="14">
        <f t="shared" si="16"/>
        <v>0</v>
      </c>
      <c r="G48" s="14">
        <f t="shared" si="12"/>
        <v>3640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3"/>
        <v>12023</v>
      </c>
      <c r="B49" s="12">
        <f t="shared" si="14"/>
        <v>44927</v>
      </c>
      <c r="C49" s="13">
        <f t="shared" si="19"/>
        <v>1300</v>
      </c>
      <c r="D49" s="13">
        <f t="shared" si="11"/>
        <v>130</v>
      </c>
      <c r="E49" s="13">
        <f t="shared" si="15"/>
        <v>3770</v>
      </c>
      <c r="F49" s="14">
        <f t="shared" si="16"/>
        <v>0</v>
      </c>
      <c r="G49" s="14">
        <f t="shared" si="12"/>
        <v>3770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3"/>
        <v>22023</v>
      </c>
      <c r="B50" s="12">
        <f t="shared" si="14"/>
        <v>44958</v>
      </c>
      <c r="C50" s="13">
        <f t="shared" si="19"/>
        <v>1300</v>
      </c>
      <c r="D50" s="13">
        <f t="shared" si="11"/>
        <v>130</v>
      </c>
      <c r="E50" s="13">
        <f t="shared" si="15"/>
        <v>3900</v>
      </c>
      <c r="F50" s="14">
        <f t="shared" si="16"/>
        <v>0</v>
      </c>
      <c r="G50" s="14">
        <f t="shared" si="12"/>
        <v>3900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3"/>
        <v>32023</v>
      </c>
      <c r="B51" s="12">
        <f t="shared" si="14"/>
        <v>44986</v>
      </c>
      <c r="C51" s="13">
        <f t="shared" si="19"/>
        <v>1300</v>
      </c>
      <c r="D51" s="13">
        <f t="shared" si="11"/>
        <v>130</v>
      </c>
      <c r="E51" s="13">
        <f t="shared" si="15"/>
        <v>4030</v>
      </c>
      <c r="F51" s="14">
        <f t="shared" si="16"/>
        <v>0</v>
      </c>
      <c r="G51" s="14">
        <f t="shared" si="12"/>
        <v>4030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3"/>
        <v>42023</v>
      </c>
      <c r="B52" s="12">
        <f t="shared" si="14"/>
        <v>45017</v>
      </c>
      <c r="C52" s="13">
        <f t="shared" si="19"/>
        <v>1300</v>
      </c>
      <c r="D52" s="13">
        <f t="shared" si="11"/>
        <v>130</v>
      </c>
      <c r="E52" s="13">
        <f t="shared" si="15"/>
        <v>4160</v>
      </c>
      <c r="F52" s="14">
        <f t="shared" si="16"/>
        <v>0</v>
      </c>
      <c r="G52" s="14">
        <f t="shared" si="12"/>
        <v>4160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3"/>
        <v>52023</v>
      </c>
      <c r="B53" s="12">
        <f t="shared" si="14"/>
        <v>45047</v>
      </c>
      <c r="C53" s="13">
        <f t="shared" si="19"/>
        <v>1300</v>
      </c>
      <c r="D53" s="13">
        <f t="shared" si="11"/>
        <v>130</v>
      </c>
      <c r="E53" s="13">
        <f t="shared" si="15"/>
        <v>4290</v>
      </c>
      <c r="F53" s="14">
        <f t="shared" si="16"/>
        <v>0</v>
      </c>
      <c r="G53" s="14">
        <f t="shared" si="12"/>
        <v>4290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3"/>
        <v>62023</v>
      </c>
      <c r="B54" s="12">
        <f t="shared" si="14"/>
        <v>45078</v>
      </c>
      <c r="C54" s="13">
        <f t="shared" si="19"/>
        <v>1300</v>
      </c>
      <c r="D54" s="13">
        <f t="shared" si="11"/>
        <v>130</v>
      </c>
      <c r="E54" s="13">
        <f t="shared" si="15"/>
        <v>4420</v>
      </c>
      <c r="F54" s="14">
        <f t="shared" si="16"/>
        <v>0</v>
      </c>
      <c r="G54" s="14">
        <f t="shared" si="12"/>
        <v>4420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3"/>
        <v>72023</v>
      </c>
      <c r="B55" s="12">
        <f t="shared" si="14"/>
        <v>45108</v>
      </c>
      <c r="C55" s="13">
        <f t="shared" si="19"/>
        <v>1300</v>
      </c>
      <c r="D55" s="13">
        <f t="shared" ref="D55:D86" si="20">C54*$K$1</f>
        <v>130</v>
      </c>
      <c r="E55" s="13">
        <f t="shared" si="15"/>
        <v>4550</v>
      </c>
      <c r="F55" s="14">
        <f t="shared" si="16"/>
        <v>0</v>
      </c>
      <c r="G55" s="14">
        <f t="shared" si="12"/>
        <v>4550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3"/>
        <v>82023</v>
      </c>
      <c r="B56" s="12">
        <f t="shared" si="14"/>
        <v>45139</v>
      </c>
      <c r="C56" s="13">
        <f t="shared" si="19"/>
        <v>1300</v>
      </c>
      <c r="D56" s="13">
        <f t="shared" si="20"/>
        <v>130</v>
      </c>
      <c r="E56" s="13">
        <f t="shared" si="15"/>
        <v>4680</v>
      </c>
      <c r="F56" s="14">
        <f t="shared" si="16"/>
        <v>0</v>
      </c>
      <c r="G56" s="14">
        <f t="shared" si="12"/>
        <v>4680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3"/>
        <v>92023</v>
      </c>
      <c r="B57" s="12">
        <f t="shared" si="14"/>
        <v>45170</v>
      </c>
      <c r="C57" s="13">
        <f t="shared" si="19"/>
        <v>1300</v>
      </c>
      <c r="D57" s="13">
        <f t="shared" si="20"/>
        <v>130</v>
      </c>
      <c r="E57" s="13">
        <f t="shared" si="15"/>
        <v>4810</v>
      </c>
      <c r="F57" s="14">
        <f t="shared" si="16"/>
        <v>0</v>
      </c>
      <c r="G57" s="14">
        <f t="shared" si="12"/>
        <v>4810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3"/>
        <v>102023</v>
      </c>
      <c r="B58" s="12">
        <f t="shared" si="14"/>
        <v>45200</v>
      </c>
      <c r="C58" s="13">
        <f t="shared" si="19"/>
        <v>1300</v>
      </c>
      <c r="D58" s="13">
        <f t="shared" si="20"/>
        <v>130</v>
      </c>
      <c r="E58" s="13">
        <f t="shared" si="15"/>
        <v>4940</v>
      </c>
      <c r="F58" s="14">
        <f t="shared" si="16"/>
        <v>0</v>
      </c>
      <c r="G58" s="14">
        <f t="shared" si="12"/>
        <v>4940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3"/>
        <v>112023</v>
      </c>
      <c r="B59" s="12">
        <f t="shared" si="14"/>
        <v>45231</v>
      </c>
      <c r="C59" s="13">
        <f t="shared" si="19"/>
        <v>1300</v>
      </c>
      <c r="D59" s="13">
        <f t="shared" si="20"/>
        <v>130</v>
      </c>
      <c r="E59" s="13">
        <f t="shared" si="15"/>
        <v>5070</v>
      </c>
      <c r="F59" s="14">
        <f t="shared" si="16"/>
        <v>0</v>
      </c>
      <c r="G59" s="14">
        <f t="shared" si="12"/>
        <v>5070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3"/>
        <v>122023</v>
      </c>
      <c r="B60" s="12">
        <f t="shared" si="14"/>
        <v>45261</v>
      </c>
      <c r="C60" s="13">
        <f t="shared" si="19"/>
        <v>1300</v>
      </c>
      <c r="D60" s="13">
        <f t="shared" si="20"/>
        <v>130</v>
      </c>
      <c r="E60" s="13">
        <f t="shared" si="15"/>
        <v>5200</v>
      </c>
      <c r="F60" s="14">
        <f t="shared" si="16"/>
        <v>0</v>
      </c>
      <c r="G60" s="14">
        <f t="shared" si="12"/>
        <v>5200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3"/>
        <v>12024</v>
      </c>
      <c r="B61" s="12">
        <f t="shared" si="14"/>
        <v>45292</v>
      </c>
      <c r="C61" s="13">
        <f t="shared" si="19"/>
        <v>1300</v>
      </c>
      <c r="D61" s="13">
        <f t="shared" si="20"/>
        <v>130</v>
      </c>
      <c r="E61" s="13">
        <f t="shared" si="15"/>
        <v>5330</v>
      </c>
      <c r="F61" s="14">
        <f t="shared" si="16"/>
        <v>0</v>
      </c>
      <c r="G61" s="14">
        <f t="shared" si="12"/>
        <v>5330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3"/>
        <v>22024</v>
      </c>
      <c r="B62" s="12">
        <f t="shared" si="14"/>
        <v>45323</v>
      </c>
      <c r="C62" s="13">
        <f t="shared" si="19"/>
        <v>1300</v>
      </c>
      <c r="D62" s="13">
        <f t="shared" si="20"/>
        <v>130</v>
      </c>
      <c r="E62" s="13">
        <f t="shared" si="15"/>
        <v>5460</v>
      </c>
      <c r="F62" s="14">
        <f t="shared" si="16"/>
        <v>0</v>
      </c>
      <c r="G62" s="14">
        <f t="shared" si="12"/>
        <v>5460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3"/>
        <v>32024</v>
      </c>
      <c r="B63" s="12">
        <f t="shared" si="14"/>
        <v>45352</v>
      </c>
      <c r="C63" s="13">
        <f t="shared" si="19"/>
        <v>1300</v>
      </c>
      <c r="D63" s="13">
        <f t="shared" si="20"/>
        <v>130</v>
      </c>
      <c r="E63" s="13">
        <f t="shared" si="15"/>
        <v>5590</v>
      </c>
      <c r="F63" s="14">
        <f t="shared" si="16"/>
        <v>0</v>
      </c>
      <c r="G63" s="14">
        <f t="shared" si="12"/>
        <v>5590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3"/>
        <v>42024</v>
      </c>
      <c r="B64" s="12">
        <f t="shared" si="14"/>
        <v>45383</v>
      </c>
      <c r="C64" s="13">
        <f t="shared" si="19"/>
        <v>1300</v>
      </c>
      <c r="D64" s="13">
        <f t="shared" si="20"/>
        <v>130</v>
      </c>
      <c r="E64" s="13">
        <f t="shared" si="15"/>
        <v>5720</v>
      </c>
      <c r="F64" s="14">
        <f t="shared" si="16"/>
        <v>0</v>
      </c>
      <c r="G64" s="14">
        <f t="shared" si="12"/>
        <v>5720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3"/>
        <v>52024</v>
      </c>
      <c r="B65" s="12">
        <f t="shared" si="14"/>
        <v>45413</v>
      </c>
      <c r="C65" s="13">
        <f t="shared" si="19"/>
        <v>1300</v>
      </c>
      <c r="D65" s="13">
        <f t="shared" si="20"/>
        <v>130</v>
      </c>
      <c r="E65" s="13">
        <f t="shared" si="15"/>
        <v>5850</v>
      </c>
      <c r="F65" s="14">
        <f t="shared" si="16"/>
        <v>0</v>
      </c>
      <c r="G65" s="14">
        <f t="shared" si="12"/>
        <v>5850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3"/>
        <v>62024</v>
      </c>
      <c r="B66" s="12">
        <f t="shared" si="14"/>
        <v>45444</v>
      </c>
      <c r="C66" s="13">
        <f t="shared" si="19"/>
        <v>1300</v>
      </c>
      <c r="D66" s="13">
        <f t="shared" si="20"/>
        <v>130</v>
      </c>
      <c r="E66" s="13">
        <f t="shared" si="15"/>
        <v>5980</v>
      </c>
      <c r="F66" s="14">
        <f t="shared" si="16"/>
        <v>0</v>
      </c>
      <c r="G66" s="14">
        <f t="shared" si="12"/>
        <v>5980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3"/>
        <v>72024</v>
      </c>
      <c r="B67" s="12">
        <f t="shared" si="14"/>
        <v>45474</v>
      </c>
      <c r="C67" s="13">
        <f t="shared" si="19"/>
        <v>1300</v>
      </c>
      <c r="D67" s="13">
        <f t="shared" si="20"/>
        <v>130</v>
      </c>
      <c r="E67" s="13">
        <f t="shared" si="15"/>
        <v>6110</v>
      </c>
      <c r="F67" s="14">
        <f t="shared" si="16"/>
        <v>0</v>
      </c>
      <c r="G67" s="14">
        <f t="shared" si="12"/>
        <v>6110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3"/>
        <v>82024</v>
      </c>
      <c r="B68" s="12">
        <f t="shared" si="14"/>
        <v>45505</v>
      </c>
      <c r="C68" s="13">
        <f t="shared" si="19"/>
        <v>1300</v>
      </c>
      <c r="D68" s="13">
        <f t="shared" si="20"/>
        <v>130</v>
      </c>
      <c r="E68" s="13">
        <f t="shared" si="15"/>
        <v>6240</v>
      </c>
      <c r="F68" s="14">
        <f t="shared" si="16"/>
        <v>0</v>
      </c>
      <c r="G68" s="14">
        <f t="shared" si="12"/>
        <v>6240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3"/>
        <v>92024</v>
      </c>
      <c r="B69" s="12">
        <f t="shared" si="14"/>
        <v>45536</v>
      </c>
      <c r="C69" s="13">
        <f t="shared" si="19"/>
        <v>1300</v>
      </c>
      <c r="D69" s="13">
        <f t="shared" si="20"/>
        <v>130</v>
      </c>
      <c r="E69" s="13">
        <f t="shared" si="15"/>
        <v>6370</v>
      </c>
      <c r="F69" s="14">
        <f t="shared" si="16"/>
        <v>0</v>
      </c>
      <c r="G69" s="14">
        <f t="shared" ref="G69:G100" si="21">E69-F69</f>
        <v>6370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2">MONTH(B70)&amp;YEAR(B70)</f>
        <v>102024</v>
      </c>
      <c r="B70" s="12">
        <f t="shared" ref="B70:B101" si="23">EDATE(B69,1)</f>
        <v>45566</v>
      </c>
      <c r="C70" s="13">
        <f t="shared" ref="C70:C101" si="24">C69-H70+I70</f>
        <v>1300</v>
      </c>
      <c r="D70" s="13">
        <f t="shared" si="20"/>
        <v>130</v>
      </c>
      <c r="E70" s="13">
        <f t="shared" ref="E70:E101" si="25">C69*$K$1+G69</f>
        <v>6500</v>
      </c>
      <c r="F70" s="14">
        <f t="shared" ref="F70:F101" si="26">IF(J70&gt;E70,E70,J70)</f>
        <v>0</v>
      </c>
      <c r="G70" s="14">
        <f t="shared" si="21"/>
        <v>6500</v>
      </c>
      <c r="H70" s="14">
        <f t="shared" ref="H70:H101" si="27">IF(J70&gt;F70,J70-F70,0)</f>
        <v>0</v>
      </c>
      <c r="I70" s="24">
        <f t="shared" ref="I70:I101" si="28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2"/>
        <v>112024</v>
      </c>
      <c r="B71" s="12">
        <f t="shared" si="23"/>
        <v>45597</v>
      </c>
      <c r="C71" s="13">
        <f t="shared" si="24"/>
        <v>1300</v>
      </c>
      <c r="D71" s="13">
        <f t="shared" si="20"/>
        <v>130</v>
      </c>
      <c r="E71" s="13">
        <f t="shared" si="25"/>
        <v>6630</v>
      </c>
      <c r="F71" s="14">
        <f t="shared" si="26"/>
        <v>0</v>
      </c>
      <c r="G71" s="14">
        <f t="shared" si="21"/>
        <v>6630</v>
      </c>
      <c r="H71" s="14">
        <f t="shared" si="27"/>
        <v>0</v>
      </c>
      <c r="I71" s="24">
        <f t="shared" si="28"/>
        <v>0</v>
      </c>
      <c r="J71" s="24">
        <f t="shared" ref="J71:J124" si="29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2"/>
        <v>122024</v>
      </c>
      <c r="B72" s="12">
        <f t="shared" si="23"/>
        <v>45627</v>
      </c>
      <c r="C72" s="13">
        <f t="shared" si="24"/>
        <v>1300</v>
      </c>
      <c r="D72" s="13">
        <f t="shared" si="20"/>
        <v>130</v>
      </c>
      <c r="E72" s="13">
        <f t="shared" si="25"/>
        <v>6760</v>
      </c>
      <c r="F72" s="14">
        <f t="shared" si="26"/>
        <v>0</v>
      </c>
      <c r="G72" s="14">
        <f t="shared" si="21"/>
        <v>6760</v>
      </c>
      <c r="H72" s="14">
        <f t="shared" si="27"/>
        <v>0</v>
      </c>
      <c r="I72" s="24">
        <f t="shared" si="28"/>
        <v>0</v>
      </c>
      <c r="J72" s="24">
        <f t="shared" si="29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2"/>
        <v>12025</v>
      </c>
      <c r="B73" s="12">
        <f t="shared" si="23"/>
        <v>45658</v>
      </c>
      <c r="C73" s="13">
        <f t="shared" si="24"/>
        <v>1300</v>
      </c>
      <c r="D73" s="13">
        <f t="shared" si="20"/>
        <v>130</v>
      </c>
      <c r="E73" s="13">
        <f t="shared" si="25"/>
        <v>6890</v>
      </c>
      <c r="F73" s="14">
        <f t="shared" si="26"/>
        <v>0</v>
      </c>
      <c r="G73" s="14">
        <f t="shared" si="21"/>
        <v>6890</v>
      </c>
      <c r="H73" s="14">
        <f t="shared" si="27"/>
        <v>0</v>
      </c>
      <c r="I73" s="24">
        <f t="shared" si="28"/>
        <v>0</v>
      </c>
      <c r="J73" s="24">
        <f t="shared" si="29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2"/>
        <v>22025</v>
      </c>
      <c r="B74" s="12">
        <f t="shared" si="23"/>
        <v>45689</v>
      </c>
      <c r="C74" s="13">
        <f t="shared" si="24"/>
        <v>1300</v>
      </c>
      <c r="D74" s="13">
        <f t="shared" si="20"/>
        <v>130</v>
      </c>
      <c r="E74" s="13">
        <f t="shared" si="25"/>
        <v>7020</v>
      </c>
      <c r="F74" s="14">
        <f t="shared" si="26"/>
        <v>0</v>
      </c>
      <c r="G74" s="14">
        <f t="shared" si="21"/>
        <v>7020</v>
      </c>
      <c r="H74" s="14">
        <f t="shared" si="27"/>
        <v>0</v>
      </c>
      <c r="I74" s="24">
        <f t="shared" si="28"/>
        <v>0</v>
      </c>
      <c r="J74" s="24">
        <f t="shared" si="29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2"/>
        <v>32025</v>
      </c>
      <c r="B75" s="12">
        <f t="shared" si="23"/>
        <v>45717</v>
      </c>
      <c r="C75" s="13">
        <f t="shared" si="24"/>
        <v>1300</v>
      </c>
      <c r="D75" s="13">
        <f t="shared" si="20"/>
        <v>130</v>
      </c>
      <c r="E75" s="13">
        <f t="shared" si="25"/>
        <v>7150</v>
      </c>
      <c r="F75" s="14">
        <f t="shared" si="26"/>
        <v>0</v>
      </c>
      <c r="G75" s="14">
        <f t="shared" si="21"/>
        <v>7150</v>
      </c>
      <c r="H75" s="14">
        <f t="shared" si="27"/>
        <v>0</v>
      </c>
      <c r="I75" s="24">
        <f t="shared" si="28"/>
        <v>0</v>
      </c>
      <c r="J75" s="24">
        <f t="shared" si="29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2"/>
        <v>42025</v>
      </c>
      <c r="B76" s="12">
        <f t="shared" si="23"/>
        <v>45748</v>
      </c>
      <c r="C76" s="13">
        <f t="shared" si="24"/>
        <v>1300</v>
      </c>
      <c r="D76" s="13">
        <f t="shared" si="20"/>
        <v>130</v>
      </c>
      <c r="E76" s="13">
        <f t="shared" si="25"/>
        <v>7280</v>
      </c>
      <c r="F76" s="14">
        <f t="shared" si="26"/>
        <v>0</v>
      </c>
      <c r="G76" s="14">
        <f t="shared" si="21"/>
        <v>7280</v>
      </c>
      <c r="H76" s="14">
        <f t="shared" si="27"/>
        <v>0</v>
      </c>
      <c r="I76" s="24">
        <f t="shared" si="28"/>
        <v>0</v>
      </c>
      <c r="J76" s="24">
        <f t="shared" si="29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2"/>
        <v>52025</v>
      </c>
      <c r="B77" s="12">
        <f t="shared" si="23"/>
        <v>45778</v>
      </c>
      <c r="C77" s="13">
        <f t="shared" si="24"/>
        <v>1300</v>
      </c>
      <c r="D77" s="13">
        <f t="shared" si="20"/>
        <v>130</v>
      </c>
      <c r="E77" s="13">
        <f t="shared" si="25"/>
        <v>7410</v>
      </c>
      <c r="F77" s="14">
        <f t="shared" si="26"/>
        <v>0</v>
      </c>
      <c r="G77" s="14">
        <f t="shared" si="21"/>
        <v>7410</v>
      </c>
      <c r="H77" s="14">
        <f t="shared" si="27"/>
        <v>0</v>
      </c>
      <c r="I77" s="24">
        <f t="shared" si="28"/>
        <v>0</v>
      </c>
      <c r="J77" s="24">
        <f t="shared" si="29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2"/>
        <v>62025</v>
      </c>
      <c r="B78" s="12">
        <f t="shared" si="23"/>
        <v>45809</v>
      </c>
      <c r="C78" s="13">
        <f t="shared" si="24"/>
        <v>1300</v>
      </c>
      <c r="D78" s="13">
        <f t="shared" si="20"/>
        <v>130</v>
      </c>
      <c r="E78" s="13">
        <f t="shared" si="25"/>
        <v>7540</v>
      </c>
      <c r="F78" s="14">
        <f t="shared" si="26"/>
        <v>0</v>
      </c>
      <c r="G78" s="14">
        <f t="shared" si="21"/>
        <v>7540</v>
      </c>
      <c r="H78" s="14">
        <f t="shared" si="27"/>
        <v>0</v>
      </c>
      <c r="I78" s="24">
        <f t="shared" si="28"/>
        <v>0</v>
      </c>
      <c r="J78" s="24">
        <f t="shared" si="29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2"/>
        <v>72025</v>
      </c>
      <c r="B79" s="12">
        <f t="shared" si="23"/>
        <v>45839</v>
      </c>
      <c r="C79" s="13">
        <f t="shared" si="24"/>
        <v>1300</v>
      </c>
      <c r="D79" s="13">
        <f t="shared" si="20"/>
        <v>130</v>
      </c>
      <c r="E79" s="13">
        <f t="shared" si="25"/>
        <v>7670</v>
      </c>
      <c r="F79" s="14">
        <f t="shared" si="26"/>
        <v>0</v>
      </c>
      <c r="G79" s="14">
        <f t="shared" si="21"/>
        <v>7670</v>
      </c>
      <c r="H79" s="14">
        <f t="shared" si="27"/>
        <v>0</v>
      </c>
      <c r="I79" s="24">
        <f t="shared" si="28"/>
        <v>0</v>
      </c>
      <c r="J79" s="24">
        <f t="shared" si="29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2"/>
        <v>82025</v>
      </c>
      <c r="B80" s="12">
        <f t="shared" si="23"/>
        <v>45870</v>
      </c>
      <c r="C80" s="13">
        <f t="shared" si="24"/>
        <v>1300</v>
      </c>
      <c r="D80" s="13">
        <f t="shared" si="20"/>
        <v>130</v>
      </c>
      <c r="E80" s="13">
        <f t="shared" si="25"/>
        <v>7800</v>
      </c>
      <c r="F80" s="14">
        <f t="shared" si="26"/>
        <v>0</v>
      </c>
      <c r="G80" s="14">
        <f t="shared" si="21"/>
        <v>7800</v>
      </c>
      <c r="H80" s="14">
        <f t="shared" si="27"/>
        <v>0</v>
      </c>
      <c r="I80" s="24">
        <f t="shared" si="28"/>
        <v>0</v>
      </c>
      <c r="J80" s="24">
        <f t="shared" si="29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2"/>
        <v>92025</v>
      </c>
      <c r="B81" s="12">
        <f t="shared" si="23"/>
        <v>45901</v>
      </c>
      <c r="C81" s="13">
        <f t="shared" si="24"/>
        <v>1300</v>
      </c>
      <c r="D81" s="13">
        <f t="shared" si="20"/>
        <v>130</v>
      </c>
      <c r="E81" s="13">
        <f t="shared" si="25"/>
        <v>7930</v>
      </c>
      <c r="F81" s="14">
        <f t="shared" si="26"/>
        <v>0</v>
      </c>
      <c r="G81" s="14">
        <f t="shared" si="21"/>
        <v>7930</v>
      </c>
      <c r="H81" s="14">
        <f t="shared" si="27"/>
        <v>0</v>
      </c>
      <c r="I81" s="24">
        <f t="shared" si="28"/>
        <v>0</v>
      </c>
      <c r="J81" s="24">
        <f t="shared" si="29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2"/>
        <v>102025</v>
      </c>
      <c r="B82" s="12">
        <f t="shared" si="23"/>
        <v>45931</v>
      </c>
      <c r="C82" s="13">
        <f t="shared" si="24"/>
        <v>1300</v>
      </c>
      <c r="D82" s="13">
        <f t="shared" si="20"/>
        <v>130</v>
      </c>
      <c r="E82" s="13">
        <f t="shared" si="25"/>
        <v>8060</v>
      </c>
      <c r="F82" s="14">
        <f t="shared" si="26"/>
        <v>0</v>
      </c>
      <c r="G82" s="14">
        <f t="shared" si="21"/>
        <v>8060</v>
      </c>
      <c r="H82" s="14">
        <f t="shared" si="27"/>
        <v>0</v>
      </c>
      <c r="I82" s="24">
        <f t="shared" si="28"/>
        <v>0</v>
      </c>
      <c r="J82" s="24">
        <f t="shared" si="29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2"/>
        <v>112025</v>
      </c>
      <c r="B83" s="12">
        <f t="shared" si="23"/>
        <v>45962</v>
      </c>
      <c r="C83" s="13">
        <f t="shared" si="24"/>
        <v>1300</v>
      </c>
      <c r="D83" s="13">
        <f t="shared" si="20"/>
        <v>130</v>
      </c>
      <c r="E83" s="13">
        <f t="shared" si="25"/>
        <v>8190</v>
      </c>
      <c r="F83" s="14">
        <f t="shared" si="26"/>
        <v>0</v>
      </c>
      <c r="G83" s="14">
        <f t="shared" si="21"/>
        <v>8190</v>
      </c>
      <c r="H83" s="14">
        <f t="shared" si="27"/>
        <v>0</v>
      </c>
      <c r="I83" s="24">
        <f t="shared" si="28"/>
        <v>0</v>
      </c>
      <c r="J83" s="24">
        <f t="shared" si="29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2"/>
        <v>122025</v>
      </c>
      <c r="B84" s="12">
        <f t="shared" si="23"/>
        <v>45992</v>
      </c>
      <c r="C84" s="13">
        <f t="shared" si="24"/>
        <v>1300</v>
      </c>
      <c r="D84" s="13">
        <f t="shared" si="20"/>
        <v>130</v>
      </c>
      <c r="E84" s="13">
        <f t="shared" si="25"/>
        <v>8320</v>
      </c>
      <c r="F84" s="14">
        <f t="shared" si="26"/>
        <v>0</v>
      </c>
      <c r="G84" s="14">
        <f t="shared" si="21"/>
        <v>8320</v>
      </c>
      <c r="H84" s="14">
        <f t="shared" si="27"/>
        <v>0</v>
      </c>
      <c r="I84" s="24">
        <f t="shared" si="28"/>
        <v>0</v>
      </c>
      <c r="J84" s="24">
        <f t="shared" si="29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2"/>
        <v>12026</v>
      </c>
      <c r="B85" s="12">
        <f t="shared" si="23"/>
        <v>46023</v>
      </c>
      <c r="C85" s="13">
        <f t="shared" si="24"/>
        <v>1300</v>
      </c>
      <c r="D85" s="13">
        <f t="shared" si="20"/>
        <v>130</v>
      </c>
      <c r="E85" s="13">
        <f t="shared" si="25"/>
        <v>8450</v>
      </c>
      <c r="F85" s="14">
        <f t="shared" si="26"/>
        <v>0</v>
      </c>
      <c r="G85" s="14">
        <f t="shared" si="21"/>
        <v>8450</v>
      </c>
      <c r="H85" s="14">
        <f t="shared" si="27"/>
        <v>0</v>
      </c>
      <c r="I85" s="24">
        <f t="shared" si="28"/>
        <v>0</v>
      </c>
      <c r="J85" s="24">
        <f t="shared" si="29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2"/>
        <v>22026</v>
      </c>
      <c r="B86" s="12">
        <f t="shared" si="23"/>
        <v>46054</v>
      </c>
      <c r="C86" s="13">
        <f t="shared" si="24"/>
        <v>1300</v>
      </c>
      <c r="D86" s="13">
        <f t="shared" si="20"/>
        <v>130</v>
      </c>
      <c r="E86" s="13">
        <f t="shared" si="25"/>
        <v>8580</v>
      </c>
      <c r="F86" s="14">
        <f t="shared" si="26"/>
        <v>0</v>
      </c>
      <c r="G86" s="14">
        <f t="shared" si="21"/>
        <v>8580</v>
      </c>
      <c r="H86" s="14">
        <f t="shared" si="27"/>
        <v>0</v>
      </c>
      <c r="I86" s="24">
        <f t="shared" si="28"/>
        <v>0</v>
      </c>
      <c r="J86" s="24">
        <f t="shared" si="29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2"/>
        <v>32026</v>
      </c>
      <c r="B87" s="12">
        <f t="shared" si="23"/>
        <v>46082</v>
      </c>
      <c r="C87" s="13">
        <f t="shared" si="24"/>
        <v>1300</v>
      </c>
      <c r="D87" s="13">
        <f t="shared" ref="D87:D118" si="30">C86*$K$1</f>
        <v>130</v>
      </c>
      <c r="E87" s="13">
        <f t="shared" si="25"/>
        <v>8710</v>
      </c>
      <c r="F87" s="14">
        <f t="shared" si="26"/>
        <v>0</v>
      </c>
      <c r="G87" s="14">
        <f t="shared" si="21"/>
        <v>8710</v>
      </c>
      <c r="H87" s="14">
        <f t="shared" si="27"/>
        <v>0</v>
      </c>
      <c r="I87" s="24">
        <f t="shared" si="28"/>
        <v>0</v>
      </c>
      <c r="J87" s="24">
        <f t="shared" si="29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2"/>
        <v>42026</v>
      </c>
      <c r="B88" s="12">
        <f t="shared" si="23"/>
        <v>46113</v>
      </c>
      <c r="C88" s="13">
        <f t="shared" si="24"/>
        <v>1300</v>
      </c>
      <c r="D88" s="13">
        <f t="shared" si="30"/>
        <v>130</v>
      </c>
      <c r="E88" s="13">
        <f t="shared" si="25"/>
        <v>8840</v>
      </c>
      <c r="F88" s="14">
        <f t="shared" si="26"/>
        <v>0</v>
      </c>
      <c r="G88" s="14">
        <f t="shared" si="21"/>
        <v>8840</v>
      </c>
      <c r="H88" s="14">
        <f t="shared" si="27"/>
        <v>0</v>
      </c>
      <c r="I88" s="24">
        <f t="shared" si="28"/>
        <v>0</v>
      </c>
      <c r="J88" s="24">
        <f t="shared" si="29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2"/>
        <v>52026</v>
      </c>
      <c r="B89" s="12">
        <f t="shared" si="23"/>
        <v>46143</v>
      </c>
      <c r="C89" s="13">
        <f t="shared" si="24"/>
        <v>1300</v>
      </c>
      <c r="D89" s="13">
        <f t="shared" si="30"/>
        <v>130</v>
      </c>
      <c r="E89" s="13">
        <f t="shared" si="25"/>
        <v>8970</v>
      </c>
      <c r="F89" s="14">
        <f t="shared" si="26"/>
        <v>0</v>
      </c>
      <c r="G89" s="14">
        <f t="shared" si="21"/>
        <v>8970</v>
      </c>
      <c r="H89" s="14">
        <f t="shared" si="27"/>
        <v>0</v>
      </c>
      <c r="I89" s="24">
        <f t="shared" si="28"/>
        <v>0</v>
      </c>
      <c r="J89" s="24">
        <f t="shared" si="29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2"/>
        <v>62026</v>
      </c>
      <c r="B90" s="12">
        <f t="shared" si="23"/>
        <v>46174</v>
      </c>
      <c r="C90" s="13">
        <f t="shared" si="24"/>
        <v>1300</v>
      </c>
      <c r="D90" s="13">
        <f t="shared" si="30"/>
        <v>130</v>
      </c>
      <c r="E90" s="13">
        <f t="shared" si="25"/>
        <v>9100</v>
      </c>
      <c r="F90" s="14">
        <f t="shared" si="26"/>
        <v>0</v>
      </c>
      <c r="G90" s="14">
        <f t="shared" si="21"/>
        <v>9100</v>
      </c>
      <c r="H90" s="14">
        <f t="shared" si="27"/>
        <v>0</v>
      </c>
      <c r="I90" s="24">
        <f t="shared" si="28"/>
        <v>0</v>
      </c>
      <c r="J90" s="24">
        <f t="shared" si="29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2"/>
        <v>72026</v>
      </c>
      <c r="B91" s="12">
        <f t="shared" si="23"/>
        <v>46204</v>
      </c>
      <c r="C91" s="13">
        <f t="shared" si="24"/>
        <v>1300</v>
      </c>
      <c r="D91" s="13">
        <f t="shared" si="30"/>
        <v>130</v>
      </c>
      <c r="E91" s="13">
        <f t="shared" si="25"/>
        <v>9230</v>
      </c>
      <c r="F91" s="14">
        <f t="shared" si="26"/>
        <v>0</v>
      </c>
      <c r="G91" s="14">
        <f t="shared" si="21"/>
        <v>9230</v>
      </c>
      <c r="H91" s="14">
        <f t="shared" si="27"/>
        <v>0</v>
      </c>
      <c r="I91" s="24">
        <f t="shared" si="28"/>
        <v>0</v>
      </c>
      <c r="J91" s="24">
        <f t="shared" si="29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2"/>
        <v>82026</v>
      </c>
      <c r="B92" s="12">
        <f t="shared" si="23"/>
        <v>46235</v>
      </c>
      <c r="C92" s="13">
        <f t="shared" si="24"/>
        <v>1300</v>
      </c>
      <c r="D92" s="13">
        <f t="shared" si="30"/>
        <v>130</v>
      </c>
      <c r="E92" s="13">
        <f t="shared" si="25"/>
        <v>9360</v>
      </c>
      <c r="F92" s="14">
        <f t="shared" si="26"/>
        <v>0</v>
      </c>
      <c r="G92" s="14">
        <f t="shared" si="21"/>
        <v>9360</v>
      </c>
      <c r="H92" s="14">
        <f t="shared" si="27"/>
        <v>0</v>
      </c>
      <c r="I92" s="24">
        <f t="shared" si="28"/>
        <v>0</v>
      </c>
      <c r="J92" s="24">
        <f t="shared" si="29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2"/>
        <v>92026</v>
      </c>
      <c r="B93" s="12">
        <f t="shared" si="23"/>
        <v>46266</v>
      </c>
      <c r="C93" s="13">
        <f t="shared" si="24"/>
        <v>1300</v>
      </c>
      <c r="D93" s="13">
        <f t="shared" si="30"/>
        <v>130</v>
      </c>
      <c r="E93" s="13">
        <f t="shared" si="25"/>
        <v>9490</v>
      </c>
      <c r="F93" s="14">
        <f t="shared" si="26"/>
        <v>0</v>
      </c>
      <c r="G93" s="14">
        <f t="shared" si="21"/>
        <v>9490</v>
      </c>
      <c r="H93" s="14">
        <f t="shared" si="27"/>
        <v>0</v>
      </c>
      <c r="I93" s="24">
        <f t="shared" si="28"/>
        <v>0</v>
      </c>
      <c r="J93" s="24">
        <f t="shared" si="29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2"/>
        <v>102026</v>
      </c>
      <c r="B94" s="12">
        <f t="shared" si="23"/>
        <v>46296</v>
      </c>
      <c r="C94" s="13">
        <f t="shared" si="24"/>
        <v>1300</v>
      </c>
      <c r="D94" s="13">
        <f t="shared" si="30"/>
        <v>130</v>
      </c>
      <c r="E94" s="13">
        <f t="shared" si="25"/>
        <v>9620</v>
      </c>
      <c r="F94" s="14">
        <f t="shared" si="26"/>
        <v>0</v>
      </c>
      <c r="G94" s="14">
        <f t="shared" si="21"/>
        <v>9620</v>
      </c>
      <c r="H94" s="14">
        <f t="shared" si="27"/>
        <v>0</v>
      </c>
      <c r="I94" s="24">
        <f t="shared" si="28"/>
        <v>0</v>
      </c>
      <c r="J94" s="24">
        <f t="shared" si="29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2"/>
        <v>112026</v>
      </c>
      <c r="B95" s="12">
        <f t="shared" si="23"/>
        <v>46327</v>
      </c>
      <c r="C95" s="13">
        <f t="shared" si="24"/>
        <v>1300</v>
      </c>
      <c r="D95" s="13">
        <f t="shared" si="30"/>
        <v>130</v>
      </c>
      <c r="E95" s="13">
        <f t="shared" si="25"/>
        <v>9750</v>
      </c>
      <c r="F95" s="14">
        <f t="shared" si="26"/>
        <v>0</v>
      </c>
      <c r="G95" s="14">
        <f t="shared" si="21"/>
        <v>9750</v>
      </c>
      <c r="H95" s="14">
        <f t="shared" si="27"/>
        <v>0</v>
      </c>
      <c r="I95" s="24">
        <f t="shared" si="28"/>
        <v>0</v>
      </c>
      <c r="J95" s="24">
        <f t="shared" si="29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2"/>
        <v>122026</v>
      </c>
      <c r="B96" s="12">
        <f t="shared" si="23"/>
        <v>46357</v>
      </c>
      <c r="C96" s="13">
        <f t="shared" si="24"/>
        <v>1300</v>
      </c>
      <c r="D96" s="13">
        <f t="shared" si="30"/>
        <v>130</v>
      </c>
      <c r="E96" s="13">
        <f t="shared" si="25"/>
        <v>9880</v>
      </c>
      <c r="F96" s="14">
        <f t="shared" si="26"/>
        <v>0</v>
      </c>
      <c r="G96" s="14">
        <f t="shared" si="21"/>
        <v>9880</v>
      </c>
      <c r="H96" s="14">
        <f t="shared" si="27"/>
        <v>0</v>
      </c>
      <c r="I96" s="24">
        <f t="shared" si="28"/>
        <v>0</v>
      </c>
      <c r="J96" s="24">
        <f t="shared" si="29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2"/>
        <v>12027</v>
      </c>
      <c r="B97" s="12">
        <f t="shared" si="23"/>
        <v>46388</v>
      </c>
      <c r="C97" s="13">
        <f t="shared" si="24"/>
        <v>1300</v>
      </c>
      <c r="D97" s="13">
        <f t="shared" si="30"/>
        <v>130</v>
      </c>
      <c r="E97" s="13">
        <f t="shared" si="25"/>
        <v>10010</v>
      </c>
      <c r="F97" s="14">
        <f t="shared" si="26"/>
        <v>0</v>
      </c>
      <c r="G97" s="14">
        <f t="shared" si="21"/>
        <v>10010</v>
      </c>
      <c r="H97" s="14">
        <f t="shared" si="27"/>
        <v>0</v>
      </c>
      <c r="I97" s="24">
        <f t="shared" si="28"/>
        <v>0</v>
      </c>
      <c r="J97" s="24">
        <f t="shared" si="29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2"/>
        <v>22027</v>
      </c>
      <c r="B98" s="12">
        <f t="shared" si="23"/>
        <v>46419</v>
      </c>
      <c r="C98" s="13">
        <f t="shared" si="24"/>
        <v>1300</v>
      </c>
      <c r="D98" s="13">
        <f t="shared" si="30"/>
        <v>130</v>
      </c>
      <c r="E98" s="13">
        <f t="shared" si="25"/>
        <v>10140</v>
      </c>
      <c r="F98" s="14">
        <f t="shared" si="26"/>
        <v>0</v>
      </c>
      <c r="G98" s="14">
        <f t="shared" si="21"/>
        <v>10140</v>
      </c>
      <c r="H98" s="14">
        <f t="shared" si="27"/>
        <v>0</v>
      </c>
      <c r="I98" s="24">
        <f t="shared" si="28"/>
        <v>0</v>
      </c>
      <c r="J98" s="24">
        <f t="shared" si="29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2"/>
        <v>32027</v>
      </c>
      <c r="B99" s="12">
        <f t="shared" si="23"/>
        <v>46447</v>
      </c>
      <c r="C99" s="13">
        <f t="shared" si="24"/>
        <v>1300</v>
      </c>
      <c r="D99" s="13">
        <f t="shared" si="30"/>
        <v>130</v>
      </c>
      <c r="E99" s="13">
        <f t="shared" si="25"/>
        <v>10270</v>
      </c>
      <c r="F99" s="14">
        <f t="shared" si="26"/>
        <v>0</v>
      </c>
      <c r="G99" s="14">
        <f t="shared" si="21"/>
        <v>10270</v>
      </c>
      <c r="H99" s="14">
        <f t="shared" si="27"/>
        <v>0</v>
      </c>
      <c r="I99" s="24">
        <f t="shared" si="28"/>
        <v>0</v>
      </c>
      <c r="J99" s="24">
        <f t="shared" si="29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2"/>
        <v>42027</v>
      </c>
      <c r="B100" s="12">
        <f t="shared" si="23"/>
        <v>46478</v>
      </c>
      <c r="C100" s="13">
        <f t="shared" si="24"/>
        <v>1300</v>
      </c>
      <c r="D100" s="13">
        <f t="shared" si="30"/>
        <v>130</v>
      </c>
      <c r="E100" s="13">
        <f t="shared" si="25"/>
        <v>10400</v>
      </c>
      <c r="F100" s="14">
        <f t="shared" si="26"/>
        <v>0</v>
      </c>
      <c r="G100" s="14">
        <f t="shared" si="21"/>
        <v>10400</v>
      </c>
      <c r="H100" s="14">
        <f t="shared" si="27"/>
        <v>0</v>
      </c>
      <c r="I100" s="24">
        <f t="shared" si="28"/>
        <v>0</v>
      </c>
      <c r="J100" s="24">
        <f t="shared" si="29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2"/>
        <v>52027</v>
      </c>
      <c r="B101" s="12">
        <f t="shared" si="23"/>
        <v>46508</v>
      </c>
      <c r="C101" s="13">
        <f t="shared" si="24"/>
        <v>1300</v>
      </c>
      <c r="D101" s="13">
        <f t="shared" si="30"/>
        <v>130</v>
      </c>
      <c r="E101" s="13">
        <f t="shared" si="25"/>
        <v>10530</v>
      </c>
      <c r="F101" s="14">
        <f t="shared" si="26"/>
        <v>0</v>
      </c>
      <c r="G101" s="14">
        <f t="shared" ref="G101:G124" si="31">E101-F101</f>
        <v>10530</v>
      </c>
      <c r="H101" s="14">
        <f t="shared" si="27"/>
        <v>0</v>
      </c>
      <c r="I101" s="24">
        <f t="shared" si="28"/>
        <v>0</v>
      </c>
      <c r="J101" s="24">
        <f t="shared" si="29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2">MONTH(B102)&amp;YEAR(B102)</f>
        <v>62027</v>
      </c>
      <c r="B102" s="12">
        <f t="shared" ref="B102:B124" si="33">EDATE(B101,1)</f>
        <v>46539</v>
      </c>
      <c r="C102" s="13">
        <f t="shared" ref="C102:C124" si="34">C101-H102+I102</f>
        <v>1300</v>
      </c>
      <c r="D102" s="13">
        <f t="shared" si="30"/>
        <v>130</v>
      </c>
      <c r="E102" s="13">
        <f t="shared" ref="E102:E124" si="35">C101*$K$1+G101</f>
        <v>10660</v>
      </c>
      <c r="F102" s="14">
        <f t="shared" ref="F102:F124" si="36">IF(J102&gt;E102,E102,J102)</f>
        <v>0</v>
      </c>
      <c r="G102" s="14">
        <f t="shared" si="31"/>
        <v>10660</v>
      </c>
      <c r="H102" s="14">
        <f t="shared" ref="H102:H124" si="37">IF(J102&gt;F102,J102-F102,0)</f>
        <v>0</v>
      </c>
      <c r="I102" s="24">
        <f t="shared" ref="I102:I124" si="38">-SUMIF(L102:P102,"&lt;0",L102:P102)</f>
        <v>0</v>
      </c>
      <c r="J102" s="24">
        <f t="shared" si="29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2"/>
        <v>72027</v>
      </c>
      <c r="B103" s="12">
        <f t="shared" si="33"/>
        <v>46569</v>
      </c>
      <c r="C103" s="13">
        <f t="shared" si="34"/>
        <v>1300</v>
      </c>
      <c r="D103" s="13">
        <f t="shared" si="30"/>
        <v>130</v>
      </c>
      <c r="E103" s="13">
        <f t="shared" si="35"/>
        <v>10790</v>
      </c>
      <c r="F103" s="14">
        <f t="shared" si="36"/>
        <v>0</v>
      </c>
      <c r="G103" s="14">
        <f t="shared" si="31"/>
        <v>10790</v>
      </c>
      <c r="H103" s="14">
        <f t="shared" si="37"/>
        <v>0</v>
      </c>
      <c r="I103" s="24">
        <f t="shared" si="38"/>
        <v>0</v>
      </c>
      <c r="J103" s="24">
        <f t="shared" si="29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2"/>
        <v>82027</v>
      </c>
      <c r="B104" s="12">
        <f t="shared" si="33"/>
        <v>46600</v>
      </c>
      <c r="C104" s="13">
        <f t="shared" si="34"/>
        <v>1300</v>
      </c>
      <c r="D104" s="13">
        <f t="shared" si="30"/>
        <v>130</v>
      </c>
      <c r="E104" s="13">
        <f t="shared" si="35"/>
        <v>10920</v>
      </c>
      <c r="F104" s="14">
        <f t="shared" si="36"/>
        <v>0</v>
      </c>
      <c r="G104" s="14">
        <f t="shared" si="31"/>
        <v>10920</v>
      </c>
      <c r="H104" s="14">
        <f t="shared" si="37"/>
        <v>0</v>
      </c>
      <c r="I104" s="24">
        <f t="shared" si="38"/>
        <v>0</v>
      </c>
      <c r="J104" s="24">
        <f t="shared" si="29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2"/>
        <v>92027</v>
      </c>
      <c r="B105" s="12">
        <f t="shared" si="33"/>
        <v>46631</v>
      </c>
      <c r="C105" s="13">
        <f t="shared" si="34"/>
        <v>1300</v>
      </c>
      <c r="D105" s="13">
        <f t="shared" si="30"/>
        <v>130</v>
      </c>
      <c r="E105" s="13">
        <f t="shared" si="35"/>
        <v>11050</v>
      </c>
      <c r="F105" s="14">
        <f t="shared" si="36"/>
        <v>0</v>
      </c>
      <c r="G105" s="14">
        <f t="shared" si="31"/>
        <v>11050</v>
      </c>
      <c r="H105" s="14">
        <f t="shared" si="37"/>
        <v>0</v>
      </c>
      <c r="I105" s="24">
        <f t="shared" si="38"/>
        <v>0</v>
      </c>
      <c r="J105" s="24">
        <f t="shared" si="29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2"/>
        <v>102027</v>
      </c>
      <c r="B106" s="12">
        <f t="shared" si="33"/>
        <v>46661</v>
      </c>
      <c r="C106" s="13">
        <f t="shared" si="34"/>
        <v>1300</v>
      </c>
      <c r="D106" s="13">
        <f t="shared" si="30"/>
        <v>130</v>
      </c>
      <c r="E106" s="13">
        <f t="shared" si="35"/>
        <v>11180</v>
      </c>
      <c r="F106" s="14">
        <f t="shared" si="36"/>
        <v>0</v>
      </c>
      <c r="G106" s="14">
        <f t="shared" si="31"/>
        <v>11180</v>
      </c>
      <c r="H106" s="14">
        <f t="shared" si="37"/>
        <v>0</v>
      </c>
      <c r="I106" s="24">
        <f t="shared" si="38"/>
        <v>0</v>
      </c>
      <c r="J106" s="24">
        <f t="shared" si="29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2"/>
        <v>112027</v>
      </c>
      <c r="B107" s="12">
        <f t="shared" si="33"/>
        <v>46692</v>
      </c>
      <c r="C107" s="13">
        <f t="shared" si="34"/>
        <v>1300</v>
      </c>
      <c r="D107" s="13">
        <f t="shared" si="30"/>
        <v>130</v>
      </c>
      <c r="E107" s="13">
        <f t="shared" si="35"/>
        <v>11310</v>
      </c>
      <c r="F107" s="14">
        <f t="shared" si="36"/>
        <v>0</v>
      </c>
      <c r="G107" s="14">
        <f t="shared" si="31"/>
        <v>11310</v>
      </c>
      <c r="H107" s="14">
        <f t="shared" si="37"/>
        <v>0</v>
      </c>
      <c r="I107" s="24">
        <f t="shared" si="38"/>
        <v>0</v>
      </c>
      <c r="J107" s="24">
        <f t="shared" si="29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2"/>
        <v>122027</v>
      </c>
      <c r="B108" s="12">
        <f t="shared" si="33"/>
        <v>46722</v>
      </c>
      <c r="C108" s="13">
        <f t="shared" si="34"/>
        <v>1300</v>
      </c>
      <c r="D108" s="13">
        <f t="shared" si="30"/>
        <v>130</v>
      </c>
      <c r="E108" s="13">
        <f t="shared" si="35"/>
        <v>11440</v>
      </c>
      <c r="F108" s="14">
        <f t="shared" si="36"/>
        <v>0</v>
      </c>
      <c r="G108" s="14">
        <f t="shared" si="31"/>
        <v>11440</v>
      </c>
      <c r="H108" s="14">
        <f t="shared" si="37"/>
        <v>0</v>
      </c>
      <c r="I108" s="24">
        <f t="shared" si="38"/>
        <v>0</v>
      </c>
      <c r="J108" s="24">
        <f t="shared" si="29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2"/>
        <v>12028</v>
      </c>
      <c r="B109" s="12">
        <f t="shared" si="33"/>
        <v>46753</v>
      </c>
      <c r="C109" s="13">
        <f t="shared" si="34"/>
        <v>1300</v>
      </c>
      <c r="D109" s="13">
        <f t="shared" si="30"/>
        <v>130</v>
      </c>
      <c r="E109" s="13">
        <f t="shared" si="35"/>
        <v>11570</v>
      </c>
      <c r="F109" s="14">
        <f t="shared" si="36"/>
        <v>0</v>
      </c>
      <c r="G109" s="14">
        <f t="shared" si="31"/>
        <v>11570</v>
      </c>
      <c r="H109" s="14">
        <f t="shared" si="37"/>
        <v>0</v>
      </c>
      <c r="I109" s="24">
        <f t="shared" si="38"/>
        <v>0</v>
      </c>
      <c r="J109" s="24">
        <f t="shared" si="29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2"/>
        <v>22028</v>
      </c>
      <c r="B110" s="12">
        <f t="shared" si="33"/>
        <v>46784</v>
      </c>
      <c r="C110" s="13">
        <f t="shared" si="34"/>
        <v>1300</v>
      </c>
      <c r="D110" s="13">
        <f t="shared" si="30"/>
        <v>130</v>
      </c>
      <c r="E110" s="13">
        <f t="shared" si="35"/>
        <v>11700</v>
      </c>
      <c r="F110" s="14">
        <f t="shared" si="36"/>
        <v>0</v>
      </c>
      <c r="G110" s="14">
        <f t="shared" si="31"/>
        <v>11700</v>
      </c>
      <c r="H110" s="14">
        <f t="shared" si="37"/>
        <v>0</v>
      </c>
      <c r="I110" s="24">
        <f t="shared" si="38"/>
        <v>0</v>
      </c>
      <c r="J110" s="24">
        <f t="shared" si="29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2"/>
        <v>32028</v>
      </c>
      <c r="B111" s="12">
        <f t="shared" si="33"/>
        <v>46813</v>
      </c>
      <c r="C111" s="13">
        <f t="shared" si="34"/>
        <v>1300</v>
      </c>
      <c r="D111" s="13">
        <f t="shared" si="30"/>
        <v>130</v>
      </c>
      <c r="E111" s="13">
        <f t="shared" si="35"/>
        <v>11830</v>
      </c>
      <c r="F111" s="14">
        <f t="shared" si="36"/>
        <v>0</v>
      </c>
      <c r="G111" s="14">
        <f t="shared" si="31"/>
        <v>11830</v>
      </c>
      <c r="H111" s="14">
        <f t="shared" si="37"/>
        <v>0</v>
      </c>
      <c r="I111" s="24">
        <f t="shared" si="38"/>
        <v>0</v>
      </c>
      <c r="J111" s="24">
        <f t="shared" si="29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2"/>
        <v>42028</v>
      </c>
      <c r="B112" s="12">
        <f t="shared" si="33"/>
        <v>46844</v>
      </c>
      <c r="C112" s="13">
        <f t="shared" si="34"/>
        <v>1300</v>
      </c>
      <c r="D112" s="13">
        <f t="shared" si="30"/>
        <v>130</v>
      </c>
      <c r="E112" s="13">
        <f t="shared" si="35"/>
        <v>11960</v>
      </c>
      <c r="F112" s="14">
        <f t="shared" si="36"/>
        <v>0</v>
      </c>
      <c r="G112" s="14">
        <f t="shared" si="31"/>
        <v>11960</v>
      </c>
      <c r="H112" s="14">
        <f t="shared" si="37"/>
        <v>0</v>
      </c>
      <c r="I112" s="24">
        <f t="shared" si="38"/>
        <v>0</v>
      </c>
      <c r="J112" s="24">
        <f t="shared" si="29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2"/>
        <v>52028</v>
      </c>
      <c r="B113" s="12">
        <f t="shared" si="33"/>
        <v>46874</v>
      </c>
      <c r="C113" s="13">
        <f t="shared" si="34"/>
        <v>1300</v>
      </c>
      <c r="D113" s="13">
        <f t="shared" si="30"/>
        <v>130</v>
      </c>
      <c r="E113" s="13">
        <f t="shared" si="35"/>
        <v>12090</v>
      </c>
      <c r="F113" s="14">
        <f t="shared" si="36"/>
        <v>0</v>
      </c>
      <c r="G113" s="14">
        <f t="shared" si="31"/>
        <v>12090</v>
      </c>
      <c r="H113" s="14">
        <f t="shared" si="37"/>
        <v>0</v>
      </c>
      <c r="I113" s="24">
        <f t="shared" si="38"/>
        <v>0</v>
      </c>
      <c r="J113" s="24">
        <f t="shared" si="29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2"/>
        <v>62028</v>
      </c>
      <c r="B114" s="12">
        <f t="shared" si="33"/>
        <v>46905</v>
      </c>
      <c r="C114" s="13">
        <f t="shared" si="34"/>
        <v>1300</v>
      </c>
      <c r="D114" s="13">
        <f t="shared" si="30"/>
        <v>130</v>
      </c>
      <c r="E114" s="13">
        <f t="shared" si="35"/>
        <v>12220</v>
      </c>
      <c r="F114" s="14">
        <f t="shared" si="36"/>
        <v>0</v>
      </c>
      <c r="G114" s="14">
        <f t="shared" si="31"/>
        <v>12220</v>
      </c>
      <c r="H114" s="14">
        <f t="shared" si="37"/>
        <v>0</v>
      </c>
      <c r="I114" s="24">
        <f t="shared" si="38"/>
        <v>0</v>
      </c>
      <c r="J114" s="24">
        <f t="shared" si="29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2"/>
        <v>72028</v>
      </c>
      <c r="B115" s="12">
        <f t="shared" si="33"/>
        <v>46935</v>
      </c>
      <c r="C115" s="13">
        <f t="shared" si="34"/>
        <v>1300</v>
      </c>
      <c r="D115" s="13">
        <f t="shared" si="30"/>
        <v>130</v>
      </c>
      <c r="E115" s="13">
        <f t="shared" si="35"/>
        <v>12350</v>
      </c>
      <c r="F115" s="14">
        <f t="shared" si="36"/>
        <v>0</v>
      </c>
      <c r="G115" s="14">
        <f t="shared" si="31"/>
        <v>12350</v>
      </c>
      <c r="H115" s="14">
        <f t="shared" si="37"/>
        <v>0</v>
      </c>
      <c r="I115" s="24">
        <f t="shared" si="38"/>
        <v>0</v>
      </c>
      <c r="J115" s="24">
        <f t="shared" si="29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2"/>
        <v>82028</v>
      </c>
      <c r="B116" s="12">
        <f t="shared" si="33"/>
        <v>46966</v>
      </c>
      <c r="C116" s="13">
        <f t="shared" si="34"/>
        <v>1300</v>
      </c>
      <c r="D116" s="13">
        <f t="shared" si="30"/>
        <v>130</v>
      </c>
      <c r="E116" s="13">
        <f t="shared" si="35"/>
        <v>12480</v>
      </c>
      <c r="F116" s="14">
        <f t="shared" si="36"/>
        <v>0</v>
      </c>
      <c r="G116" s="14">
        <f t="shared" si="31"/>
        <v>12480</v>
      </c>
      <c r="H116" s="14">
        <f t="shared" si="37"/>
        <v>0</v>
      </c>
      <c r="I116" s="24">
        <f t="shared" si="38"/>
        <v>0</v>
      </c>
      <c r="J116" s="24">
        <f t="shared" si="29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2"/>
        <v>92028</v>
      </c>
      <c r="B117" s="12">
        <f t="shared" si="33"/>
        <v>46997</v>
      </c>
      <c r="C117" s="13">
        <f t="shared" si="34"/>
        <v>1300</v>
      </c>
      <c r="D117" s="13">
        <f t="shared" si="30"/>
        <v>130</v>
      </c>
      <c r="E117" s="13">
        <f t="shared" si="35"/>
        <v>12610</v>
      </c>
      <c r="F117" s="14">
        <f t="shared" si="36"/>
        <v>0</v>
      </c>
      <c r="G117" s="14">
        <f t="shared" si="31"/>
        <v>12610</v>
      </c>
      <c r="H117" s="14">
        <f t="shared" si="37"/>
        <v>0</v>
      </c>
      <c r="I117" s="24">
        <f t="shared" si="38"/>
        <v>0</v>
      </c>
      <c r="J117" s="24">
        <f t="shared" si="29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2"/>
        <v>102028</v>
      </c>
      <c r="B118" s="12">
        <f t="shared" si="33"/>
        <v>47027</v>
      </c>
      <c r="C118" s="13">
        <f t="shared" si="34"/>
        <v>1300</v>
      </c>
      <c r="D118" s="13">
        <f t="shared" si="30"/>
        <v>130</v>
      </c>
      <c r="E118" s="13">
        <f t="shared" si="35"/>
        <v>12740</v>
      </c>
      <c r="F118" s="14">
        <f t="shared" si="36"/>
        <v>0</v>
      </c>
      <c r="G118" s="14">
        <f t="shared" si="31"/>
        <v>12740</v>
      </c>
      <c r="H118" s="14">
        <f t="shared" si="37"/>
        <v>0</v>
      </c>
      <c r="I118" s="24">
        <f t="shared" si="38"/>
        <v>0</v>
      </c>
      <c r="J118" s="24">
        <f t="shared" si="29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2"/>
        <v>112028</v>
      </c>
      <c r="B119" s="12">
        <f t="shared" si="33"/>
        <v>47058</v>
      </c>
      <c r="C119" s="13">
        <f t="shared" si="34"/>
        <v>1300</v>
      </c>
      <c r="D119" s="13">
        <f>C118*$K$1</f>
        <v>130</v>
      </c>
      <c r="E119" s="13">
        <f t="shared" si="35"/>
        <v>12870</v>
      </c>
      <c r="F119" s="14">
        <f t="shared" si="36"/>
        <v>0</v>
      </c>
      <c r="G119" s="14">
        <f t="shared" si="31"/>
        <v>12870</v>
      </c>
      <c r="H119" s="14">
        <f t="shared" si="37"/>
        <v>0</v>
      </c>
      <c r="I119" s="24">
        <f t="shared" si="38"/>
        <v>0</v>
      </c>
      <c r="J119" s="24">
        <f t="shared" si="29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2"/>
        <v>122028</v>
      </c>
      <c r="B120" s="12">
        <f t="shared" si="33"/>
        <v>47088</v>
      </c>
      <c r="C120" s="13">
        <f t="shared" si="34"/>
        <v>1300</v>
      </c>
      <c r="D120" s="13">
        <f>C119*$K$1</f>
        <v>130</v>
      </c>
      <c r="E120" s="13">
        <f t="shared" si="35"/>
        <v>13000</v>
      </c>
      <c r="F120" s="14">
        <f t="shared" si="36"/>
        <v>0</v>
      </c>
      <c r="G120" s="14">
        <f t="shared" si="31"/>
        <v>13000</v>
      </c>
      <c r="H120" s="14">
        <f t="shared" si="37"/>
        <v>0</v>
      </c>
      <c r="I120" s="24">
        <f t="shared" si="38"/>
        <v>0</v>
      </c>
      <c r="J120" s="24">
        <f t="shared" si="29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2"/>
        <v>12029</v>
      </c>
      <c r="B121" s="12">
        <f t="shared" si="33"/>
        <v>47119</v>
      </c>
      <c r="C121" s="13">
        <f t="shared" si="34"/>
        <v>1300</v>
      </c>
      <c r="D121" s="13">
        <f>C120*$K$1</f>
        <v>130</v>
      </c>
      <c r="E121" s="13">
        <f t="shared" si="35"/>
        <v>13130</v>
      </c>
      <c r="F121" s="14">
        <f t="shared" si="36"/>
        <v>0</v>
      </c>
      <c r="G121" s="14">
        <f t="shared" si="31"/>
        <v>13130</v>
      </c>
      <c r="H121" s="14">
        <f t="shared" si="37"/>
        <v>0</v>
      </c>
      <c r="I121" s="24">
        <f t="shared" si="38"/>
        <v>0</v>
      </c>
      <c r="J121" s="24">
        <f t="shared" si="29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2"/>
        <v>22029</v>
      </c>
      <c r="B122" s="12">
        <f t="shared" si="33"/>
        <v>47150</v>
      </c>
      <c r="C122" s="13">
        <f t="shared" si="34"/>
        <v>1300</v>
      </c>
      <c r="D122" s="13">
        <f>C121*$K$1</f>
        <v>130</v>
      </c>
      <c r="E122" s="13">
        <f t="shared" si="35"/>
        <v>13260</v>
      </c>
      <c r="F122" s="14">
        <f t="shared" si="36"/>
        <v>0</v>
      </c>
      <c r="G122" s="14">
        <f t="shared" si="31"/>
        <v>13260</v>
      </c>
      <c r="H122" s="14">
        <f t="shared" si="37"/>
        <v>0</v>
      </c>
      <c r="I122" s="24">
        <f t="shared" si="38"/>
        <v>0</v>
      </c>
      <c r="J122" s="24">
        <f t="shared" si="29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2"/>
        <v>32029</v>
      </c>
      <c r="B123" s="12">
        <f t="shared" si="33"/>
        <v>47178</v>
      </c>
      <c r="C123" s="13">
        <f t="shared" si="34"/>
        <v>1300</v>
      </c>
      <c r="D123" s="13">
        <f>C122*$K$1</f>
        <v>130</v>
      </c>
      <c r="E123" s="13">
        <f t="shared" si="35"/>
        <v>13390</v>
      </c>
      <c r="F123" s="14">
        <f t="shared" si="36"/>
        <v>0</v>
      </c>
      <c r="G123" s="14">
        <f t="shared" si="31"/>
        <v>13390</v>
      </c>
      <c r="H123" s="14">
        <f t="shared" si="37"/>
        <v>0</v>
      </c>
      <c r="I123" s="24">
        <f t="shared" si="38"/>
        <v>0</v>
      </c>
      <c r="J123" s="24">
        <f t="shared" si="29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2"/>
        <v>42029</v>
      </c>
      <c r="B124" s="12">
        <f t="shared" si="33"/>
        <v>47209</v>
      </c>
      <c r="C124" s="13">
        <f t="shared" si="34"/>
        <v>1300</v>
      </c>
      <c r="D124" s="13">
        <f>C123*$K$1</f>
        <v>130</v>
      </c>
      <c r="E124" s="13">
        <f t="shared" si="35"/>
        <v>13520</v>
      </c>
      <c r="F124" s="14">
        <f t="shared" si="36"/>
        <v>0</v>
      </c>
      <c r="G124" s="14">
        <f t="shared" si="31"/>
        <v>13520</v>
      </c>
      <c r="H124" s="14">
        <f t="shared" si="37"/>
        <v>0</v>
      </c>
      <c r="I124" s="24">
        <f t="shared" si="38"/>
        <v>0</v>
      </c>
      <c r="J124" s="24">
        <f t="shared" si="29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4" sqref="S4"/>
    </sheetView>
  </sheetViews>
  <sheetFormatPr defaultColWidth="11" defaultRowHeight="15"/>
  <cols>
    <col min="1" max="1" width="7" hidden="1" customWidth="1"/>
    <col min="2" max="2" width="8.85714285714286" customWidth="1"/>
    <col min="3" max="3" width="11.5714285714286" customWidth="1"/>
    <col min="4" max="4" width="11.2857142857143" customWidth="1"/>
    <col min="5" max="5" width="11" customWidth="1"/>
    <col min="6" max="6" width="11.4285714285714" customWidth="1"/>
    <col min="7" max="7" width="11" customWidth="1"/>
    <col min="8" max="8" width="12" customWidth="1"/>
    <col min="9" max="9" width="10.4285714285714" customWidth="1"/>
    <col min="10" max="10" width="11.2857142857143" customWidth="1"/>
    <col min="11" max="11" width="12" customWidth="1"/>
    <col min="12" max="12" width="11.2857142857143" customWidth="1"/>
    <col min="13" max="13" width="10.7142857142857" customWidth="1"/>
    <col min="14" max="14" width="10.5714285714286" customWidth="1"/>
    <col min="15" max="15" width="12.1428571428571" customWidth="1"/>
    <col min="16" max="16" width="8.28571428571429" customWidth="1"/>
    <col min="17" max="17" width="3.14285714285714" customWidth="1"/>
    <col min="18" max="18" width="18.4285714285714" customWidth="1"/>
    <col min="19" max="19" width="7" customWidth="1"/>
  </cols>
  <sheetData>
    <row r="1" spans="2:16">
      <c r="B1" s="1" t="s">
        <v>9</v>
      </c>
      <c r="C1" s="2" t="s">
        <v>74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600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600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600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600</v>
      </c>
      <c r="D6" s="13">
        <f t="shared" ref="D6:D37" si="4">C5*$K$1</f>
        <v>60</v>
      </c>
      <c r="E6" s="13">
        <f t="shared" ref="E6:E37" si="5">C5*$K$1+G5</f>
        <v>60</v>
      </c>
      <c r="F6" s="14">
        <f t="shared" ref="F6:F37" si="6">IF(J6&gt;E6,E6,J6)</f>
        <v>60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60</v>
      </c>
      <c r="K6" s="27">
        <v>43622</v>
      </c>
      <c r="L6" s="26">
        <v>60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400</v>
      </c>
      <c r="D7" s="13">
        <f t="shared" si="4"/>
        <v>60</v>
      </c>
      <c r="E7" s="13">
        <f t="shared" si="5"/>
        <v>60</v>
      </c>
      <c r="F7" s="14">
        <f t="shared" si="6"/>
        <v>60</v>
      </c>
      <c r="G7" s="14">
        <f t="shared" si="0"/>
        <v>0</v>
      </c>
      <c r="H7" s="14">
        <f t="shared" si="7"/>
        <v>200</v>
      </c>
      <c r="I7" s="24">
        <f t="shared" si="8"/>
        <v>0</v>
      </c>
      <c r="J7" s="24">
        <f t="shared" ref="J7:J70" si="9">IF($L7&gt;0,$L7,0)+IF($N7&gt;0,$N7,0)+IF($P7&gt;0,$P7,0)</f>
        <v>260</v>
      </c>
      <c r="K7" s="27">
        <v>43653</v>
      </c>
      <c r="L7" s="26">
        <v>260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0</v>
      </c>
      <c r="D8" s="13">
        <f t="shared" si="4"/>
        <v>40</v>
      </c>
      <c r="E8" s="13">
        <f t="shared" si="5"/>
        <v>40</v>
      </c>
      <c r="F8" s="14">
        <f t="shared" si="6"/>
        <v>40</v>
      </c>
      <c r="G8" s="14">
        <f t="shared" si="0"/>
        <v>0</v>
      </c>
      <c r="H8" s="14">
        <f t="shared" si="7"/>
        <v>400</v>
      </c>
      <c r="I8" s="24">
        <f t="shared" si="8"/>
        <v>0</v>
      </c>
      <c r="J8" s="24">
        <f t="shared" si="9"/>
        <v>440</v>
      </c>
      <c r="K8" s="27">
        <v>43684</v>
      </c>
      <c r="L8" s="26">
        <v>440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500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500</v>
      </c>
      <c r="J9" s="24">
        <f t="shared" si="9"/>
        <v>0</v>
      </c>
      <c r="K9" s="27">
        <v>43715</v>
      </c>
      <c r="L9" s="26">
        <v>-500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500</v>
      </c>
      <c r="D10" s="13">
        <f t="shared" si="4"/>
        <v>50</v>
      </c>
      <c r="E10" s="13">
        <f t="shared" si="5"/>
        <v>50</v>
      </c>
      <c r="F10" s="14">
        <f t="shared" si="6"/>
        <v>50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50</v>
      </c>
      <c r="K10" s="27">
        <v>43746</v>
      </c>
      <c r="L10" s="26">
        <v>50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0</v>
      </c>
      <c r="D11" s="13">
        <f t="shared" si="4"/>
        <v>50</v>
      </c>
      <c r="E11" s="13">
        <f t="shared" si="5"/>
        <v>50</v>
      </c>
      <c r="F11" s="14">
        <f t="shared" si="6"/>
        <v>50</v>
      </c>
      <c r="G11" s="14">
        <f t="shared" si="0"/>
        <v>0</v>
      </c>
      <c r="H11" s="14">
        <f t="shared" si="7"/>
        <v>500</v>
      </c>
      <c r="I11" s="24">
        <f t="shared" si="8"/>
        <v>0</v>
      </c>
      <c r="J11" s="24">
        <f t="shared" si="9"/>
        <v>550</v>
      </c>
      <c r="K11" s="27">
        <v>43777</v>
      </c>
      <c r="L11" s="26">
        <v>550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L19" sqref="L19"/>
    </sheetView>
  </sheetViews>
  <sheetFormatPr defaultColWidth="11" defaultRowHeight="15"/>
  <cols>
    <col min="1" max="1" width="7" hidden="1" customWidth="1"/>
    <col min="2" max="2" width="9" customWidth="1"/>
    <col min="4" max="4" width="12" customWidth="1"/>
    <col min="5" max="5" width="12.4285714285714" customWidth="1"/>
    <col min="6" max="6" width="9.28571428571429" customWidth="1"/>
    <col min="7" max="7" width="13.1428571428571" customWidth="1"/>
    <col min="8" max="8" width="12" customWidth="1"/>
    <col min="9" max="9" width="10.1428571428571" customWidth="1"/>
    <col min="10" max="10" width="11.4285714285714" customWidth="1"/>
    <col min="11" max="11" width="11.8571428571429" customWidth="1"/>
    <col min="12" max="13" width="10.2857142857143" customWidth="1"/>
    <col min="14" max="14" width="10.7142857142857" customWidth="1"/>
    <col min="15" max="15" width="11.1428571428571" customWidth="1"/>
    <col min="16" max="16" width="8.28571428571429" customWidth="1"/>
    <col min="17" max="17" width="3.14285714285714" customWidth="1"/>
    <col min="18" max="18" width="18.7142857142857" customWidth="1"/>
    <col min="19" max="19" width="8.57142857142857" customWidth="1"/>
  </cols>
  <sheetData>
    <row r="1" spans="2:16">
      <c r="B1" s="1" t="s">
        <v>9</v>
      </c>
      <c r="C1" s="2" t="s">
        <v>75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300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300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300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500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300</v>
      </c>
      <c r="D6" s="13">
        <f t="shared" ref="D6:D37" si="4">C5*$K$1</f>
        <v>30</v>
      </c>
      <c r="E6" s="13">
        <f t="shared" ref="E6:E37" si="5">C5*$K$1+G5</f>
        <v>30</v>
      </c>
      <c r="F6" s="14">
        <f t="shared" ref="F6:F37" si="6">IF(J6&gt;E6,E6,J6)</f>
        <v>30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30</v>
      </c>
      <c r="K6" s="27">
        <v>43622</v>
      </c>
      <c r="L6" s="26">
        <v>30</v>
      </c>
      <c r="M6" s="27"/>
      <c r="N6" s="28"/>
      <c r="O6" s="27"/>
      <c r="P6" s="28"/>
      <c r="R6" s="34" t="s">
        <v>5</v>
      </c>
      <c r="S6" s="33">
        <f ca="1">VLOOKUP($A$2,$A$5:$P$127,4,FALSE)</f>
        <v>50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300</v>
      </c>
      <c r="D7" s="13">
        <f t="shared" si="4"/>
        <v>30</v>
      </c>
      <c r="E7" s="13">
        <f t="shared" si="5"/>
        <v>30</v>
      </c>
      <c r="F7" s="14">
        <f t="shared" si="6"/>
        <v>30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30</v>
      </c>
      <c r="K7" s="27">
        <v>43675</v>
      </c>
      <c r="L7" s="26">
        <v>30</v>
      </c>
      <c r="M7" s="27"/>
      <c r="N7" s="28"/>
      <c r="O7" s="27"/>
      <c r="P7" s="28"/>
      <c r="R7" s="35" t="s">
        <v>24</v>
      </c>
      <c r="S7" s="33">
        <f ca="1">VLOOKUP($A$2,$A$5:$P$127,7,FALSE)</f>
        <v>100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300</v>
      </c>
      <c r="D8" s="13">
        <f t="shared" si="4"/>
        <v>30</v>
      </c>
      <c r="E8" s="13">
        <f t="shared" si="5"/>
        <v>30</v>
      </c>
      <c r="F8" s="14">
        <f t="shared" si="6"/>
        <v>30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30</v>
      </c>
      <c r="K8" s="27">
        <v>43675</v>
      </c>
      <c r="L8" s="26">
        <v>30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300</v>
      </c>
      <c r="D9" s="13">
        <f t="shared" si="4"/>
        <v>30</v>
      </c>
      <c r="E9" s="13">
        <f t="shared" si="5"/>
        <v>30</v>
      </c>
      <c r="F9" s="14">
        <f t="shared" si="6"/>
        <v>30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30</v>
      </c>
      <c r="K9" s="27">
        <v>43734</v>
      </c>
      <c r="L9" s="26">
        <v>30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300</v>
      </c>
      <c r="D10" s="13">
        <f t="shared" si="4"/>
        <v>30</v>
      </c>
      <c r="E10" s="13">
        <f t="shared" si="5"/>
        <v>30</v>
      </c>
      <c r="F10" s="14">
        <f t="shared" si="6"/>
        <v>30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30</v>
      </c>
      <c r="K10" s="27">
        <v>43747</v>
      </c>
      <c r="L10" s="26">
        <v>30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300</v>
      </c>
      <c r="D11" s="13">
        <f t="shared" si="4"/>
        <v>30</v>
      </c>
      <c r="E11" s="13">
        <f t="shared" si="5"/>
        <v>30</v>
      </c>
      <c r="F11" s="14">
        <f t="shared" si="6"/>
        <v>30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30</v>
      </c>
      <c r="K11" s="27">
        <v>43775</v>
      </c>
      <c r="L11" s="26">
        <v>30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300</v>
      </c>
      <c r="D12" s="13">
        <f t="shared" si="4"/>
        <v>30</v>
      </c>
      <c r="E12" s="13">
        <f t="shared" si="5"/>
        <v>30</v>
      </c>
      <c r="F12" s="14">
        <f t="shared" si="6"/>
        <v>30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30</v>
      </c>
      <c r="K12" s="27">
        <v>43868</v>
      </c>
      <c r="L12" s="26">
        <v>30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300</v>
      </c>
      <c r="D13" s="13">
        <f t="shared" si="4"/>
        <v>30</v>
      </c>
      <c r="E13" s="13">
        <f t="shared" si="5"/>
        <v>30</v>
      </c>
      <c r="F13" s="14">
        <f t="shared" si="6"/>
        <v>30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30</v>
      </c>
      <c r="K13" s="27">
        <v>43868</v>
      </c>
      <c r="L13" s="26">
        <v>30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300</v>
      </c>
      <c r="D14" s="13">
        <f t="shared" si="4"/>
        <v>30</v>
      </c>
      <c r="E14" s="13">
        <f t="shared" si="5"/>
        <v>30</v>
      </c>
      <c r="F14" s="14">
        <f t="shared" si="6"/>
        <v>30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30</v>
      </c>
      <c r="K14" s="27">
        <v>43868</v>
      </c>
      <c r="L14" s="26">
        <v>30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0</v>
      </c>
      <c r="D15" s="13">
        <f t="shared" si="4"/>
        <v>30</v>
      </c>
      <c r="E15" s="13">
        <f t="shared" si="5"/>
        <v>30</v>
      </c>
      <c r="F15" s="14">
        <f t="shared" si="6"/>
        <v>30</v>
      </c>
      <c r="G15" s="14">
        <f t="shared" si="0"/>
        <v>0</v>
      </c>
      <c r="H15" s="14">
        <f t="shared" si="7"/>
        <v>300</v>
      </c>
      <c r="I15" s="24">
        <f t="shared" si="8"/>
        <v>0</v>
      </c>
      <c r="J15" s="24">
        <f t="shared" si="9"/>
        <v>330</v>
      </c>
      <c r="K15" s="29">
        <v>43900</v>
      </c>
      <c r="L15" s="26">
        <v>330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500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500</v>
      </c>
      <c r="J19" s="24">
        <f t="shared" si="9"/>
        <v>0</v>
      </c>
      <c r="K19" s="25">
        <v>44035</v>
      </c>
      <c r="L19" s="26">
        <v>-500</v>
      </c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500</v>
      </c>
      <c r="D20" s="13">
        <f t="shared" si="4"/>
        <v>50</v>
      </c>
      <c r="E20" s="13">
        <f t="shared" si="5"/>
        <v>50</v>
      </c>
      <c r="F20" s="14">
        <f t="shared" si="6"/>
        <v>0</v>
      </c>
      <c r="G20" s="14">
        <f t="shared" si="0"/>
        <v>50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500</v>
      </c>
      <c r="D21" s="13">
        <f t="shared" si="4"/>
        <v>50</v>
      </c>
      <c r="E21" s="13">
        <f t="shared" si="5"/>
        <v>100</v>
      </c>
      <c r="F21" s="14">
        <f t="shared" si="6"/>
        <v>0</v>
      </c>
      <c r="G21" s="14">
        <f t="shared" si="0"/>
        <v>100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500</v>
      </c>
      <c r="D22" s="13">
        <f t="shared" si="4"/>
        <v>50</v>
      </c>
      <c r="E22" s="13">
        <f t="shared" si="5"/>
        <v>150</v>
      </c>
      <c r="F22" s="14">
        <f t="shared" si="6"/>
        <v>0</v>
      </c>
      <c r="G22" s="14">
        <f t="shared" si="0"/>
        <v>150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500</v>
      </c>
      <c r="D23" s="13">
        <f t="shared" si="4"/>
        <v>50</v>
      </c>
      <c r="E23" s="13">
        <f t="shared" si="5"/>
        <v>200</v>
      </c>
      <c r="F23" s="14">
        <f t="shared" si="6"/>
        <v>0</v>
      </c>
      <c r="G23" s="14">
        <f t="shared" si="0"/>
        <v>200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500</v>
      </c>
      <c r="D24" s="13">
        <f t="shared" si="4"/>
        <v>50</v>
      </c>
      <c r="E24" s="13">
        <f t="shared" si="5"/>
        <v>250</v>
      </c>
      <c r="F24" s="14">
        <f t="shared" si="6"/>
        <v>0</v>
      </c>
      <c r="G24" s="14">
        <f t="shared" si="0"/>
        <v>250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500</v>
      </c>
      <c r="D25" s="13">
        <f t="shared" si="4"/>
        <v>50</v>
      </c>
      <c r="E25" s="13">
        <f t="shared" si="5"/>
        <v>300</v>
      </c>
      <c r="F25" s="14">
        <f t="shared" si="6"/>
        <v>0</v>
      </c>
      <c r="G25" s="14">
        <f t="shared" si="0"/>
        <v>300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500</v>
      </c>
      <c r="D26" s="13">
        <f t="shared" si="4"/>
        <v>50</v>
      </c>
      <c r="E26" s="13">
        <f t="shared" si="5"/>
        <v>350</v>
      </c>
      <c r="F26" s="14">
        <f t="shared" si="6"/>
        <v>0</v>
      </c>
      <c r="G26" s="14">
        <f t="shared" si="0"/>
        <v>350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500</v>
      </c>
      <c r="D27" s="13">
        <f t="shared" si="4"/>
        <v>50</v>
      </c>
      <c r="E27" s="13">
        <f t="shared" si="5"/>
        <v>400</v>
      </c>
      <c r="F27" s="14">
        <f t="shared" si="6"/>
        <v>0</v>
      </c>
      <c r="G27" s="14">
        <f t="shared" si="0"/>
        <v>400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500</v>
      </c>
      <c r="D28" s="13">
        <f t="shared" si="4"/>
        <v>50</v>
      </c>
      <c r="E28" s="13">
        <f t="shared" si="5"/>
        <v>450</v>
      </c>
      <c r="F28" s="14">
        <f t="shared" si="6"/>
        <v>0</v>
      </c>
      <c r="G28" s="14">
        <f t="shared" si="0"/>
        <v>450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500</v>
      </c>
      <c r="D29" s="13">
        <f t="shared" si="4"/>
        <v>50</v>
      </c>
      <c r="E29" s="13">
        <f t="shared" si="5"/>
        <v>500</v>
      </c>
      <c r="F29" s="14">
        <f t="shared" si="6"/>
        <v>0</v>
      </c>
      <c r="G29" s="14">
        <f t="shared" si="0"/>
        <v>500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500</v>
      </c>
      <c r="D30" s="13">
        <f t="shared" si="4"/>
        <v>50</v>
      </c>
      <c r="E30" s="13">
        <f t="shared" si="5"/>
        <v>550</v>
      </c>
      <c r="F30" s="14">
        <f t="shared" si="6"/>
        <v>0</v>
      </c>
      <c r="G30" s="14">
        <f t="shared" si="0"/>
        <v>550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500</v>
      </c>
      <c r="D31" s="13">
        <f t="shared" si="4"/>
        <v>50</v>
      </c>
      <c r="E31" s="13">
        <f t="shared" si="5"/>
        <v>600</v>
      </c>
      <c r="F31" s="14">
        <f t="shared" si="6"/>
        <v>0</v>
      </c>
      <c r="G31" s="14">
        <f t="shared" si="0"/>
        <v>600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500</v>
      </c>
      <c r="D32" s="13">
        <f t="shared" si="4"/>
        <v>50</v>
      </c>
      <c r="E32" s="13">
        <f t="shared" si="5"/>
        <v>650</v>
      </c>
      <c r="F32" s="14">
        <f t="shared" si="6"/>
        <v>0</v>
      </c>
      <c r="G32" s="14">
        <f t="shared" si="0"/>
        <v>650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500</v>
      </c>
      <c r="D33" s="13">
        <f t="shared" si="4"/>
        <v>50</v>
      </c>
      <c r="E33" s="13">
        <f t="shared" si="5"/>
        <v>700</v>
      </c>
      <c r="F33" s="14">
        <f t="shared" si="6"/>
        <v>0</v>
      </c>
      <c r="G33" s="14">
        <f t="shared" si="0"/>
        <v>700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500</v>
      </c>
      <c r="D34" s="13">
        <f t="shared" si="4"/>
        <v>50</v>
      </c>
      <c r="E34" s="13">
        <f t="shared" si="5"/>
        <v>750</v>
      </c>
      <c r="F34" s="14">
        <f t="shared" si="6"/>
        <v>0</v>
      </c>
      <c r="G34" s="14">
        <f t="shared" si="0"/>
        <v>750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500</v>
      </c>
      <c r="D35" s="13">
        <f t="shared" si="4"/>
        <v>50</v>
      </c>
      <c r="E35" s="13">
        <f t="shared" si="5"/>
        <v>800</v>
      </c>
      <c r="F35" s="14">
        <f t="shared" si="6"/>
        <v>0</v>
      </c>
      <c r="G35" s="14">
        <f t="shared" si="0"/>
        <v>800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500</v>
      </c>
      <c r="D36" s="13">
        <f t="shared" si="4"/>
        <v>50</v>
      </c>
      <c r="E36" s="13">
        <f t="shared" si="5"/>
        <v>850</v>
      </c>
      <c r="F36" s="14">
        <f t="shared" si="6"/>
        <v>0</v>
      </c>
      <c r="G36" s="14">
        <f t="shared" si="0"/>
        <v>850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500</v>
      </c>
      <c r="D37" s="13">
        <f t="shared" si="4"/>
        <v>50</v>
      </c>
      <c r="E37" s="13">
        <f t="shared" si="5"/>
        <v>900</v>
      </c>
      <c r="F37" s="14">
        <f t="shared" si="6"/>
        <v>0</v>
      </c>
      <c r="G37" s="14">
        <f t="shared" ref="G37:G68" si="10">E37-F37</f>
        <v>900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500</v>
      </c>
      <c r="D38" s="13">
        <f t="shared" ref="D38:D69" si="14">C37*$K$1</f>
        <v>50</v>
      </c>
      <c r="E38" s="13">
        <f t="shared" ref="E38:E69" si="15">C37*$K$1+G37</f>
        <v>950</v>
      </c>
      <c r="F38" s="14">
        <f t="shared" ref="F38:F69" si="16">IF(J38&gt;E38,E38,J38)</f>
        <v>0</v>
      </c>
      <c r="G38" s="14">
        <f t="shared" si="10"/>
        <v>950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500</v>
      </c>
      <c r="D39" s="13">
        <f t="shared" si="14"/>
        <v>50</v>
      </c>
      <c r="E39" s="13">
        <f t="shared" si="15"/>
        <v>1000</v>
      </c>
      <c r="F39" s="14">
        <f t="shared" si="16"/>
        <v>0</v>
      </c>
      <c r="G39" s="14">
        <f t="shared" si="10"/>
        <v>1000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500</v>
      </c>
      <c r="D40" s="13">
        <f t="shared" si="14"/>
        <v>50</v>
      </c>
      <c r="E40" s="13">
        <f t="shared" si="15"/>
        <v>1050</v>
      </c>
      <c r="F40" s="14">
        <f t="shared" si="16"/>
        <v>0</v>
      </c>
      <c r="G40" s="14">
        <f t="shared" si="10"/>
        <v>1050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500</v>
      </c>
      <c r="D41" s="13">
        <f t="shared" si="14"/>
        <v>50</v>
      </c>
      <c r="E41" s="13">
        <f t="shared" si="15"/>
        <v>1100</v>
      </c>
      <c r="F41" s="14">
        <f t="shared" si="16"/>
        <v>0</v>
      </c>
      <c r="G41" s="14">
        <f t="shared" si="10"/>
        <v>1100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500</v>
      </c>
      <c r="D42" s="13">
        <f t="shared" si="14"/>
        <v>50</v>
      </c>
      <c r="E42" s="13">
        <f t="shared" si="15"/>
        <v>1150</v>
      </c>
      <c r="F42" s="14">
        <f t="shared" si="16"/>
        <v>0</v>
      </c>
      <c r="G42" s="14">
        <f t="shared" si="10"/>
        <v>1150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500</v>
      </c>
      <c r="D43" s="13">
        <f t="shared" si="14"/>
        <v>50</v>
      </c>
      <c r="E43" s="13">
        <f t="shared" si="15"/>
        <v>1200</v>
      </c>
      <c r="F43" s="14">
        <f t="shared" si="16"/>
        <v>0</v>
      </c>
      <c r="G43" s="14">
        <f t="shared" si="10"/>
        <v>1200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500</v>
      </c>
      <c r="D44" s="13">
        <f t="shared" si="14"/>
        <v>50</v>
      </c>
      <c r="E44" s="13">
        <f t="shared" si="15"/>
        <v>1250</v>
      </c>
      <c r="F44" s="14">
        <f t="shared" si="16"/>
        <v>0</v>
      </c>
      <c r="G44" s="14">
        <f t="shared" si="10"/>
        <v>1250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500</v>
      </c>
      <c r="D45" s="13">
        <f t="shared" si="14"/>
        <v>50</v>
      </c>
      <c r="E45" s="13">
        <f t="shared" si="15"/>
        <v>1300</v>
      </c>
      <c r="F45" s="14">
        <f t="shared" si="16"/>
        <v>0</v>
      </c>
      <c r="G45" s="14">
        <f t="shared" si="10"/>
        <v>1300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500</v>
      </c>
      <c r="D46" s="13">
        <f t="shared" si="14"/>
        <v>50</v>
      </c>
      <c r="E46" s="13">
        <f t="shared" si="15"/>
        <v>1350</v>
      </c>
      <c r="F46" s="14">
        <f t="shared" si="16"/>
        <v>0</v>
      </c>
      <c r="G46" s="14">
        <f t="shared" si="10"/>
        <v>1350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500</v>
      </c>
      <c r="D47" s="13">
        <f t="shared" si="14"/>
        <v>50</v>
      </c>
      <c r="E47" s="13">
        <f t="shared" si="15"/>
        <v>1400</v>
      </c>
      <c r="F47" s="14">
        <f t="shared" si="16"/>
        <v>0</v>
      </c>
      <c r="G47" s="14">
        <f t="shared" si="10"/>
        <v>1400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500</v>
      </c>
      <c r="D48" s="13">
        <f t="shared" si="14"/>
        <v>50</v>
      </c>
      <c r="E48" s="13">
        <f t="shared" si="15"/>
        <v>1450</v>
      </c>
      <c r="F48" s="14">
        <f t="shared" si="16"/>
        <v>0</v>
      </c>
      <c r="G48" s="14">
        <f t="shared" si="10"/>
        <v>1450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500</v>
      </c>
      <c r="D49" s="13">
        <f t="shared" si="14"/>
        <v>50</v>
      </c>
      <c r="E49" s="13">
        <f t="shared" si="15"/>
        <v>1500</v>
      </c>
      <c r="F49" s="14">
        <f t="shared" si="16"/>
        <v>0</v>
      </c>
      <c r="G49" s="14">
        <f t="shared" si="10"/>
        <v>1500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500</v>
      </c>
      <c r="D50" s="13">
        <f t="shared" si="14"/>
        <v>50</v>
      </c>
      <c r="E50" s="13">
        <f t="shared" si="15"/>
        <v>1550</v>
      </c>
      <c r="F50" s="14">
        <f t="shared" si="16"/>
        <v>0</v>
      </c>
      <c r="G50" s="14">
        <f t="shared" si="10"/>
        <v>1550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500</v>
      </c>
      <c r="D51" s="13">
        <f t="shared" si="14"/>
        <v>50</v>
      </c>
      <c r="E51" s="13">
        <f t="shared" si="15"/>
        <v>1600</v>
      </c>
      <c r="F51" s="14">
        <f t="shared" si="16"/>
        <v>0</v>
      </c>
      <c r="G51" s="14">
        <f t="shared" si="10"/>
        <v>1600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500</v>
      </c>
      <c r="D52" s="13">
        <f t="shared" si="14"/>
        <v>50</v>
      </c>
      <c r="E52" s="13">
        <f t="shared" si="15"/>
        <v>1650</v>
      </c>
      <c r="F52" s="14">
        <f t="shared" si="16"/>
        <v>0</v>
      </c>
      <c r="G52" s="14">
        <f t="shared" si="10"/>
        <v>1650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500</v>
      </c>
      <c r="D53" s="13">
        <f t="shared" si="14"/>
        <v>50</v>
      </c>
      <c r="E53" s="13">
        <f t="shared" si="15"/>
        <v>1700</v>
      </c>
      <c r="F53" s="14">
        <f t="shared" si="16"/>
        <v>0</v>
      </c>
      <c r="G53" s="14">
        <f t="shared" si="10"/>
        <v>1700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500</v>
      </c>
      <c r="D54" s="13">
        <f t="shared" si="14"/>
        <v>50</v>
      </c>
      <c r="E54" s="13">
        <f t="shared" si="15"/>
        <v>1750</v>
      </c>
      <c r="F54" s="14">
        <f t="shared" si="16"/>
        <v>0</v>
      </c>
      <c r="G54" s="14">
        <f t="shared" si="10"/>
        <v>1750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500</v>
      </c>
      <c r="D55" s="13">
        <f t="shared" si="14"/>
        <v>50</v>
      </c>
      <c r="E55" s="13">
        <f t="shared" si="15"/>
        <v>1800</v>
      </c>
      <c r="F55" s="14">
        <f t="shared" si="16"/>
        <v>0</v>
      </c>
      <c r="G55" s="14">
        <f t="shared" si="10"/>
        <v>1800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500</v>
      </c>
      <c r="D56" s="13">
        <f t="shared" si="14"/>
        <v>50</v>
      </c>
      <c r="E56" s="13">
        <f t="shared" si="15"/>
        <v>1850</v>
      </c>
      <c r="F56" s="14">
        <f t="shared" si="16"/>
        <v>0</v>
      </c>
      <c r="G56" s="14">
        <f t="shared" si="10"/>
        <v>1850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500</v>
      </c>
      <c r="D57" s="13">
        <f t="shared" si="14"/>
        <v>50</v>
      </c>
      <c r="E57" s="13">
        <f t="shared" si="15"/>
        <v>1900</v>
      </c>
      <c r="F57" s="14">
        <f t="shared" si="16"/>
        <v>0</v>
      </c>
      <c r="G57" s="14">
        <f t="shared" si="10"/>
        <v>1900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500</v>
      </c>
      <c r="D58" s="13">
        <f t="shared" si="14"/>
        <v>50</v>
      </c>
      <c r="E58" s="13">
        <f t="shared" si="15"/>
        <v>1950</v>
      </c>
      <c r="F58" s="14">
        <f t="shared" si="16"/>
        <v>0</v>
      </c>
      <c r="G58" s="14">
        <f t="shared" si="10"/>
        <v>1950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500</v>
      </c>
      <c r="D59" s="13">
        <f t="shared" si="14"/>
        <v>50</v>
      </c>
      <c r="E59" s="13">
        <f t="shared" si="15"/>
        <v>2000</v>
      </c>
      <c r="F59" s="14">
        <f t="shared" si="16"/>
        <v>0</v>
      </c>
      <c r="G59" s="14">
        <f t="shared" si="10"/>
        <v>2000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500</v>
      </c>
      <c r="D60" s="13">
        <f t="shared" si="14"/>
        <v>50</v>
      </c>
      <c r="E60" s="13">
        <f t="shared" si="15"/>
        <v>2050</v>
      </c>
      <c r="F60" s="14">
        <f t="shared" si="16"/>
        <v>0</v>
      </c>
      <c r="G60" s="14">
        <f t="shared" si="10"/>
        <v>2050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500</v>
      </c>
      <c r="D61" s="13">
        <f t="shared" si="14"/>
        <v>50</v>
      </c>
      <c r="E61" s="13">
        <f t="shared" si="15"/>
        <v>2100</v>
      </c>
      <c r="F61" s="14">
        <f t="shared" si="16"/>
        <v>0</v>
      </c>
      <c r="G61" s="14">
        <f t="shared" si="10"/>
        <v>2100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500</v>
      </c>
      <c r="D62" s="13">
        <f t="shared" si="14"/>
        <v>50</v>
      </c>
      <c r="E62" s="13">
        <f t="shared" si="15"/>
        <v>2150</v>
      </c>
      <c r="F62" s="14">
        <f t="shared" si="16"/>
        <v>0</v>
      </c>
      <c r="G62" s="14">
        <f t="shared" si="10"/>
        <v>2150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500</v>
      </c>
      <c r="D63" s="13">
        <f t="shared" si="14"/>
        <v>50</v>
      </c>
      <c r="E63" s="13">
        <f t="shared" si="15"/>
        <v>2200</v>
      </c>
      <c r="F63" s="14">
        <f t="shared" si="16"/>
        <v>0</v>
      </c>
      <c r="G63" s="14">
        <f t="shared" si="10"/>
        <v>2200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500</v>
      </c>
      <c r="D64" s="13">
        <f t="shared" si="14"/>
        <v>50</v>
      </c>
      <c r="E64" s="13">
        <f t="shared" si="15"/>
        <v>2250</v>
      </c>
      <c r="F64" s="14">
        <f t="shared" si="16"/>
        <v>0</v>
      </c>
      <c r="G64" s="14">
        <f t="shared" si="10"/>
        <v>2250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500</v>
      </c>
      <c r="D65" s="13">
        <f t="shared" si="14"/>
        <v>50</v>
      </c>
      <c r="E65" s="13">
        <f t="shared" si="15"/>
        <v>2300</v>
      </c>
      <c r="F65" s="14">
        <f t="shared" si="16"/>
        <v>0</v>
      </c>
      <c r="G65" s="14">
        <f t="shared" si="10"/>
        <v>2300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500</v>
      </c>
      <c r="D66" s="13">
        <f t="shared" si="14"/>
        <v>50</v>
      </c>
      <c r="E66" s="13">
        <f t="shared" si="15"/>
        <v>2350</v>
      </c>
      <c r="F66" s="14">
        <f t="shared" si="16"/>
        <v>0</v>
      </c>
      <c r="G66" s="14">
        <f t="shared" si="10"/>
        <v>2350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500</v>
      </c>
      <c r="D67" s="13">
        <f t="shared" si="14"/>
        <v>50</v>
      </c>
      <c r="E67" s="13">
        <f t="shared" si="15"/>
        <v>2400</v>
      </c>
      <c r="F67" s="14">
        <f t="shared" si="16"/>
        <v>0</v>
      </c>
      <c r="G67" s="14">
        <f t="shared" si="10"/>
        <v>2400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500</v>
      </c>
      <c r="D68" s="13">
        <f t="shared" si="14"/>
        <v>50</v>
      </c>
      <c r="E68" s="13">
        <f t="shared" si="15"/>
        <v>2450</v>
      </c>
      <c r="F68" s="14">
        <f t="shared" si="16"/>
        <v>0</v>
      </c>
      <c r="G68" s="14">
        <f t="shared" si="10"/>
        <v>2450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500</v>
      </c>
      <c r="D69" s="13">
        <f t="shared" si="14"/>
        <v>50</v>
      </c>
      <c r="E69" s="13">
        <f t="shared" si="15"/>
        <v>2500</v>
      </c>
      <c r="F69" s="14">
        <f t="shared" si="16"/>
        <v>0</v>
      </c>
      <c r="G69" s="14">
        <f t="shared" ref="G69:G100" si="19">E69-F69</f>
        <v>2500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500</v>
      </c>
      <c r="D70" s="13">
        <f t="shared" ref="D70:D101" si="23">C69*$K$1</f>
        <v>50</v>
      </c>
      <c r="E70" s="13">
        <f t="shared" ref="E70:E101" si="24">C69*$K$1+G69</f>
        <v>2550</v>
      </c>
      <c r="F70" s="14">
        <f t="shared" ref="F70:F101" si="25">IF(J70&gt;E70,E70,J70)</f>
        <v>0</v>
      </c>
      <c r="G70" s="14">
        <f t="shared" si="19"/>
        <v>2550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500</v>
      </c>
      <c r="D71" s="13">
        <f t="shared" si="23"/>
        <v>50</v>
      </c>
      <c r="E71" s="13">
        <f t="shared" si="24"/>
        <v>2600</v>
      </c>
      <c r="F71" s="14">
        <f t="shared" si="25"/>
        <v>0</v>
      </c>
      <c r="G71" s="14">
        <f t="shared" si="19"/>
        <v>2600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500</v>
      </c>
      <c r="D72" s="13">
        <f t="shared" si="23"/>
        <v>50</v>
      </c>
      <c r="E72" s="13">
        <f t="shared" si="24"/>
        <v>2650</v>
      </c>
      <c r="F72" s="14">
        <f t="shared" si="25"/>
        <v>0</v>
      </c>
      <c r="G72" s="14">
        <f t="shared" si="19"/>
        <v>2650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500</v>
      </c>
      <c r="D73" s="13">
        <f t="shared" si="23"/>
        <v>50</v>
      </c>
      <c r="E73" s="13">
        <f t="shared" si="24"/>
        <v>2700</v>
      </c>
      <c r="F73" s="14">
        <f t="shared" si="25"/>
        <v>0</v>
      </c>
      <c r="G73" s="14">
        <f t="shared" si="19"/>
        <v>2700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500</v>
      </c>
      <c r="D74" s="13">
        <f t="shared" si="23"/>
        <v>50</v>
      </c>
      <c r="E74" s="13">
        <f t="shared" si="24"/>
        <v>2750</v>
      </c>
      <c r="F74" s="14">
        <f t="shared" si="25"/>
        <v>0</v>
      </c>
      <c r="G74" s="14">
        <f t="shared" si="19"/>
        <v>2750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500</v>
      </c>
      <c r="D75" s="13">
        <f t="shared" si="23"/>
        <v>50</v>
      </c>
      <c r="E75" s="13">
        <f t="shared" si="24"/>
        <v>2800</v>
      </c>
      <c r="F75" s="14">
        <f t="shared" si="25"/>
        <v>0</v>
      </c>
      <c r="G75" s="14">
        <f t="shared" si="19"/>
        <v>2800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500</v>
      </c>
      <c r="D76" s="13">
        <f t="shared" si="23"/>
        <v>50</v>
      </c>
      <c r="E76" s="13">
        <f t="shared" si="24"/>
        <v>2850</v>
      </c>
      <c r="F76" s="14">
        <f t="shared" si="25"/>
        <v>0</v>
      </c>
      <c r="G76" s="14">
        <f t="shared" si="19"/>
        <v>2850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500</v>
      </c>
      <c r="D77" s="13">
        <f t="shared" si="23"/>
        <v>50</v>
      </c>
      <c r="E77" s="13">
        <f t="shared" si="24"/>
        <v>2900</v>
      </c>
      <c r="F77" s="14">
        <f t="shared" si="25"/>
        <v>0</v>
      </c>
      <c r="G77" s="14">
        <f t="shared" si="19"/>
        <v>2900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500</v>
      </c>
      <c r="D78" s="13">
        <f t="shared" si="23"/>
        <v>50</v>
      </c>
      <c r="E78" s="13">
        <f t="shared" si="24"/>
        <v>2950</v>
      </c>
      <c r="F78" s="14">
        <f t="shared" si="25"/>
        <v>0</v>
      </c>
      <c r="G78" s="14">
        <f t="shared" si="19"/>
        <v>2950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500</v>
      </c>
      <c r="D79" s="13">
        <f t="shared" si="23"/>
        <v>50</v>
      </c>
      <c r="E79" s="13">
        <f t="shared" si="24"/>
        <v>3000</v>
      </c>
      <c r="F79" s="14">
        <f t="shared" si="25"/>
        <v>0</v>
      </c>
      <c r="G79" s="14">
        <f t="shared" si="19"/>
        <v>3000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500</v>
      </c>
      <c r="D80" s="13">
        <f t="shared" si="23"/>
        <v>50</v>
      </c>
      <c r="E80" s="13">
        <f t="shared" si="24"/>
        <v>3050</v>
      </c>
      <c r="F80" s="14">
        <f t="shared" si="25"/>
        <v>0</v>
      </c>
      <c r="G80" s="14">
        <f t="shared" si="19"/>
        <v>3050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500</v>
      </c>
      <c r="D81" s="13">
        <f t="shared" si="23"/>
        <v>50</v>
      </c>
      <c r="E81" s="13">
        <f t="shared" si="24"/>
        <v>3100</v>
      </c>
      <c r="F81" s="14">
        <f t="shared" si="25"/>
        <v>0</v>
      </c>
      <c r="G81" s="14">
        <f t="shared" si="19"/>
        <v>3100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500</v>
      </c>
      <c r="D82" s="13">
        <f t="shared" si="23"/>
        <v>50</v>
      </c>
      <c r="E82" s="13">
        <f t="shared" si="24"/>
        <v>3150</v>
      </c>
      <c r="F82" s="14">
        <f t="shared" si="25"/>
        <v>0</v>
      </c>
      <c r="G82" s="14">
        <f t="shared" si="19"/>
        <v>3150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500</v>
      </c>
      <c r="D83" s="13">
        <f t="shared" si="23"/>
        <v>50</v>
      </c>
      <c r="E83" s="13">
        <f t="shared" si="24"/>
        <v>3200</v>
      </c>
      <c r="F83" s="14">
        <f t="shared" si="25"/>
        <v>0</v>
      </c>
      <c r="G83" s="14">
        <f t="shared" si="19"/>
        <v>3200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500</v>
      </c>
      <c r="D84" s="13">
        <f t="shared" si="23"/>
        <v>50</v>
      </c>
      <c r="E84" s="13">
        <f t="shared" si="24"/>
        <v>3250</v>
      </c>
      <c r="F84" s="14">
        <f t="shared" si="25"/>
        <v>0</v>
      </c>
      <c r="G84" s="14">
        <f t="shared" si="19"/>
        <v>3250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500</v>
      </c>
      <c r="D85" s="13">
        <f t="shared" si="23"/>
        <v>50</v>
      </c>
      <c r="E85" s="13">
        <f t="shared" si="24"/>
        <v>3300</v>
      </c>
      <c r="F85" s="14">
        <f t="shared" si="25"/>
        <v>0</v>
      </c>
      <c r="G85" s="14">
        <f t="shared" si="19"/>
        <v>3300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500</v>
      </c>
      <c r="D86" s="13">
        <f t="shared" si="23"/>
        <v>50</v>
      </c>
      <c r="E86" s="13">
        <f t="shared" si="24"/>
        <v>3350</v>
      </c>
      <c r="F86" s="14">
        <f t="shared" si="25"/>
        <v>0</v>
      </c>
      <c r="G86" s="14">
        <f t="shared" si="19"/>
        <v>3350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500</v>
      </c>
      <c r="D87" s="13">
        <f t="shared" si="23"/>
        <v>50</v>
      </c>
      <c r="E87" s="13">
        <f t="shared" si="24"/>
        <v>3400</v>
      </c>
      <c r="F87" s="14">
        <f t="shared" si="25"/>
        <v>0</v>
      </c>
      <c r="G87" s="14">
        <f t="shared" si="19"/>
        <v>3400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500</v>
      </c>
      <c r="D88" s="13">
        <f t="shared" si="23"/>
        <v>50</v>
      </c>
      <c r="E88" s="13">
        <f t="shared" si="24"/>
        <v>3450</v>
      </c>
      <c r="F88" s="14">
        <f t="shared" si="25"/>
        <v>0</v>
      </c>
      <c r="G88" s="14">
        <f t="shared" si="19"/>
        <v>3450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500</v>
      </c>
      <c r="D89" s="13">
        <f t="shared" si="23"/>
        <v>50</v>
      </c>
      <c r="E89" s="13">
        <f t="shared" si="24"/>
        <v>3500</v>
      </c>
      <c r="F89" s="14">
        <f t="shared" si="25"/>
        <v>0</v>
      </c>
      <c r="G89" s="14">
        <f t="shared" si="19"/>
        <v>3500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500</v>
      </c>
      <c r="D90" s="13">
        <f t="shared" si="23"/>
        <v>50</v>
      </c>
      <c r="E90" s="13">
        <f t="shared" si="24"/>
        <v>3550</v>
      </c>
      <c r="F90" s="14">
        <f t="shared" si="25"/>
        <v>0</v>
      </c>
      <c r="G90" s="14">
        <f t="shared" si="19"/>
        <v>3550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500</v>
      </c>
      <c r="D91" s="13">
        <f t="shared" si="23"/>
        <v>50</v>
      </c>
      <c r="E91" s="13">
        <f t="shared" si="24"/>
        <v>3600</v>
      </c>
      <c r="F91" s="14">
        <f t="shared" si="25"/>
        <v>0</v>
      </c>
      <c r="G91" s="14">
        <f t="shared" si="19"/>
        <v>3600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500</v>
      </c>
      <c r="D92" s="13">
        <f t="shared" si="23"/>
        <v>50</v>
      </c>
      <c r="E92" s="13">
        <f t="shared" si="24"/>
        <v>3650</v>
      </c>
      <c r="F92" s="14">
        <f t="shared" si="25"/>
        <v>0</v>
      </c>
      <c r="G92" s="14">
        <f t="shared" si="19"/>
        <v>3650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500</v>
      </c>
      <c r="D93" s="13">
        <f t="shared" si="23"/>
        <v>50</v>
      </c>
      <c r="E93" s="13">
        <f t="shared" si="24"/>
        <v>3700</v>
      </c>
      <c r="F93" s="14">
        <f t="shared" si="25"/>
        <v>0</v>
      </c>
      <c r="G93" s="14">
        <f t="shared" si="19"/>
        <v>3700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500</v>
      </c>
      <c r="D94" s="13">
        <f t="shared" si="23"/>
        <v>50</v>
      </c>
      <c r="E94" s="13">
        <f t="shared" si="24"/>
        <v>3750</v>
      </c>
      <c r="F94" s="14">
        <f t="shared" si="25"/>
        <v>0</v>
      </c>
      <c r="G94" s="14">
        <f t="shared" si="19"/>
        <v>3750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500</v>
      </c>
      <c r="D95" s="13">
        <f t="shared" si="23"/>
        <v>50</v>
      </c>
      <c r="E95" s="13">
        <f t="shared" si="24"/>
        <v>3800</v>
      </c>
      <c r="F95" s="14">
        <f t="shared" si="25"/>
        <v>0</v>
      </c>
      <c r="G95" s="14">
        <f t="shared" si="19"/>
        <v>3800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500</v>
      </c>
      <c r="D96" s="13">
        <f t="shared" si="23"/>
        <v>50</v>
      </c>
      <c r="E96" s="13">
        <f t="shared" si="24"/>
        <v>3850</v>
      </c>
      <c r="F96" s="14">
        <f t="shared" si="25"/>
        <v>0</v>
      </c>
      <c r="G96" s="14">
        <f t="shared" si="19"/>
        <v>3850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500</v>
      </c>
      <c r="D97" s="13">
        <f t="shared" si="23"/>
        <v>50</v>
      </c>
      <c r="E97" s="13">
        <f t="shared" si="24"/>
        <v>3900</v>
      </c>
      <c r="F97" s="14">
        <f t="shared" si="25"/>
        <v>0</v>
      </c>
      <c r="G97" s="14">
        <f t="shared" si="19"/>
        <v>3900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500</v>
      </c>
      <c r="D98" s="13">
        <f t="shared" si="23"/>
        <v>50</v>
      </c>
      <c r="E98" s="13">
        <f t="shared" si="24"/>
        <v>3950</v>
      </c>
      <c r="F98" s="14">
        <f t="shared" si="25"/>
        <v>0</v>
      </c>
      <c r="G98" s="14">
        <f t="shared" si="19"/>
        <v>3950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500</v>
      </c>
      <c r="D99" s="13">
        <f t="shared" si="23"/>
        <v>50</v>
      </c>
      <c r="E99" s="13">
        <f t="shared" si="24"/>
        <v>4000</v>
      </c>
      <c r="F99" s="14">
        <f t="shared" si="25"/>
        <v>0</v>
      </c>
      <c r="G99" s="14">
        <f t="shared" si="19"/>
        <v>4000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500</v>
      </c>
      <c r="D100" s="13">
        <f t="shared" si="23"/>
        <v>50</v>
      </c>
      <c r="E100" s="13">
        <f t="shared" si="24"/>
        <v>4050</v>
      </c>
      <c r="F100" s="14">
        <f t="shared" si="25"/>
        <v>0</v>
      </c>
      <c r="G100" s="14">
        <f t="shared" si="19"/>
        <v>4050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500</v>
      </c>
      <c r="D101" s="13">
        <f t="shared" si="23"/>
        <v>50</v>
      </c>
      <c r="E101" s="13">
        <f t="shared" si="24"/>
        <v>4100</v>
      </c>
      <c r="F101" s="14">
        <f t="shared" si="25"/>
        <v>0</v>
      </c>
      <c r="G101" s="14">
        <f t="shared" ref="G101:G124" si="29">E101-F101</f>
        <v>4100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500</v>
      </c>
      <c r="D102" s="13">
        <f t="shared" ref="D102:D124" si="33">C101*$K$1</f>
        <v>50</v>
      </c>
      <c r="E102" s="13">
        <f t="shared" ref="E102:E124" si="34">C101*$K$1+G101</f>
        <v>4150</v>
      </c>
      <c r="F102" s="14">
        <f t="shared" ref="F102:F124" si="35">IF(J102&gt;E102,E102,J102)</f>
        <v>0</v>
      </c>
      <c r="G102" s="14">
        <f t="shared" si="29"/>
        <v>4150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500</v>
      </c>
      <c r="D103" s="13">
        <f t="shared" si="33"/>
        <v>50</v>
      </c>
      <c r="E103" s="13">
        <f t="shared" si="34"/>
        <v>4200</v>
      </c>
      <c r="F103" s="14">
        <f t="shared" si="35"/>
        <v>0</v>
      </c>
      <c r="G103" s="14">
        <f t="shared" si="29"/>
        <v>4200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500</v>
      </c>
      <c r="D104" s="13">
        <f t="shared" si="33"/>
        <v>50</v>
      </c>
      <c r="E104" s="13">
        <f t="shared" si="34"/>
        <v>4250</v>
      </c>
      <c r="F104" s="14">
        <f t="shared" si="35"/>
        <v>0</v>
      </c>
      <c r="G104" s="14">
        <f t="shared" si="29"/>
        <v>4250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500</v>
      </c>
      <c r="D105" s="13">
        <f t="shared" si="33"/>
        <v>50</v>
      </c>
      <c r="E105" s="13">
        <f t="shared" si="34"/>
        <v>4300</v>
      </c>
      <c r="F105" s="14">
        <f t="shared" si="35"/>
        <v>0</v>
      </c>
      <c r="G105" s="14">
        <f t="shared" si="29"/>
        <v>4300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500</v>
      </c>
      <c r="D106" s="13">
        <f t="shared" si="33"/>
        <v>50</v>
      </c>
      <c r="E106" s="13">
        <f t="shared" si="34"/>
        <v>4350</v>
      </c>
      <c r="F106" s="14">
        <f t="shared" si="35"/>
        <v>0</v>
      </c>
      <c r="G106" s="14">
        <f t="shared" si="29"/>
        <v>4350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500</v>
      </c>
      <c r="D107" s="13">
        <f t="shared" si="33"/>
        <v>50</v>
      </c>
      <c r="E107" s="13">
        <f t="shared" si="34"/>
        <v>4400</v>
      </c>
      <c r="F107" s="14">
        <f t="shared" si="35"/>
        <v>0</v>
      </c>
      <c r="G107" s="14">
        <f t="shared" si="29"/>
        <v>4400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500</v>
      </c>
      <c r="D108" s="13">
        <f t="shared" si="33"/>
        <v>50</v>
      </c>
      <c r="E108" s="13">
        <f t="shared" si="34"/>
        <v>4450</v>
      </c>
      <c r="F108" s="14">
        <f t="shared" si="35"/>
        <v>0</v>
      </c>
      <c r="G108" s="14">
        <f t="shared" si="29"/>
        <v>4450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500</v>
      </c>
      <c r="D109" s="13">
        <f t="shared" si="33"/>
        <v>50</v>
      </c>
      <c r="E109" s="13">
        <f t="shared" si="34"/>
        <v>4500</v>
      </c>
      <c r="F109" s="14">
        <f t="shared" si="35"/>
        <v>0</v>
      </c>
      <c r="G109" s="14">
        <f t="shared" si="29"/>
        <v>4500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500</v>
      </c>
      <c r="D110" s="13">
        <f t="shared" si="33"/>
        <v>50</v>
      </c>
      <c r="E110" s="13">
        <f t="shared" si="34"/>
        <v>4550</v>
      </c>
      <c r="F110" s="14">
        <f t="shared" si="35"/>
        <v>0</v>
      </c>
      <c r="G110" s="14">
        <f t="shared" si="29"/>
        <v>4550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500</v>
      </c>
      <c r="D111" s="13">
        <f t="shared" si="33"/>
        <v>50</v>
      </c>
      <c r="E111" s="13">
        <f t="shared" si="34"/>
        <v>4600</v>
      </c>
      <c r="F111" s="14">
        <f t="shared" si="35"/>
        <v>0</v>
      </c>
      <c r="G111" s="14">
        <f t="shared" si="29"/>
        <v>4600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500</v>
      </c>
      <c r="D112" s="13">
        <f t="shared" si="33"/>
        <v>50</v>
      </c>
      <c r="E112" s="13">
        <f t="shared" si="34"/>
        <v>4650</v>
      </c>
      <c r="F112" s="14">
        <f t="shared" si="35"/>
        <v>0</v>
      </c>
      <c r="G112" s="14">
        <f t="shared" si="29"/>
        <v>4650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500</v>
      </c>
      <c r="D113" s="13">
        <f t="shared" si="33"/>
        <v>50</v>
      </c>
      <c r="E113" s="13">
        <f t="shared" si="34"/>
        <v>4700</v>
      </c>
      <c r="F113" s="14">
        <f t="shared" si="35"/>
        <v>0</v>
      </c>
      <c r="G113" s="14">
        <f t="shared" si="29"/>
        <v>4700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500</v>
      </c>
      <c r="D114" s="13">
        <f t="shared" si="33"/>
        <v>50</v>
      </c>
      <c r="E114" s="13">
        <f t="shared" si="34"/>
        <v>4750</v>
      </c>
      <c r="F114" s="14">
        <f t="shared" si="35"/>
        <v>0</v>
      </c>
      <c r="G114" s="14">
        <f t="shared" si="29"/>
        <v>4750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500</v>
      </c>
      <c r="D115" s="13">
        <f t="shared" si="33"/>
        <v>50</v>
      </c>
      <c r="E115" s="13">
        <f t="shared" si="34"/>
        <v>4800</v>
      </c>
      <c r="F115" s="14">
        <f t="shared" si="35"/>
        <v>0</v>
      </c>
      <c r="G115" s="14">
        <f t="shared" si="29"/>
        <v>4800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500</v>
      </c>
      <c r="D116" s="13">
        <f t="shared" si="33"/>
        <v>50</v>
      </c>
      <c r="E116" s="13">
        <f t="shared" si="34"/>
        <v>4850</v>
      </c>
      <c r="F116" s="14">
        <f t="shared" si="35"/>
        <v>0</v>
      </c>
      <c r="G116" s="14">
        <f t="shared" si="29"/>
        <v>4850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500</v>
      </c>
      <c r="D117" s="13">
        <f t="shared" si="33"/>
        <v>50</v>
      </c>
      <c r="E117" s="13">
        <f t="shared" si="34"/>
        <v>4900</v>
      </c>
      <c r="F117" s="14">
        <f t="shared" si="35"/>
        <v>0</v>
      </c>
      <c r="G117" s="14">
        <f t="shared" si="29"/>
        <v>4900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500</v>
      </c>
      <c r="D118" s="13">
        <f t="shared" si="33"/>
        <v>50</v>
      </c>
      <c r="E118" s="13">
        <f t="shared" si="34"/>
        <v>4950</v>
      </c>
      <c r="F118" s="14">
        <f t="shared" si="35"/>
        <v>0</v>
      </c>
      <c r="G118" s="14">
        <f t="shared" si="29"/>
        <v>4950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500</v>
      </c>
      <c r="D119" s="13">
        <f t="shared" si="33"/>
        <v>50</v>
      </c>
      <c r="E119" s="13">
        <f t="shared" si="34"/>
        <v>5000</v>
      </c>
      <c r="F119" s="14">
        <f t="shared" si="35"/>
        <v>0</v>
      </c>
      <c r="G119" s="14">
        <f t="shared" si="29"/>
        <v>5000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500</v>
      </c>
      <c r="D120" s="13">
        <f t="shared" si="33"/>
        <v>50</v>
      </c>
      <c r="E120" s="13">
        <f t="shared" si="34"/>
        <v>5050</v>
      </c>
      <c r="F120" s="14">
        <f t="shared" si="35"/>
        <v>0</v>
      </c>
      <c r="G120" s="14">
        <f t="shared" si="29"/>
        <v>5050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500</v>
      </c>
      <c r="D121" s="13">
        <f t="shared" si="33"/>
        <v>50</v>
      </c>
      <c r="E121" s="13">
        <f t="shared" si="34"/>
        <v>5100</v>
      </c>
      <c r="F121" s="14">
        <f t="shared" si="35"/>
        <v>0</v>
      </c>
      <c r="G121" s="14">
        <f t="shared" si="29"/>
        <v>5100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500</v>
      </c>
      <c r="D122" s="13">
        <f t="shared" si="33"/>
        <v>50</v>
      </c>
      <c r="E122" s="13">
        <f t="shared" si="34"/>
        <v>5150</v>
      </c>
      <c r="F122" s="14">
        <f t="shared" si="35"/>
        <v>0</v>
      </c>
      <c r="G122" s="14">
        <f t="shared" si="29"/>
        <v>5150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500</v>
      </c>
      <c r="D123" s="13">
        <f t="shared" si="33"/>
        <v>50</v>
      </c>
      <c r="E123" s="13">
        <f t="shared" si="34"/>
        <v>5200</v>
      </c>
      <c r="F123" s="14">
        <f t="shared" si="35"/>
        <v>0</v>
      </c>
      <c r="G123" s="14">
        <f t="shared" si="29"/>
        <v>5200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500</v>
      </c>
      <c r="D124" s="13">
        <f t="shared" si="33"/>
        <v>50</v>
      </c>
      <c r="E124" s="13">
        <f t="shared" si="34"/>
        <v>5250</v>
      </c>
      <c r="F124" s="14">
        <f t="shared" si="35"/>
        <v>0</v>
      </c>
      <c r="G124" s="14">
        <f t="shared" si="29"/>
        <v>5250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4" sqref="S4"/>
    </sheetView>
  </sheetViews>
  <sheetFormatPr defaultColWidth="11" defaultRowHeight="15"/>
  <cols>
    <col min="1" max="1" width="7" hidden="1" customWidth="1"/>
    <col min="2" max="2" width="9.14285714285714" customWidth="1"/>
    <col min="3" max="3" width="12.5714285714286" customWidth="1"/>
    <col min="4" max="4" width="11.1428571428571" customWidth="1"/>
    <col min="5" max="6" width="11.2857142857143" customWidth="1"/>
    <col min="7" max="7" width="11.1428571428571" customWidth="1"/>
    <col min="8" max="8" width="12" customWidth="1"/>
    <col min="9" max="9" width="10" customWidth="1"/>
    <col min="10" max="10" width="12.7142857142857" customWidth="1"/>
    <col min="11" max="11" width="12" customWidth="1"/>
    <col min="12" max="12" width="10.7142857142857" customWidth="1"/>
    <col min="13" max="13" width="10.2857142857143" customWidth="1"/>
    <col min="14" max="14" width="10.4285714285714" customWidth="1"/>
    <col min="15" max="15" width="10.7142857142857" customWidth="1"/>
    <col min="16" max="16" width="9.85714285714286" customWidth="1"/>
    <col min="17" max="17" width="3.28571428571429" customWidth="1"/>
    <col min="18" max="18" width="18.2857142857143" customWidth="1"/>
    <col min="19" max="19" width="6.42857142857143" customWidth="1"/>
  </cols>
  <sheetData>
    <row r="1" spans="2:16">
      <c r="B1" s="1" t="s">
        <v>9</v>
      </c>
      <c r="C1" s="2" t="s">
        <v>76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43709</v>
      </c>
      <c r="N1" s="19" t="s">
        <v>13</v>
      </c>
      <c r="O1" s="20">
        <v>300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92019</v>
      </c>
      <c r="B5" s="12">
        <f>EDATE(M1,0)</f>
        <v>43709</v>
      </c>
      <c r="C5" s="13">
        <f>IF(H5&gt;0,O1-H5,IF(J5&lt;0,O1-J5,O1))</f>
        <v>300</v>
      </c>
      <c r="D5" s="13"/>
      <c r="E5" s="13">
        <f>IF(OR(J5&lt;&gt;0,I5&lt;&gt;O1),O1*K1,0)</f>
        <v>30</v>
      </c>
      <c r="F5" s="14">
        <f>IF((J5+I5)&lt;0,0,IF((J5+I5)&gt;E5,E5,J5))</f>
        <v>30</v>
      </c>
      <c r="G5" s="14">
        <f t="shared" ref="G5:G36" si="0">E5-F5</f>
        <v>0</v>
      </c>
      <c r="H5" s="14">
        <f>IF(J5+I5&gt;F5,J5-F5,0)</f>
        <v>-30</v>
      </c>
      <c r="I5" s="24">
        <f>-SUMIF($L5:$P5,"&lt;0",$L5:$P5)+O1</f>
        <v>600</v>
      </c>
      <c r="J5" s="24">
        <f>IF($L5&gt;0,$L5,0)+IF($N5&gt;0,$N5,0)+IF($P5&gt;0,$P5,0)</f>
        <v>0</v>
      </c>
      <c r="K5" s="25">
        <v>43703</v>
      </c>
      <c r="L5" s="26">
        <v>-300</v>
      </c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102019</v>
      </c>
      <c r="B6" s="12">
        <f t="shared" ref="B6:B37" si="2">EDATE(B5,1)</f>
        <v>43739</v>
      </c>
      <c r="C6" s="13">
        <f t="shared" ref="C6:C37" si="3">C5-H6+I6</f>
        <v>0</v>
      </c>
      <c r="D6" s="13">
        <f t="shared" ref="D6:D37" si="4">C5*$K$1</f>
        <v>30</v>
      </c>
      <c r="E6" s="13">
        <f t="shared" ref="E6:E37" si="5">C5*$K$1+G5</f>
        <v>30</v>
      </c>
      <c r="F6" s="14">
        <f t="shared" ref="F6:F37" si="6">IF(J6&gt;E6,E6,J6)</f>
        <v>30</v>
      </c>
      <c r="G6" s="14">
        <f t="shared" si="0"/>
        <v>0</v>
      </c>
      <c r="H6" s="14">
        <f t="shared" ref="H6:H37" si="7">IF(J6&gt;F6,J6-F6,0)</f>
        <v>300</v>
      </c>
      <c r="I6" s="24">
        <f t="shared" ref="I6:I37" si="8">-SUMIF(L6:P6,"&lt;0",L6:P6)</f>
        <v>0</v>
      </c>
      <c r="J6" s="24">
        <f>IF($L6&gt;0,$L6,0)+IF($N6&gt;0,$N6,0)+IF($P6&gt;0,$P6,0)</f>
        <v>330</v>
      </c>
      <c r="K6" s="27">
        <v>43755</v>
      </c>
      <c r="L6" s="26">
        <v>330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112019</v>
      </c>
      <c r="B7" s="12">
        <f t="shared" si="2"/>
        <v>43770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122019</v>
      </c>
      <c r="B8" s="12">
        <f t="shared" si="2"/>
        <v>43800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12020</v>
      </c>
      <c r="B9" s="12">
        <f t="shared" si="2"/>
        <v>43831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22020</v>
      </c>
      <c r="B10" s="12">
        <f t="shared" si="2"/>
        <v>43862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32020</v>
      </c>
      <c r="B11" s="12">
        <f t="shared" si="2"/>
        <v>43891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42020</v>
      </c>
      <c r="B12" s="12">
        <f t="shared" si="2"/>
        <v>43922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52020</v>
      </c>
      <c r="B13" s="12">
        <f t="shared" si="2"/>
        <v>43952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62020</v>
      </c>
      <c r="B14" s="12">
        <f t="shared" si="2"/>
        <v>43983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72020</v>
      </c>
      <c r="B15" s="12">
        <f t="shared" si="2"/>
        <v>44013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82020</v>
      </c>
      <c r="B16" s="12">
        <f t="shared" si="2"/>
        <v>44044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92020</v>
      </c>
      <c r="B17" s="12">
        <f t="shared" si="2"/>
        <v>44075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102020</v>
      </c>
      <c r="B18" s="12">
        <f t="shared" si="2"/>
        <v>44105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112020</v>
      </c>
      <c r="B19" s="12">
        <f t="shared" si="2"/>
        <v>44136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122020</v>
      </c>
      <c r="B20" s="12">
        <f t="shared" si="2"/>
        <v>44166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12021</v>
      </c>
      <c r="B21" s="12">
        <f t="shared" si="2"/>
        <v>44197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22021</v>
      </c>
      <c r="B22" s="12">
        <f t="shared" si="2"/>
        <v>44228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32021</v>
      </c>
      <c r="B23" s="12">
        <f t="shared" si="2"/>
        <v>44256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42021</v>
      </c>
      <c r="B24" s="12">
        <f t="shared" si="2"/>
        <v>44287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52021</v>
      </c>
      <c r="B25" s="12">
        <f t="shared" si="2"/>
        <v>44317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62021</v>
      </c>
      <c r="B26" s="12">
        <f t="shared" si="2"/>
        <v>44348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72021</v>
      </c>
      <c r="B27" s="12">
        <f t="shared" si="2"/>
        <v>44378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82021</v>
      </c>
      <c r="B28" s="12">
        <f t="shared" si="2"/>
        <v>44409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92021</v>
      </c>
      <c r="B29" s="12">
        <f t="shared" si="2"/>
        <v>44440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102021</v>
      </c>
      <c r="B30" s="12">
        <f t="shared" si="2"/>
        <v>44470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112021</v>
      </c>
      <c r="B31" s="12">
        <f t="shared" si="2"/>
        <v>44501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122021</v>
      </c>
      <c r="B32" s="12">
        <f t="shared" si="2"/>
        <v>44531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12022</v>
      </c>
      <c r="B33" s="12">
        <f t="shared" si="2"/>
        <v>44562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22022</v>
      </c>
      <c r="B34" s="12">
        <f t="shared" si="2"/>
        <v>44593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32022</v>
      </c>
      <c r="B35" s="12">
        <f t="shared" si="2"/>
        <v>44621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42022</v>
      </c>
      <c r="B36" s="12">
        <f t="shared" si="2"/>
        <v>44652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52022</v>
      </c>
      <c r="B37" s="12">
        <f t="shared" si="2"/>
        <v>44682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62022</v>
      </c>
      <c r="B38" s="12">
        <f t="shared" ref="B38:B69" si="12">EDATE(B37,1)</f>
        <v>44713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72022</v>
      </c>
      <c r="B39" s="12">
        <f t="shared" si="12"/>
        <v>44743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82022</v>
      </c>
      <c r="B40" s="12">
        <f t="shared" si="12"/>
        <v>44774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92022</v>
      </c>
      <c r="B41" s="12">
        <f t="shared" si="12"/>
        <v>44805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102022</v>
      </c>
      <c r="B42" s="12">
        <f t="shared" si="12"/>
        <v>44835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112022</v>
      </c>
      <c r="B43" s="12">
        <f t="shared" si="12"/>
        <v>44866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122022</v>
      </c>
      <c r="B44" s="12">
        <f t="shared" si="12"/>
        <v>44896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12023</v>
      </c>
      <c r="B45" s="12">
        <f t="shared" si="12"/>
        <v>44927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22023</v>
      </c>
      <c r="B46" s="12">
        <f t="shared" si="12"/>
        <v>44958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32023</v>
      </c>
      <c r="B47" s="12">
        <f t="shared" si="12"/>
        <v>44986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42023</v>
      </c>
      <c r="B48" s="12">
        <f t="shared" si="12"/>
        <v>45017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52023</v>
      </c>
      <c r="B49" s="12">
        <f t="shared" si="12"/>
        <v>45047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62023</v>
      </c>
      <c r="B50" s="12">
        <f t="shared" si="12"/>
        <v>45078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72023</v>
      </c>
      <c r="B51" s="12">
        <f t="shared" si="12"/>
        <v>45108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82023</v>
      </c>
      <c r="B52" s="12">
        <f t="shared" si="12"/>
        <v>45139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92023</v>
      </c>
      <c r="B53" s="12">
        <f t="shared" si="12"/>
        <v>45170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102023</v>
      </c>
      <c r="B54" s="12">
        <f t="shared" si="12"/>
        <v>45200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112023</v>
      </c>
      <c r="B55" s="12">
        <f t="shared" si="12"/>
        <v>45231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122023</v>
      </c>
      <c r="B56" s="12">
        <f t="shared" si="12"/>
        <v>45261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12024</v>
      </c>
      <c r="B57" s="12">
        <f t="shared" si="12"/>
        <v>45292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22024</v>
      </c>
      <c r="B58" s="12">
        <f t="shared" si="12"/>
        <v>45323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32024</v>
      </c>
      <c r="B59" s="12">
        <f t="shared" si="12"/>
        <v>45352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42024</v>
      </c>
      <c r="B60" s="12">
        <f t="shared" si="12"/>
        <v>45383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52024</v>
      </c>
      <c r="B61" s="12">
        <f t="shared" si="12"/>
        <v>45413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62024</v>
      </c>
      <c r="B62" s="12">
        <f t="shared" si="12"/>
        <v>45444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72024</v>
      </c>
      <c r="B63" s="12">
        <f t="shared" si="12"/>
        <v>45474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82024</v>
      </c>
      <c r="B64" s="12">
        <f t="shared" si="12"/>
        <v>45505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92024</v>
      </c>
      <c r="B65" s="12">
        <f t="shared" si="12"/>
        <v>45536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102024</v>
      </c>
      <c r="B66" s="12">
        <f t="shared" si="12"/>
        <v>45566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112024</v>
      </c>
      <c r="B67" s="12">
        <f t="shared" si="12"/>
        <v>45597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122024</v>
      </c>
      <c r="B68" s="12">
        <f t="shared" si="12"/>
        <v>45627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12025</v>
      </c>
      <c r="B69" s="12">
        <f t="shared" si="12"/>
        <v>45658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22025</v>
      </c>
      <c r="B70" s="12">
        <f t="shared" ref="B70:B101" si="21">EDATE(B69,1)</f>
        <v>45689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32025</v>
      </c>
      <c r="B71" s="12">
        <f t="shared" si="21"/>
        <v>45717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42025</v>
      </c>
      <c r="B72" s="12">
        <f t="shared" si="21"/>
        <v>45748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52025</v>
      </c>
      <c r="B73" s="12">
        <f t="shared" si="21"/>
        <v>45778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62025</v>
      </c>
      <c r="B74" s="12">
        <f t="shared" si="21"/>
        <v>45809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72025</v>
      </c>
      <c r="B75" s="12">
        <f t="shared" si="21"/>
        <v>45839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82025</v>
      </c>
      <c r="B76" s="12">
        <f t="shared" si="21"/>
        <v>45870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92025</v>
      </c>
      <c r="B77" s="12">
        <f t="shared" si="21"/>
        <v>45901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102025</v>
      </c>
      <c r="B78" s="12">
        <f t="shared" si="21"/>
        <v>45931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112025</v>
      </c>
      <c r="B79" s="12">
        <f t="shared" si="21"/>
        <v>45962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122025</v>
      </c>
      <c r="B80" s="12">
        <f t="shared" si="21"/>
        <v>45992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12026</v>
      </c>
      <c r="B81" s="12">
        <f t="shared" si="21"/>
        <v>46023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22026</v>
      </c>
      <c r="B82" s="12">
        <f t="shared" si="21"/>
        <v>46054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32026</v>
      </c>
      <c r="B83" s="12">
        <f t="shared" si="21"/>
        <v>46082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42026</v>
      </c>
      <c r="B84" s="12">
        <f t="shared" si="21"/>
        <v>46113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52026</v>
      </c>
      <c r="B85" s="12">
        <f t="shared" si="21"/>
        <v>46143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62026</v>
      </c>
      <c r="B86" s="12">
        <f t="shared" si="21"/>
        <v>46174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72026</v>
      </c>
      <c r="B87" s="12">
        <f t="shared" si="21"/>
        <v>46204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82026</v>
      </c>
      <c r="B88" s="12">
        <f t="shared" si="21"/>
        <v>46235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92026</v>
      </c>
      <c r="B89" s="12">
        <f t="shared" si="21"/>
        <v>46266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102026</v>
      </c>
      <c r="B90" s="12">
        <f t="shared" si="21"/>
        <v>46296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112026</v>
      </c>
      <c r="B91" s="12">
        <f t="shared" si="21"/>
        <v>46327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122026</v>
      </c>
      <c r="B92" s="12">
        <f t="shared" si="21"/>
        <v>46357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12027</v>
      </c>
      <c r="B93" s="12">
        <f t="shared" si="21"/>
        <v>46388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22027</v>
      </c>
      <c r="B94" s="12">
        <f t="shared" si="21"/>
        <v>46419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32027</v>
      </c>
      <c r="B95" s="12">
        <f t="shared" si="21"/>
        <v>46447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42027</v>
      </c>
      <c r="B96" s="12">
        <f t="shared" si="21"/>
        <v>46478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52027</v>
      </c>
      <c r="B97" s="12">
        <f t="shared" si="21"/>
        <v>46508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62027</v>
      </c>
      <c r="B98" s="12">
        <f t="shared" si="21"/>
        <v>46539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72027</v>
      </c>
      <c r="B99" s="12">
        <f t="shared" si="21"/>
        <v>46569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82027</v>
      </c>
      <c r="B100" s="12">
        <f t="shared" si="21"/>
        <v>46600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92027</v>
      </c>
      <c r="B101" s="12">
        <f t="shared" si="21"/>
        <v>46631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102027</v>
      </c>
      <c r="B102" s="12">
        <f t="shared" ref="B102:B124" si="31">EDATE(B101,1)</f>
        <v>46661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112027</v>
      </c>
      <c r="B103" s="12">
        <f t="shared" si="31"/>
        <v>46692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122027</v>
      </c>
      <c r="B104" s="12">
        <f t="shared" si="31"/>
        <v>46722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12028</v>
      </c>
      <c r="B105" s="12">
        <f t="shared" si="31"/>
        <v>46753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22028</v>
      </c>
      <c r="B106" s="12">
        <f t="shared" si="31"/>
        <v>46784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32028</v>
      </c>
      <c r="B107" s="12">
        <f t="shared" si="31"/>
        <v>46813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42028</v>
      </c>
      <c r="B108" s="12">
        <f t="shared" si="31"/>
        <v>46844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52028</v>
      </c>
      <c r="B109" s="12">
        <f t="shared" si="31"/>
        <v>46874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62028</v>
      </c>
      <c r="B110" s="12">
        <f t="shared" si="31"/>
        <v>46905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72028</v>
      </c>
      <c r="B111" s="12">
        <f t="shared" si="31"/>
        <v>46935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82028</v>
      </c>
      <c r="B112" s="12">
        <f t="shared" si="31"/>
        <v>46966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92028</v>
      </c>
      <c r="B113" s="12">
        <f t="shared" si="31"/>
        <v>46997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102028</v>
      </c>
      <c r="B114" s="12">
        <f t="shared" si="31"/>
        <v>47027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112028</v>
      </c>
      <c r="B115" s="12">
        <f t="shared" si="31"/>
        <v>47058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122028</v>
      </c>
      <c r="B116" s="12">
        <f t="shared" si="31"/>
        <v>47088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12029</v>
      </c>
      <c r="B117" s="12">
        <f t="shared" si="31"/>
        <v>47119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22029</v>
      </c>
      <c r="B118" s="12">
        <f t="shared" si="31"/>
        <v>47150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32029</v>
      </c>
      <c r="B119" s="12">
        <f t="shared" si="31"/>
        <v>47178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42029</v>
      </c>
      <c r="B120" s="12">
        <f t="shared" si="31"/>
        <v>47209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52029</v>
      </c>
      <c r="B121" s="12">
        <f t="shared" si="31"/>
        <v>47239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62029</v>
      </c>
      <c r="B122" s="12">
        <f t="shared" si="31"/>
        <v>47270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72029</v>
      </c>
      <c r="B123" s="12">
        <f t="shared" si="31"/>
        <v>47300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82029</v>
      </c>
      <c r="B124" s="12">
        <f t="shared" si="31"/>
        <v>47331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1" sqref="M21"/>
    </sheetView>
  </sheetViews>
  <sheetFormatPr defaultColWidth="11" defaultRowHeight="15"/>
  <cols>
    <col min="1" max="1" width="7.71428571428571" hidden="1" customWidth="1"/>
    <col min="2" max="2" width="7.28571428571429" customWidth="1"/>
    <col min="4" max="4" width="10.2857142857143" customWidth="1"/>
    <col min="5" max="5" width="12.8571428571429" customWidth="1"/>
    <col min="6" max="6" width="10" customWidth="1"/>
    <col min="7" max="7" width="12.4285714285714" customWidth="1"/>
    <col min="8" max="9" width="11.4285714285714" customWidth="1"/>
    <col min="10" max="10" width="11.8571428571429" customWidth="1"/>
    <col min="11" max="11" width="12" customWidth="1"/>
    <col min="12" max="12" width="11.8571428571429" customWidth="1"/>
    <col min="13" max="13" width="11.2857142857143" customWidth="1"/>
    <col min="14" max="14" width="11.5714285714286" customWidth="1"/>
    <col min="15" max="15" width="9.71428571428571" customWidth="1"/>
    <col min="16" max="16" width="7.42857142857143" customWidth="1"/>
    <col min="17" max="17" width="3" customWidth="1"/>
    <col min="18" max="18" width="18.7142857142857" customWidth="1"/>
    <col min="19" max="19" width="10.7142857142857" customWidth="1"/>
  </cols>
  <sheetData>
    <row r="1" spans="2:16">
      <c r="B1" s="1" t="s">
        <v>9</v>
      </c>
      <c r="C1" s="2" t="s">
        <v>77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500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500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500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1900</v>
      </c>
    </row>
    <row r="6" ht="15.75" spans="1:19">
      <c r="A6" s="5" t="str">
        <f t="shared" ref="A6:A69" si="1">(MONTH(B6)&amp;YEAR(B6))</f>
        <v>62019</v>
      </c>
      <c r="B6" s="12">
        <f t="shared" ref="B6:B36" si="2">EDATE(B5,1)</f>
        <v>43617</v>
      </c>
      <c r="C6" s="13">
        <f t="shared" ref="C6:C37" si="3">C5-H6+I6</f>
        <v>850</v>
      </c>
      <c r="D6" s="13">
        <f t="shared" ref="D6:D37" si="4">C5*$K$1</f>
        <v>50</v>
      </c>
      <c r="E6" s="13">
        <f t="shared" ref="E6:E37" si="5">C5*$K$1+G5</f>
        <v>50</v>
      </c>
      <c r="F6" s="14">
        <f t="shared" ref="F6:F37" si="6">IF(J6&gt;E6,E6,J6)</f>
        <v>50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350</v>
      </c>
      <c r="J6" s="24">
        <f>IF($L6&gt;0,$L6,0)+IF($N6&gt;0,$N6,0)+IF($P6&gt;0,$P6,0)</f>
        <v>50</v>
      </c>
      <c r="K6" s="27">
        <v>43619</v>
      </c>
      <c r="L6" s="26">
        <v>50</v>
      </c>
      <c r="M6" s="27">
        <v>43619</v>
      </c>
      <c r="N6" s="28">
        <v>-350</v>
      </c>
      <c r="O6" s="27"/>
      <c r="P6" s="28"/>
      <c r="R6" s="34" t="s">
        <v>5</v>
      </c>
      <c r="S6" s="33">
        <f ca="1">VLOOKUP($A$2,$A$5:$P$127,4,FALSE)</f>
        <v>190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1050</v>
      </c>
      <c r="D7" s="13">
        <f t="shared" si="4"/>
        <v>85</v>
      </c>
      <c r="E7" s="13">
        <f t="shared" si="5"/>
        <v>85</v>
      </c>
      <c r="F7" s="14">
        <f t="shared" si="6"/>
        <v>85</v>
      </c>
      <c r="G7" s="14">
        <f t="shared" si="0"/>
        <v>0</v>
      </c>
      <c r="H7" s="14">
        <f t="shared" si="7"/>
        <v>0</v>
      </c>
      <c r="I7" s="24">
        <f t="shared" si="8"/>
        <v>200</v>
      </c>
      <c r="J7" s="24">
        <f t="shared" ref="J7:J70" si="9">IF($L7&gt;0,$L7,0)+IF($N7&gt;0,$N7,0)+IF($P7&gt;0,$P7,0)</f>
        <v>85</v>
      </c>
      <c r="K7" s="27">
        <v>43656</v>
      </c>
      <c r="L7" s="26">
        <v>85</v>
      </c>
      <c r="M7" s="27">
        <v>43656</v>
      </c>
      <c r="N7" s="28">
        <v>-200</v>
      </c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1050</v>
      </c>
      <c r="D8" s="13">
        <f t="shared" si="4"/>
        <v>105</v>
      </c>
      <c r="E8" s="13">
        <f t="shared" si="5"/>
        <v>105</v>
      </c>
      <c r="F8" s="14">
        <f t="shared" si="6"/>
        <v>105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105</v>
      </c>
      <c r="K8" s="27">
        <v>43683</v>
      </c>
      <c r="L8" s="26">
        <v>105</v>
      </c>
      <c r="M8" s="27"/>
      <c r="N8" s="28"/>
      <c r="O8" s="27"/>
      <c r="P8" s="28"/>
      <c r="R8" s="32" t="s">
        <v>7</v>
      </c>
      <c r="S8" s="33">
        <f ca="1">VLOOKUP($A$2,$A$5:$P$127,6,FALSE)</f>
        <v>190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1050</v>
      </c>
      <c r="D9" s="13">
        <f t="shared" si="4"/>
        <v>105</v>
      </c>
      <c r="E9" s="13">
        <f t="shared" si="5"/>
        <v>105</v>
      </c>
      <c r="F9" s="14">
        <f t="shared" si="6"/>
        <v>105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105</v>
      </c>
      <c r="K9" s="27">
        <v>43715</v>
      </c>
      <c r="L9" s="26">
        <v>105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1300</v>
      </c>
      <c r="D10" s="13">
        <f t="shared" si="4"/>
        <v>105</v>
      </c>
      <c r="E10" s="13">
        <f t="shared" si="5"/>
        <v>105</v>
      </c>
      <c r="F10" s="14">
        <f t="shared" si="6"/>
        <v>105</v>
      </c>
      <c r="G10" s="14">
        <f t="shared" si="0"/>
        <v>0</v>
      </c>
      <c r="H10" s="14">
        <f t="shared" si="7"/>
        <v>0</v>
      </c>
      <c r="I10" s="24">
        <f t="shared" si="8"/>
        <v>250</v>
      </c>
      <c r="J10" s="24">
        <f t="shared" si="9"/>
        <v>105</v>
      </c>
      <c r="K10" s="27">
        <v>43748</v>
      </c>
      <c r="L10" s="26">
        <v>105</v>
      </c>
      <c r="M10" s="27">
        <v>43756</v>
      </c>
      <c r="N10" s="28">
        <v>-250</v>
      </c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2950</v>
      </c>
      <c r="D11" s="13">
        <f t="shared" si="4"/>
        <v>130</v>
      </c>
      <c r="E11" s="13">
        <f t="shared" si="5"/>
        <v>130</v>
      </c>
      <c r="F11" s="14">
        <f t="shared" si="6"/>
        <v>130</v>
      </c>
      <c r="G11" s="14">
        <f t="shared" si="0"/>
        <v>0</v>
      </c>
      <c r="H11" s="14">
        <f t="shared" si="7"/>
        <v>0</v>
      </c>
      <c r="I11" s="24">
        <f t="shared" si="8"/>
        <v>1650</v>
      </c>
      <c r="J11" s="24">
        <f t="shared" si="9"/>
        <v>130</v>
      </c>
      <c r="K11" s="27">
        <v>43774</v>
      </c>
      <c r="L11" s="26">
        <v>130</v>
      </c>
      <c r="M11" s="27">
        <v>43774</v>
      </c>
      <c r="N11" s="28">
        <v>-1650</v>
      </c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2950</v>
      </c>
      <c r="D12" s="13">
        <f t="shared" si="4"/>
        <v>295</v>
      </c>
      <c r="E12" s="13">
        <f t="shared" si="5"/>
        <v>295</v>
      </c>
      <c r="F12" s="14">
        <f t="shared" si="6"/>
        <v>295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295</v>
      </c>
      <c r="K12" s="27">
        <v>43811</v>
      </c>
      <c r="L12" s="26">
        <v>295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2950</v>
      </c>
      <c r="D13" s="13">
        <f t="shared" si="4"/>
        <v>295</v>
      </c>
      <c r="E13" s="13">
        <f t="shared" si="5"/>
        <v>295</v>
      </c>
      <c r="F13" s="14">
        <f t="shared" si="6"/>
        <v>295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295</v>
      </c>
      <c r="K13" s="27">
        <v>43845</v>
      </c>
      <c r="L13" s="26">
        <v>295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2950</v>
      </c>
      <c r="D14" s="13">
        <f t="shared" si="4"/>
        <v>295</v>
      </c>
      <c r="E14" s="13">
        <f t="shared" si="5"/>
        <v>295</v>
      </c>
      <c r="F14" s="14">
        <f t="shared" si="6"/>
        <v>295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295</v>
      </c>
      <c r="K14" s="29">
        <v>43875</v>
      </c>
      <c r="L14" s="26">
        <v>295</v>
      </c>
      <c r="M14" s="29"/>
      <c r="N14" s="30"/>
      <c r="O14" s="29"/>
      <c r="P14" s="30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2950</v>
      </c>
      <c r="D15" s="13">
        <f t="shared" si="4"/>
        <v>295</v>
      </c>
      <c r="E15" s="13">
        <f t="shared" si="5"/>
        <v>295</v>
      </c>
      <c r="F15" s="14">
        <f t="shared" si="6"/>
        <v>295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295</v>
      </c>
      <c r="K15" s="25">
        <v>43904</v>
      </c>
      <c r="L15" s="26">
        <v>295</v>
      </c>
      <c r="M15" s="25"/>
      <c r="N15" s="26"/>
      <c r="O15" s="25"/>
      <c r="P15" s="26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2950</v>
      </c>
      <c r="D16" s="13">
        <f t="shared" si="4"/>
        <v>295</v>
      </c>
      <c r="E16" s="13">
        <f t="shared" si="5"/>
        <v>295</v>
      </c>
      <c r="F16" s="14">
        <f t="shared" si="6"/>
        <v>100</v>
      </c>
      <c r="G16" s="14">
        <f t="shared" si="0"/>
        <v>195</v>
      </c>
      <c r="H16" s="14">
        <f t="shared" si="7"/>
        <v>0</v>
      </c>
      <c r="I16" s="24">
        <f t="shared" si="8"/>
        <v>0</v>
      </c>
      <c r="J16" s="24">
        <f t="shared" si="9"/>
        <v>100</v>
      </c>
      <c r="K16" s="25">
        <v>43936</v>
      </c>
      <c r="L16" s="26">
        <v>100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1900</v>
      </c>
      <c r="D17" s="13">
        <f t="shared" si="4"/>
        <v>295</v>
      </c>
      <c r="E17" s="13">
        <f t="shared" si="5"/>
        <v>490</v>
      </c>
      <c r="F17" s="14">
        <f t="shared" si="6"/>
        <v>490</v>
      </c>
      <c r="G17" s="14">
        <f t="shared" si="0"/>
        <v>0</v>
      </c>
      <c r="H17" s="14">
        <f t="shared" si="7"/>
        <v>1050</v>
      </c>
      <c r="I17" s="24">
        <f t="shared" si="8"/>
        <v>0</v>
      </c>
      <c r="J17" s="24">
        <f t="shared" si="9"/>
        <v>1540</v>
      </c>
      <c r="K17" s="25">
        <v>43959</v>
      </c>
      <c r="L17" s="26">
        <v>1540</v>
      </c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1900</v>
      </c>
      <c r="D18" s="13">
        <f t="shared" si="4"/>
        <v>190</v>
      </c>
      <c r="E18" s="13">
        <f t="shared" si="5"/>
        <v>190</v>
      </c>
      <c r="F18" s="14">
        <f t="shared" si="6"/>
        <v>190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190</v>
      </c>
      <c r="K18" s="25">
        <v>43989</v>
      </c>
      <c r="L18" s="26">
        <v>190</v>
      </c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1900</v>
      </c>
      <c r="D19" s="13">
        <f t="shared" si="4"/>
        <v>190</v>
      </c>
      <c r="E19" s="13">
        <f t="shared" si="5"/>
        <v>190</v>
      </c>
      <c r="F19" s="14">
        <f t="shared" si="6"/>
        <v>190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190</v>
      </c>
      <c r="K19" s="25">
        <v>44021</v>
      </c>
      <c r="L19" s="26">
        <v>190</v>
      </c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1900</v>
      </c>
      <c r="D20" s="13">
        <f t="shared" si="4"/>
        <v>190</v>
      </c>
      <c r="E20" s="13">
        <f t="shared" si="5"/>
        <v>190</v>
      </c>
      <c r="F20" s="14">
        <f t="shared" si="6"/>
        <v>190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190</v>
      </c>
      <c r="K20" s="25">
        <v>44021</v>
      </c>
      <c r="L20" s="26">
        <v>10</v>
      </c>
      <c r="M20" s="25">
        <v>44053</v>
      </c>
      <c r="N20" s="26">
        <v>180</v>
      </c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1900</v>
      </c>
      <c r="D21" s="13">
        <f t="shared" si="4"/>
        <v>190</v>
      </c>
      <c r="E21" s="13">
        <f t="shared" si="5"/>
        <v>190</v>
      </c>
      <c r="F21" s="14">
        <f t="shared" si="6"/>
        <v>190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190</v>
      </c>
      <c r="K21" s="25">
        <v>44085</v>
      </c>
      <c r="L21" s="26">
        <v>190</v>
      </c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1900</v>
      </c>
      <c r="D22" s="13">
        <f t="shared" si="4"/>
        <v>190</v>
      </c>
      <c r="E22" s="13">
        <f t="shared" si="5"/>
        <v>190</v>
      </c>
      <c r="F22" s="14">
        <f t="shared" si="6"/>
        <v>0</v>
      </c>
      <c r="G22" s="14">
        <f t="shared" si="0"/>
        <v>190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1900</v>
      </c>
      <c r="D23" s="13">
        <f t="shared" si="4"/>
        <v>190</v>
      </c>
      <c r="E23" s="13">
        <f t="shared" si="5"/>
        <v>380</v>
      </c>
      <c r="F23" s="14">
        <f t="shared" si="6"/>
        <v>0</v>
      </c>
      <c r="G23" s="14">
        <f t="shared" si="0"/>
        <v>380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1900</v>
      </c>
      <c r="D24" s="13">
        <f t="shared" si="4"/>
        <v>190</v>
      </c>
      <c r="E24" s="13">
        <f t="shared" si="5"/>
        <v>570</v>
      </c>
      <c r="F24" s="14">
        <f t="shared" si="6"/>
        <v>0</v>
      </c>
      <c r="G24" s="14">
        <f t="shared" si="0"/>
        <v>570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1900</v>
      </c>
      <c r="D25" s="13">
        <f t="shared" si="4"/>
        <v>190</v>
      </c>
      <c r="E25" s="13">
        <f t="shared" si="5"/>
        <v>760</v>
      </c>
      <c r="F25" s="14">
        <f t="shared" si="6"/>
        <v>0</v>
      </c>
      <c r="G25" s="14">
        <f t="shared" si="0"/>
        <v>760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1900</v>
      </c>
      <c r="D26" s="13">
        <f t="shared" si="4"/>
        <v>190</v>
      </c>
      <c r="E26" s="13">
        <f t="shared" si="5"/>
        <v>950</v>
      </c>
      <c r="F26" s="14">
        <f t="shared" si="6"/>
        <v>0</v>
      </c>
      <c r="G26" s="14">
        <f t="shared" si="0"/>
        <v>950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1900</v>
      </c>
      <c r="D27" s="13">
        <f t="shared" si="4"/>
        <v>190</v>
      </c>
      <c r="E27" s="13">
        <f t="shared" si="5"/>
        <v>1140</v>
      </c>
      <c r="F27" s="14">
        <f t="shared" si="6"/>
        <v>0</v>
      </c>
      <c r="G27" s="14">
        <f t="shared" si="0"/>
        <v>1140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1900</v>
      </c>
      <c r="D28" s="13">
        <f t="shared" si="4"/>
        <v>190</v>
      </c>
      <c r="E28" s="13">
        <f t="shared" si="5"/>
        <v>1330</v>
      </c>
      <c r="F28" s="14">
        <f t="shared" si="6"/>
        <v>0</v>
      </c>
      <c r="G28" s="14">
        <f t="shared" si="0"/>
        <v>1330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1900</v>
      </c>
      <c r="D29" s="13">
        <f t="shared" si="4"/>
        <v>190</v>
      </c>
      <c r="E29" s="13">
        <f t="shared" si="5"/>
        <v>1520</v>
      </c>
      <c r="F29" s="14">
        <f t="shared" si="6"/>
        <v>0</v>
      </c>
      <c r="G29" s="14">
        <f t="shared" si="0"/>
        <v>1520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1900</v>
      </c>
      <c r="D30" s="13">
        <f t="shared" si="4"/>
        <v>190</v>
      </c>
      <c r="E30" s="13">
        <f t="shared" si="5"/>
        <v>1710</v>
      </c>
      <c r="F30" s="14">
        <f t="shared" si="6"/>
        <v>0</v>
      </c>
      <c r="G30" s="14">
        <f t="shared" si="0"/>
        <v>1710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1900</v>
      </c>
      <c r="D31" s="13">
        <f t="shared" si="4"/>
        <v>190</v>
      </c>
      <c r="E31" s="13">
        <f t="shared" si="5"/>
        <v>1900</v>
      </c>
      <c r="F31" s="14">
        <f t="shared" si="6"/>
        <v>0</v>
      </c>
      <c r="G31" s="14">
        <f t="shared" si="0"/>
        <v>1900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1900</v>
      </c>
      <c r="D32" s="13">
        <f t="shared" si="4"/>
        <v>190</v>
      </c>
      <c r="E32" s="13">
        <f t="shared" si="5"/>
        <v>2090</v>
      </c>
      <c r="F32" s="14">
        <f t="shared" si="6"/>
        <v>0</v>
      </c>
      <c r="G32" s="14">
        <f t="shared" si="0"/>
        <v>2090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1900</v>
      </c>
      <c r="D33" s="13">
        <f t="shared" si="4"/>
        <v>190</v>
      </c>
      <c r="E33" s="13">
        <f t="shared" si="5"/>
        <v>2280</v>
      </c>
      <c r="F33" s="14">
        <f t="shared" si="6"/>
        <v>0</v>
      </c>
      <c r="G33" s="14">
        <f t="shared" si="0"/>
        <v>2280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1900</v>
      </c>
      <c r="D34" s="13">
        <f t="shared" si="4"/>
        <v>190</v>
      </c>
      <c r="E34" s="13">
        <f t="shared" si="5"/>
        <v>2470</v>
      </c>
      <c r="F34" s="14">
        <f t="shared" si="6"/>
        <v>0</v>
      </c>
      <c r="G34" s="14">
        <f t="shared" si="0"/>
        <v>2470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1900</v>
      </c>
      <c r="D35" s="13">
        <f t="shared" si="4"/>
        <v>190</v>
      </c>
      <c r="E35" s="13">
        <f t="shared" si="5"/>
        <v>2660</v>
      </c>
      <c r="F35" s="14">
        <f t="shared" si="6"/>
        <v>0</v>
      </c>
      <c r="G35" s="14">
        <f t="shared" si="0"/>
        <v>2660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1900</v>
      </c>
      <c r="D36" s="13">
        <f t="shared" si="4"/>
        <v>190</v>
      </c>
      <c r="E36" s="13">
        <f t="shared" si="5"/>
        <v>2850</v>
      </c>
      <c r="F36" s="14">
        <f t="shared" si="6"/>
        <v>0</v>
      </c>
      <c r="G36" s="14">
        <f t="shared" si="0"/>
        <v>2850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ref="B37:B68" si="10">EDATE(B36,1)</f>
        <v>44562</v>
      </c>
      <c r="C37" s="13">
        <f t="shared" si="3"/>
        <v>1900</v>
      </c>
      <c r="D37" s="13">
        <f t="shared" si="4"/>
        <v>190</v>
      </c>
      <c r="E37" s="13">
        <f t="shared" si="5"/>
        <v>3040</v>
      </c>
      <c r="F37" s="14">
        <f t="shared" si="6"/>
        <v>0</v>
      </c>
      <c r="G37" s="14">
        <f t="shared" ref="G37:G68" si="11">E37-F37</f>
        <v>3040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si="1"/>
        <v>22022</v>
      </c>
      <c r="B38" s="12">
        <f t="shared" si="10"/>
        <v>44593</v>
      </c>
      <c r="C38" s="13">
        <f t="shared" ref="C38:C69" si="12">C37-H38+I38</f>
        <v>1900</v>
      </c>
      <c r="D38" s="13">
        <f t="shared" ref="D38:D69" si="13">C37*$K$1</f>
        <v>190</v>
      </c>
      <c r="E38" s="13">
        <f t="shared" ref="E38:E69" si="14">C37*$K$1+G37</f>
        <v>3230</v>
      </c>
      <c r="F38" s="14">
        <f t="shared" ref="F38:F69" si="15">IF(J38&gt;E38,E38,J38)</f>
        <v>0</v>
      </c>
      <c r="G38" s="14">
        <f t="shared" si="11"/>
        <v>3230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"/>
        <v>32022</v>
      </c>
      <c r="B39" s="12">
        <f t="shared" si="10"/>
        <v>44621</v>
      </c>
      <c r="C39" s="13">
        <f t="shared" si="12"/>
        <v>1900</v>
      </c>
      <c r="D39" s="13">
        <f t="shared" si="13"/>
        <v>190</v>
      </c>
      <c r="E39" s="13">
        <f t="shared" si="14"/>
        <v>3420</v>
      </c>
      <c r="F39" s="14">
        <f t="shared" si="15"/>
        <v>0</v>
      </c>
      <c r="G39" s="14">
        <f t="shared" si="11"/>
        <v>3420</v>
      </c>
      <c r="H39" s="14">
        <f t="shared" si="16"/>
        <v>0</v>
      </c>
      <c r="I39" s="24">
        <f t="shared" si="17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"/>
        <v>42022</v>
      </c>
      <c r="B40" s="12">
        <f t="shared" si="10"/>
        <v>44652</v>
      </c>
      <c r="C40" s="13">
        <f t="shared" si="12"/>
        <v>1900</v>
      </c>
      <c r="D40" s="13">
        <f t="shared" si="13"/>
        <v>190</v>
      </c>
      <c r="E40" s="13">
        <f t="shared" si="14"/>
        <v>3610</v>
      </c>
      <c r="F40" s="14">
        <f t="shared" si="15"/>
        <v>0</v>
      </c>
      <c r="G40" s="14">
        <f t="shared" si="11"/>
        <v>3610</v>
      </c>
      <c r="H40" s="14">
        <f t="shared" si="16"/>
        <v>0</v>
      </c>
      <c r="I40" s="24">
        <f t="shared" si="17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"/>
        <v>52022</v>
      </c>
      <c r="B41" s="12">
        <f t="shared" si="10"/>
        <v>44682</v>
      </c>
      <c r="C41" s="13">
        <f t="shared" si="12"/>
        <v>1900</v>
      </c>
      <c r="D41" s="13">
        <f t="shared" si="13"/>
        <v>190</v>
      </c>
      <c r="E41" s="13">
        <f t="shared" si="14"/>
        <v>3800</v>
      </c>
      <c r="F41" s="14">
        <f t="shared" si="15"/>
        <v>0</v>
      </c>
      <c r="G41" s="14">
        <f t="shared" si="11"/>
        <v>3800</v>
      </c>
      <c r="H41" s="14">
        <f t="shared" si="16"/>
        <v>0</v>
      </c>
      <c r="I41" s="24">
        <f t="shared" si="17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"/>
        <v>62022</v>
      </c>
      <c r="B42" s="12">
        <f t="shared" si="10"/>
        <v>44713</v>
      </c>
      <c r="C42" s="13">
        <f t="shared" si="12"/>
        <v>1900</v>
      </c>
      <c r="D42" s="13">
        <f t="shared" si="13"/>
        <v>190</v>
      </c>
      <c r="E42" s="13">
        <f t="shared" si="14"/>
        <v>3990</v>
      </c>
      <c r="F42" s="14">
        <f t="shared" si="15"/>
        <v>0</v>
      </c>
      <c r="G42" s="14">
        <f t="shared" si="11"/>
        <v>3990</v>
      </c>
      <c r="H42" s="14">
        <f t="shared" si="16"/>
        <v>0</v>
      </c>
      <c r="I42" s="24">
        <f t="shared" si="17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"/>
        <v>72022</v>
      </c>
      <c r="B43" s="12">
        <f t="shared" si="10"/>
        <v>44743</v>
      </c>
      <c r="C43" s="13">
        <f t="shared" si="12"/>
        <v>1900</v>
      </c>
      <c r="D43" s="13">
        <f t="shared" si="13"/>
        <v>190</v>
      </c>
      <c r="E43" s="13">
        <f t="shared" si="14"/>
        <v>4180</v>
      </c>
      <c r="F43" s="14">
        <f t="shared" si="15"/>
        <v>0</v>
      </c>
      <c r="G43" s="14">
        <f t="shared" si="11"/>
        <v>4180</v>
      </c>
      <c r="H43" s="14">
        <f t="shared" si="16"/>
        <v>0</v>
      </c>
      <c r="I43" s="24">
        <f t="shared" si="17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"/>
        <v>82022</v>
      </c>
      <c r="B44" s="12">
        <f t="shared" si="10"/>
        <v>44774</v>
      </c>
      <c r="C44" s="13">
        <f t="shared" si="12"/>
        <v>1900</v>
      </c>
      <c r="D44" s="13">
        <f t="shared" si="13"/>
        <v>190</v>
      </c>
      <c r="E44" s="13">
        <f t="shared" si="14"/>
        <v>4370</v>
      </c>
      <c r="F44" s="14">
        <f t="shared" si="15"/>
        <v>0</v>
      </c>
      <c r="G44" s="14">
        <f t="shared" si="11"/>
        <v>4370</v>
      </c>
      <c r="H44" s="14">
        <f t="shared" si="16"/>
        <v>0</v>
      </c>
      <c r="I44" s="24">
        <f t="shared" si="17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"/>
        <v>92022</v>
      </c>
      <c r="B45" s="12">
        <f t="shared" si="10"/>
        <v>44805</v>
      </c>
      <c r="C45" s="13">
        <f t="shared" si="12"/>
        <v>1900</v>
      </c>
      <c r="D45" s="13">
        <f t="shared" si="13"/>
        <v>190</v>
      </c>
      <c r="E45" s="13">
        <f t="shared" si="14"/>
        <v>4560</v>
      </c>
      <c r="F45" s="14">
        <f t="shared" si="15"/>
        <v>0</v>
      </c>
      <c r="G45" s="14">
        <f t="shared" si="11"/>
        <v>4560</v>
      </c>
      <c r="H45" s="14">
        <f t="shared" si="16"/>
        <v>0</v>
      </c>
      <c r="I45" s="24">
        <f t="shared" si="17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"/>
        <v>102022</v>
      </c>
      <c r="B46" s="12">
        <f t="shared" si="10"/>
        <v>44835</v>
      </c>
      <c r="C46" s="13">
        <f t="shared" si="12"/>
        <v>1900</v>
      </c>
      <c r="D46" s="13">
        <f t="shared" si="13"/>
        <v>190</v>
      </c>
      <c r="E46" s="13">
        <f t="shared" si="14"/>
        <v>4750</v>
      </c>
      <c r="F46" s="14">
        <f t="shared" si="15"/>
        <v>0</v>
      </c>
      <c r="G46" s="14">
        <f t="shared" si="11"/>
        <v>4750</v>
      </c>
      <c r="H46" s="14">
        <f t="shared" si="16"/>
        <v>0</v>
      </c>
      <c r="I46" s="24">
        <f t="shared" si="17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"/>
        <v>112022</v>
      </c>
      <c r="B47" s="12">
        <f t="shared" si="10"/>
        <v>44866</v>
      </c>
      <c r="C47" s="13">
        <f t="shared" si="12"/>
        <v>1900</v>
      </c>
      <c r="D47" s="13">
        <f t="shared" si="13"/>
        <v>190</v>
      </c>
      <c r="E47" s="13">
        <f t="shared" si="14"/>
        <v>4940</v>
      </c>
      <c r="F47" s="14">
        <f t="shared" si="15"/>
        <v>0</v>
      </c>
      <c r="G47" s="14">
        <f t="shared" si="11"/>
        <v>4940</v>
      </c>
      <c r="H47" s="14">
        <f t="shared" si="16"/>
        <v>0</v>
      </c>
      <c r="I47" s="24">
        <f t="shared" si="17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"/>
        <v>122022</v>
      </c>
      <c r="B48" s="12">
        <f t="shared" si="10"/>
        <v>44896</v>
      </c>
      <c r="C48" s="13">
        <f t="shared" si="12"/>
        <v>1900</v>
      </c>
      <c r="D48" s="13">
        <f t="shared" si="13"/>
        <v>190</v>
      </c>
      <c r="E48" s="13">
        <f t="shared" si="14"/>
        <v>5130</v>
      </c>
      <c r="F48" s="14">
        <f t="shared" si="15"/>
        <v>0</v>
      </c>
      <c r="G48" s="14">
        <f t="shared" si="11"/>
        <v>5130</v>
      </c>
      <c r="H48" s="14">
        <f t="shared" si="16"/>
        <v>0</v>
      </c>
      <c r="I48" s="24">
        <f t="shared" si="17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"/>
        <v>12023</v>
      </c>
      <c r="B49" s="12">
        <f t="shared" si="10"/>
        <v>44927</v>
      </c>
      <c r="C49" s="13">
        <f t="shared" si="12"/>
        <v>1900</v>
      </c>
      <c r="D49" s="13">
        <f t="shared" si="13"/>
        <v>190</v>
      </c>
      <c r="E49" s="13">
        <f t="shared" si="14"/>
        <v>5320</v>
      </c>
      <c r="F49" s="14">
        <f t="shared" si="15"/>
        <v>0</v>
      </c>
      <c r="G49" s="14">
        <f t="shared" si="11"/>
        <v>5320</v>
      </c>
      <c r="H49" s="14">
        <f t="shared" si="16"/>
        <v>0</v>
      </c>
      <c r="I49" s="24">
        <f t="shared" si="17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"/>
        <v>22023</v>
      </c>
      <c r="B50" s="12">
        <f t="shared" si="10"/>
        <v>44958</v>
      </c>
      <c r="C50" s="13">
        <f t="shared" si="12"/>
        <v>1900</v>
      </c>
      <c r="D50" s="13">
        <f t="shared" si="13"/>
        <v>190</v>
      </c>
      <c r="E50" s="13">
        <f t="shared" si="14"/>
        <v>5510</v>
      </c>
      <c r="F50" s="14">
        <f t="shared" si="15"/>
        <v>0</v>
      </c>
      <c r="G50" s="14">
        <f t="shared" si="11"/>
        <v>5510</v>
      </c>
      <c r="H50" s="14">
        <f t="shared" si="16"/>
        <v>0</v>
      </c>
      <c r="I50" s="24">
        <f t="shared" si="17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"/>
        <v>32023</v>
      </c>
      <c r="B51" s="12">
        <f t="shared" si="10"/>
        <v>44986</v>
      </c>
      <c r="C51" s="13">
        <f t="shared" si="12"/>
        <v>1900</v>
      </c>
      <c r="D51" s="13">
        <f t="shared" si="13"/>
        <v>190</v>
      </c>
      <c r="E51" s="13">
        <f t="shared" si="14"/>
        <v>5700</v>
      </c>
      <c r="F51" s="14">
        <f t="shared" si="15"/>
        <v>0</v>
      </c>
      <c r="G51" s="14">
        <f t="shared" si="11"/>
        <v>5700</v>
      </c>
      <c r="H51" s="14">
        <f t="shared" si="16"/>
        <v>0</v>
      </c>
      <c r="I51" s="24">
        <f t="shared" si="17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"/>
        <v>42023</v>
      </c>
      <c r="B52" s="12">
        <f t="shared" si="10"/>
        <v>45017</v>
      </c>
      <c r="C52" s="13">
        <f t="shared" si="12"/>
        <v>1900</v>
      </c>
      <c r="D52" s="13">
        <f t="shared" si="13"/>
        <v>190</v>
      </c>
      <c r="E52" s="13">
        <f t="shared" si="14"/>
        <v>5890</v>
      </c>
      <c r="F52" s="14">
        <f t="shared" si="15"/>
        <v>0</v>
      </c>
      <c r="G52" s="14">
        <f t="shared" si="11"/>
        <v>5890</v>
      </c>
      <c r="H52" s="14">
        <f t="shared" si="16"/>
        <v>0</v>
      </c>
      <c r="I52" s="24">
        <f t="shared" si="17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"/>
        <v>52023</v>
      </c>
      <c r="B53" s="12">
        <f t="shared" si="10"/>
        <v>45047</v>
      </c>
      <c r="C53" s="13">
        <f t="shared" si="12"/>
        <v>1900</v>
      </c>
      <c r="D53" s="13">
        <f t="shared" si="13"/>
        <v>190</v>
      </c>
      <c r="E53" s="13">
        <f t="shared" si="14"/>
        <v>6080</v>
      </c>
      <c r="F53" s="14">
        <f t="shared" si="15"/>
        <v>0</v>
      </c>
      <c r="G53" s="14">
        <f t="shared" si="11"/>
        <v>6080</v>
      </c>
      <c r="H53" s="14">
        <f t="shared" si="16"/>
        <v>0</v>
      </c>
      <c r="I53" s="24">
        <f t="shared" si="17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"/>
        <v>62023</v>
      </c>
      <c r="B54" s="12">
        <f t="shared" si="10"/>
        <v>45078</v>
      </c>
      <c r="C54" s="13">
        <f t="shared" si="12"/>
        <v>1900</v>
      </c>
      <c r="D54" s="13">
        <f t="shared" si="13"/>
        <v>190</v>
      </c>
      <c r="E54" s="13">
        <f t="shared" si="14"/>
        <v>6270</v>
      </c>
      <c r="F54" s="14">
        <f t="shared" si="15"/>
        <v>0</v>
      </c>
      <c r="G54" s="14">
        <f t="shared" si="11"/>
        <v>6270</v>
      </c>
      <c r="H54" s="14">
        <f t="shared" si="16"/>
        <v>0</v>
      </c>
      <c r="I54" s="24">
        <f t="shared" si="17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"/>
        <v>72023</v>
      </c>
      <c r="B55" s="12">
        <f t="shared" si="10"/>
        <v>45108</v>
      </c>
      <c r="C55" s="13">
        <f t="shared" si="12"/>
        <v>1900</v>
      </c>
      <c r="D55" s="13">
        <f t="shared" si="13"/>
        <v>190</v>
      </c>
      <c r="E55" s="13">
        <f t="shared" si="14"/>
        <v>6460</v>
      </c>
      <c r="F55" s="14">
        <f t="shared" si="15"/>
        <v>0</v>
      </c>
      <c r="G55" s="14">
        <f t="shared" si="11"/>
        <v>6460</v>
      </c>
      <c r="H55" s="14">
        <f t="shared" si="16"/>
        <v>0</v>
      </c>
      <c r="I55" s="24">
        <f t="shared" si="17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"/>
        <v>82023</v>
      </c>
      <c r="B56" s="12">
        <f t="shared" si="10"/>
        <v>45139</v>
      </c>
      <c r="C56" s="13">
        <f t="shared" si="12"/>
        <v>1900</v>
      </c>
      <c r="D56" s="13">
        <f t="shared" si="13"/>
        <v>190</v>
      </c>
      <c r="E56" s="13">
        <f t="shared" si="14"/>
        <v>6650</v>
      </c>
      <c r="F56" s="14">
        <f t="shared" si="15"/>
        <v>0</v>
      </c>
      <c r="G56" s="14">
        <f t="shared" si="11"/>
        <v>6650</v>
      </c>
      <c r="H56" s="14">
        <f t="shared" si="16"/>
        <v>0</v>
      </c>
      <c r="I56" s="24">
        <f t="shared" si="17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"/>
        <v>92023</v>
      </c>
      <c r="B57" s="12">
        <f t="shared" si="10"/>
        <v>45170</v>
      </c>
      <c r="C57" s="13">
        <f t="shared" si="12"/>
        <v>1900</v>
      </c>
      <c r="D57" s="13">
        <f t="shared" si="13"/>
        <v>190</v>
      </c>
      <c r="E57" s="13">
        <f t="shared" si="14"/>
        <v>6840</v>
      </c>
      <c r="F57" s="14">
        <f t="shared" si="15"/>
        <v>0</v>
      </c>
      <c r="G57" s="14">
        <f t="shared" si="11"/>
        <v>6840</v>
      </c>
      <c r="H57" s="14">
        <f t="shared" si="16"/>
        <v>0</v>
      </c>
      <c r="I57" s="24">
        <f t="shared" si="17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"/>
        <v>102023</v>
      </c>
      <c r="B58" s="12">
        <f t="shared" si="10"/>
        <v>45200</v>
      </c>
      <c r="C58" s="13">
        <f t="shared" si="12"/>
        <v>1900</v>
      </c>
      <c r="D58" s="13">
        <f t="shared" si="13"/>
        <v>190</v>
      </c>
      <c r="E58" s="13">
        <f t="shared" si="14"/>
        <v>7030</v>
      </c>
      <c r="F58" s="14">
        <f t="shared" si="15"/>
        <v>0</v>
      </c>
      <c r="G58" s="14">
        <f t="shared" si="11"/>
        <v>7030</v>
      </c>
      <c r="H58" s="14">
        <f t="shared" si="16"/>
        <v>0</v>
      </c>
      <c r="I58" s="24">
        <f t="shared" si="17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"/>
        <v>112023</v>
      </c>
      <c r="B59" s="12">
        <f t="shared" si="10"/>
        <v>45231</v>
      </c>
      <c r="C59" s="13">
        <f t="shared" si="12"/>
        <v>1900</v>
      </c>
      <c r="D59" s="13">
        <f t="shared" si="13"/>
        <v>190</v>
      </c>
      <c r="E59" s="13">
        <f t="shared" si="14"/>
        <v>7220</v>
      </c>
      <c r="F59" s="14">
        <f t="shared" si="15"/>
        <v>0</v>
      </c>
      <c r="G59" s="14">
        <f t="shared" si="11"/>
        <v>7220</v>
      </c>
      <c r="H59" s="14">
        <f t="shared" si="16"/>
        <v>0</v>
      </c>
      <c r="I59" s="24">
        <f t="shared" si="17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"/>
        <v>122023</v>
      </c>
      <c r="B60" s="12">
        <f t="shared" si="10"/>
        <v>45261</v>
      </c>
      <c r="C60" s="13">
        <f t="shared" si="12"/>
        <v>1900</v>
      </c>
      <c r="D60" s="13">
        <f t="shared" si="13"/>
        <v>190</v>
      </c>
      <c r="E60" s="13">
        <f t="shared" si="14"/>
        <v>7410</v>
      </c>
      <c r="F60" s="14">
        <f t="shared" si="15"/>
        <v>0</v>
      </c>
      <c r="G60" s="14">
        <f t="shared" si="11"/>
        <v>7410</v>
      </c>
      <c r="H60" s="14">
        <f t="shared" si="16"/>
        <v>0</v>
      </c>
      <c r="I60" s="24">
        <f t="shared" si="17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"/>
        <v>12024</v>
      </c>
      <c r="B61" s="12">
        <f t="shared" si="10"/>
        <v>45292</v>
      </c>
      <c r="C61" s="13">
        <f t="shared" si="12"/>
        <v>1900</v>
      </c>
      <c r="D61" s="13">
        <f t="shared" si="13"/>
        <v>190</v>
      </c>
      <c r="E61" s="13">
        <f t="shared" si="14"/>
        <v>7600</v>
      </c>
      <c r="F61" s="14">
        <f t="shared" si="15"/>
        <v>0</v>
      </c>
      <c r="G61" s="14">
        <f t="shared" si="11"/>
        <v>7600</v>
      </c>
      <c r="H61" s="14">
        <f t="shared" si="16"/>
        <v>0</v>
      </c>
      <c r="I61" s="24">
        <f t="shared" si="17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"/>
        <v>22024</v>
      </c>
      <c r="B62" s="12">
        <f t="shared" si="10"/>
        <v>45323</v>
      </c>
      <c r="C62" s="13">
        <f t="shared" si="12"/>
        <v>1900</v>
      </c>
      <c r="D62" s="13">
        <f t="shared" si="13"/>
        <v>190</v>
      </c>
      <c r="E62" s="13">
        <f t="shared" si="14"/>
        <v>7790</v>
      </c>
      <c r="F62" s="14">
        <f t="shared" si="15"/>
        <v>0</v>
      </c>
      <c r="G62" s="14">
        <f t="shared" si="11"/>
        <v>7790</v>
      </c>
      <c r="H62" s="14">
        <f t="shared" si="16"/>
        <v>0</v>
      </c>
      <c r="I62" s="24">
        <f t="shared" si="17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"/>
        <v>32024</v>
      </c>
      <c r="B63" s="12">
        <f t="shared" si="10"/>
        <v>45352</v>
      </c>
      <c r="C63" s="13">
        <f t="shared" si="12"/>
        <v>1900</v>
      </c>
      <c r="D63" s="13">
        <f t="shared" si="13"/>
        <v>190</v>
      </c>
      <c r="E63" s="13">
        <f t="shared" si="14"/>
        <v>7980</v>
      </c>
      <c r="F63" s="14">
        <f t="shared" si="15"/>
        <v>0</v>
      </c>
      <c r="G63" s="14">
        <f t="shared" si="11"/>
        <v>7980</v>
      </c>
      <c r="H63" s="14">
        <f t="shared" si="16"/>
        <v>0</v>
      </c>
      <c r="I63" s="24">
        <f t="shared" si="17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"/>
        <v>42024</v>
      </c>
      <c r="B64" s="12">
        <f t="shared" si="10"/>
        <v>45383</v>
      </c>
      <c r="C64" s="13">
        <f t="shared" si="12"/>
        <v>1900</v>
      </c>
      <c r="D64" s="13">
        <f t="shared" si="13"/>
        <v>190</v>
      </c>
      <c r="E64" s="13">
        <f t="shared" si="14"/>
        <v>8170</v>
      </c>
      <c r="F64" s="14">
        <f t="shared" si="15"/>
        <v>0</v>
      </c>
      <c r="G64" s="14">
        <f t="shared" si="11"/>
        <v>8170</v>
      </c>
      <c r="H64" s="14">
        <f t="shared" si="16"/>
        <v>0</v>
      </c>
      <c r="I64" s="24">
        <f t="shared" si="17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"/>
        <v>52024</v>
      </c>
      <c r="B65" s="12">
        <f t="shared" si="10"/>
        <v>45413</v>
      </c>
      <c r="C65" s="13">
        <f t="shared" si="12"/>
        <v>1900</v>
      </c>
      <c r="D65" s="13">
        <f t="shared" si="13"/>
        <v>190</v>
      </c>
      <c r="E65" s="13">
        <f t="shared" si="14"/>
        <v>8360</v>
      </c>
      <c r="F65" s="14">
        <f t="shared" si="15"/>
        <v>0</v>
      </c>
      <c r="G65" s="14">
        <f t="shared" si="11"/>
        <v>8360</v>
      </c>
      <c r="H65" s="14">
        <f t="shared" si="16"/>
        <v>0</v>
      </c>
      <c r="I65" s="24">
        <f t="shared" si="17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"/>
        <v>62024</v>
      </c>
      <c r="B66" s="12">
        <f t="shared" si="10"/>
        <v>45444</v>
      </c>
      <c r="C66" s="13">
        <f t="shared" si="12"/>
        <v>1900</v>
      </c>
      <c r="D66" s="13">
        <f t="shared" si="13"/>
        <v>190</v>
      </c>
      <c r="E66" s="13">
        <f t="shared" si="14"/>
        <v>8550</v>
      </c>
      <c r="F66" s="14">
        <f t="shared" si="15"/>
        <v>0</v>
      </c>
      <c r="G66" s="14">
        <f t="shared" si="11"/>
        <v>8550</v>
      </c>
      <c r="H66" s="14">
        <f t="shared" si="16"/>
        <v>0</v>
      </c>
      <c r="I66" s="24">
        <f t="shared" si="17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"/>
        <v>72024</v>
      </c>
      <c r="B67" s="12">
        <f t="shared" si="10"/>
        <v>45474</v>
      </c>
      <c r="C67" s="13">
        <f t="shared" si="12"/>
        <v>1900</v>
      </c>
      <c r="D67" s="13">
        <f t="shared" si="13"/>
        <v>190</v>
      </c>
      <c r="E67" s="13">
        <f t="shared" si="14"/>
        <v>8740</v>
      </c>
      <c r="F67" s="14">
        <f t="shared" si="15"/>
        <v>0</v>
      </c>
      <c r="G67" s="14">
        <f t="shared" si="11"/>
        <v>8740</v>
      </c>
      <c r="H67" s="14">
        <f t="shared" si="16"/>
        <v>0</v>
      </c>
      <c r="I67" s="24">
        <f t="shared" si="17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"/>
        <v>82024</v>
      </c>
      <c r="B68" s="12">
        <f t="shared" si="10"/>
        <v>45505</v>
      </c>
      <c r="C68" s="13">
        <f t="shared" si="12"/>
        <v>1900</v>
      </c>
      <c r="D68" s="13">
        <f t="shared" si="13"/>
        <v>190</v>
      </c>
      <c r="E68" s="13">
        <f t="shared" si="14"/>
        <v>8930</v>
      </c>
      <c r="F68" s="14">
        <f t="shared" si="15"/>
        <v>0</v>
      </c>
      <c r="G68" s="14">
        <f t="shared" si="11"/>
        <v>8930</v>
      </c>
      <c r="H68" s="14">
        <f t="shared" si="16"/>
        <v>0</v>
      </c>
      <c r="I68" s="24">
        <f t="shared" si="17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"/>
        <v>92024</v>
      </c>
      <c r="B69" s="12">
        <f t="shared" ref="B69:B100" si="18">EDATE(B68,1)</f>
        <v>45536</v>
      </c>
      <c r="C69" s="13">
        <f t="shared" si="12"/>
        <v>1900</v>
      </c>
      <c r="D69" s="13">
        <f t="shared" si="13"/>
        <v>190</v>
      </c>
      <c r="E69" s="13">
        <f t="shared" si="14"/>
        <v>9120</v>
      </c>
      <c r="F69" s="14">
        <f t="shared" si="15"/>
        <v>0</v>
      </c>
      <c r="G69" s="14">
        <f t="shared" ref="G69:G100" si="19">E69-F69</f>
        <v>9120</v>
      </c>
      <c r="H69" s="14">
        <f t="shared" si="16"/>
        <v>0</v>
      </c>
      <c r="I69" s="24">
        <f t="shared" si="17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24" si="20">(MONTH(B70)&amp;YEAR(B70))</f>
        <v>102024</v>
      </c>
      <c r="B70" s="12">
        <f t="shared" si="18"/>
        <v>45566</v>
      </c>
      <c r="C70" s="13">
        <f t="shared" ref="C70:C101" si="21">C69-H70+I70</f>
        <v>1900</v>
      </c>
      <c r="D70" s="13">
        <f t="shared" ref="D70:D101" si="22">C69*$K$1</f>
        <v>190</v>
      </c>
      <c r="E70" s="13">
        <f t="shared" ref="E70:E101" si="23">C69*$K$1+G69</f>
        <v>9310</v>
      </c>
      <c r="F70" s="14">
        <f t="shared" ref="F70:F101" si="24">IF(J70&gt;E70,E70,J70)</f>
        <v>0</v>
      </c>
      <c r="G70" s="14">
        <f t="shared" si="19"/>
        <v>9310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18"/>
        <v>45597</v>
      </c>
      <c r="C71" s="13">
        <f t="shared" si="21"/>
        <v>1900</v>
      </c>
      <c r="D71" s="13">
        <f t="shared" si="22"/>
        <v>190</v>
      </c>
      <c r="E71" s="13">
        <f t="shared" si="23"/>
        <v>9500</v>
      </c>
      <c r="F71" s="14">
        <f t="shared" si="24"/>
        <v>0</v>
      </c>
      <c r="G71" s="14">
        <f t="shared" si="19"/>
        <v>9500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18"/>
        <v>45627</v>
      </c>
      <c r="C72" s="13">
        <f t="shared" si="21"/>
        <v>1900</v>
      </c>
      <c r="D72" s="13">
        <f t="shared" si="22"/>
        <v>190</v>
      </c>
      <c r="E72" s="13">
        <f t="shared" si="23"/>
        <v>9690</v>
      </c>
      <c r="F72" s="14">
        <f t="shared" si="24"/>
        <v>0</v>
      </c>
      <c r="G72" s="14">
        <f t="shared" si="19"/>
        <v>9690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18"/>
        <v>45658</v>
      </c>
      <c r="C73" s="13">
        <f t="shared" si="21"/>
        <v>1900</v>
      </c>
      <c r="D73" s="13">
        <f t="shared" si="22"/>
        <v>190</v>
      </c>
      <c r="E73" s="13">
        <f t="shared" si="23"/>
        <v>9880</v>
      </c>
      <c r="F73" s="14">
        <f t="shared" si="24"/>
        <v>0</v>
      </c>
      <c r="G73" s="14">
        <f t="shared" si="19"/>
        <v>9880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18"/>
        <v>45689</v>
      </c>
      <c r="C74" s="13">
        <f t="shared" si="21"/>
        <v>1900</v>
      </c>
      <c r="D74" s="13">
        <f t="shared" si="22"/>
        <v>190</v>
      </c>
      <c r="E74" s="13">
        <f t="shared" si="23"/>
        <v>10070</v>
      </c>
      <c r="F74" s="14">
        <f t="shared" si="24"/>
        <v>0</v>
      </c>
      <c r="G74" s="14">
        <f t="shared" si="19"/>
        <v>10070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18"/>
        <v>45717</v>
      </c>
      <c r="C75" s="13">
        <f t="shared" si="21"/>
        <v>1900</v>
      </c>
      <c r="D75" s="13">
        <f t="shared" si="22"/>
        <v>190</v>
      </c>
      <c r="E75" s="13">
        <f t="shared" si="23"/>
        <v>10260</v>
      </c>
      <c r="F75" s="14">
        <f t="shared" si="24"/>
        <v>0</v>
      </c>
      <c r="G75" s="14">
        <f t="shared" si="19"/>
        <v>10260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18"/>
        <v>45748</v>
      </c>
      <c r="C76" s="13">
        <f t="shared" si="21"/>
        <v>1900</v>
      </c>
      <c r="D76" s="13">
        <f t="shared" si="22"/>
        <v>190</v>
      </c>
      <c r="E76" s="13">
        <f t="shared" si="23"/>
        <v>10450</v>
      </c>
      <c r="F76" s="14">
        <f t="shared" si="24"/>
        <v>0</v>
      </c>
      <c r="G76" s="14">
        <f t="shared" si="19"/>
        <v>10450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18"/>
        <v>45778</v>
      </c>
      <c r="C77" s="13">
        <f t="shared" si="21"/>
        <v>1900</v>
      </c>
      <c r="D77" s="13">
        <f t="shared" si="22"/>
        <v>190</v>
      </c>
      <c r="E77" s="13">
        <f t="shared" si="23"/>
        <v>10640</v>
      </c>
      <c r="F77" s="14">
        <f t="shared" si="24"/>
        <v>0</v>
      </c>
      <c r="G77" s="14">
        <f t="shared" si="19"/>
        <v>10640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18"/>
        <v>45809</v>
      </c>
      <c r="C78" s="13">
        <f t="shared" si="21"/>
        <v>1900</v>
      </c>
      <c r="D78" s="13">
        <f t="shared" si="22"/>
        <v>190</v>
      </c>
      <c r="E78" s="13">
        <f t="shared" si="23"/>
        <v>10830</v>
      </c>
      <c r="F78" s="14">
        <f t="shared" si="24"/>
        <v>0</v>
      </c>
      <c r="G78" s="14">
        <f t="shared" si="19"/>
        <v>10830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18"/>
        <v>45839</v>
      </c>
      <c r="C79" s="13">
        <f t="shared" si="21"/>
        <v>1900</v>
      </c>
      <c r="D79" s="13">
        <f t="shared" si="22"/>
        <v>190</v>
      </c>
      <c r="E79" s="13">
        <f t="shared" si="23"/>
        <v>11020</v>
      </c>
      <c r="F79" s="14">
        <f t="shared" si="24"/>
        <v>0</v>
      </c>
      <c r="G79" s="14">
        <f t="shared" si="19"/>
        <v>11020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18"/>
        <v>45870</v>
      </c>
      <c r="C80" s="13">
        <f t="shared" si="21"/>
        <v>1900</v>
      </c>
      <c r="D80" s="13">
        <f t="shared" si="22"/>
        <v>190</v>
      </c>
      <c r="E80" s="13">
        <f t="shared" si="23"/>
        <v>11210</v>
      </c>
      <c r="F80" s="14">
        <f t="shared" si="24"/>
        <v>0</v>
      </c>
      <c r="G80" s="14">
        <f t="shared" si="19"/>
        <v>11210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18"/>
        <v>45901</v>
      </c>
      <c r="C81" s="13">
        <f t="shared" si="21"/>
        <v>1900</v>
      </c>
      <c r="D81" s="13">
        <f t="shared" si="22"/>
        <v>190</v>
      </c>
      <c r="E81" s="13">
        <f t="shared" si="23"/>
        <v>11400</v>
      </c>
      <c r="F81" s="14">
        <f t="shared" si="24"/>
        <v>0</v>
      </c>
      <c r="G81" s="14">
        <f t="shared" si="19"/>
        <v>11400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18"/>
        <v>45931</v>
      </c>
      <c r="C82" s="13">
        <f t="shared" si="21"/>
        <v>1900</v>
      </c>
      <c r="D82" s="13">
        <f t="shared" si="22"/>
        <v>190</v>
      </c>
      <c r="E82" s="13">
        <f t="shared" si="23"/>
        <v>11590</v>
      </c>
      <c r="F82" s="14">
        <f t="shared" si="24"/>
        <v>0</v>
      </c>
      <c r="G82" s="14">
        <f t="shared" si="19"/>
        <v>11590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18"/>
        <v>45962</v>
      </c>
      <c r="C83" s="13">
        <f t="shared" si="21"/>
        <v>1900</v>
      </c>
      <c r="D83" s="13">
        <f t="shared" si="22"/>
        <v>190</v>
      </c>
      <c r="E83" s="13">
        <f t="shared" si="23"/>
        <v>11780</v>
      </c>
      <c r="F83" s="14">
        <f t="shared" si="24"/>
        <v>0</v>
      </c>
      <c r="G83" s="14">
        <f t="shared" si="19"/>
        <v>11780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18"/>
        <v>45992</v>
      </c>
      <c r="C84" s="13">
        <f t="shared" si="21"/>
        <v>1900</v>
      </c>
      <c r="D84" s="13">
        <f t="shared" si="22"/>
        <v>190</v>
      </c>
      <c r="E84" s="13">
        <f t="shared" si="23"/>
        <v>11970</v>
      </c>
      <c r="F84" s="14">
        <f t="shared" si="24"/>
        <v>0</v>
      </c>
      <c r="G84" s="14">
        <f t="shared" si="19"/>
        <v>11970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18"/>
        <v>46023</v>
      </c>
      <c r="C85" s="13">
        <f t="shared" si="21"/>
        <v>1900</v>
      </c>
      <c r="D85" s="13">
        <f t="shared" si="22"/>
        <v>190</v>
      </c>
      <c r="E85" s="13">
        <f t="shared" si="23"/>
        <v>12160</v>
      </c>
      <c r="F85" s="14">
        <f t="shared" si="24"/>
        <v>0</v>
      </c>
      <c r="G85" s="14">
        <f t="shared" si="19"/>
        <v>12160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18"/>
        <v>46054</v>
      </c>
      <c r="C86" s="13">
        <f t="shared" si="21"/>
        <v>1900</v>
      </c>
      <c r="D86" s="13">
        <f t="shared" si="22"/>
        <v>190</v>
      </c>
      <c r="E86" s="13">
        <f t="shared" si="23"/>
        <v>12350</v>
      </c>
      <c r="F86" s="14">
        <f t="shared" si="24"/>
        <v>0</v>
      </c>
      <c r="G86" s="14">
        <f t="shared" si="19"/>
        <v>12350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18"/>
        <v>46082</v>
      </c>
      <c r="C87" s="13">
        <f t="shared" si="21"/>
        <v>1900</v>
      </c>
      <c r="D87" s="13">
        <f t="shared" si="22"/>
        <v>190</v>
      </c>
      <c r="E87" s="13">
        <f t="shared" si="23"/>
        <v>12540</v>
      </c>
      <c r="F87" s="14">
        <f t="shared" si="24"/>
        <v>0</v>
      </c>
      <c r="G87" s="14">
        <f t="shared" si="19"/>
        <v>12540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18"/>
        <v>46113</v>
      </c>
      <c r="C88" s="13">
        <f t="shared" si="21"/>
        <v>1900</v>
      </c>
      <c r="D88" s="13">
        <f t="shared" si="22"/>
        <v>190</v>
      </c>
      <c r="E88" s="13">
        <f t="shared" si="23"/>
        <v>12730</v>
      </c>
      <c r="F88" s="14">
        <f t="shared" si="24"/>
        <v>0</v>
      </c>
      <c r="G88" s="14">
        <f t="shared" si="19"/>
        <v>12730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18"/>
        <v>46143</v>
      </c>
      <c r="C89" s="13">
        <f t="shared" si="21"/>
        <v>1900</v>
      </c>
      <c r="D89" s="13">
        <f t="shared" si="22"/>
        <v>190</v>
      </c>
      <c r="E89" s="13">
        <f t="shared" si="23"/>
        <v>12920</v>
      </c>
      <c r="F89" s="14">
        <f t="shared" si="24"/>
        <v>0</v>
      </c>
      <c r="G89" s="14">
        <f t="shared" si="19"/>
        <v>12920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18"/>
        <v>46174</v>
      </c>
      <c r="C90" s="13">
        <f t="shared" si="21"/>
        <v>1900</v>
      </c>
      <c r="D90" s="13">
        <f t="shared" si="22"/>
        <v>190</v>
      </c>
      <c r="E90" s="13">
        <f t="shared" si="23"/>
        <v>13110</v>
      </c>
      <c r="F90" s="14">
        <f t="shared" si="24"/>
        <v>0</v>
      </c>
      <c r="G90" s="14">
        <f t="shared" si="19"/>
        <v>13110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18"/>
        <v>46204</v>
      </c>
      <c r="C91" s="13">
        <f t="shared" si="21"/>
        <v>1900</v>
      </c>
      <c r="D91" s="13">
        <f t="shared" si="22"/>
        <v>190</v>
      </c>
      <c r="E91" s="13">
        <f t="shared" si="23"/>
        <v>13300</v>
      </c>
      <c r="F91" s="14">
        <f t="shared" si="24"/>
        <v>0</v>
      </c>
      <c r="G91" s="14">
        <f t="shared" si="19"/>
        <v>13300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18"/>
        <v>46235</v>
      </c>
      <c r="C92" s="13">
        <f t="shared" si="21"/>
        <v>1900</v>
      </c>
      <c r="D92" s="13">
        <f t="shared" si="22"/>
        <v>190</v>
      </c>
      <c r="E92" s="13">
        <f t="shared" si="23"/>
        <v>13490</v>
      </c>
      <c r="F92" s="14">
        <f t="shared" si="24"/>
        <v>0</v>
      </c>
      <c r="G92" s="14">
        <f t="shared" si="19"/>
        <v>13490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18"/>
        <v>46266</v>
      </c>
      <c r="C93" s="13">
        <f t="shared" si="21"/>
        <v>1900</v>
      </c>
      <c r="D93" s="13">
        <f t="shared" si="22"/>
        <v>190</v>
      </c>
      <c r="E93" s="13">
        <f t="shared" si="23"/>
        <v>13680</v>
      </c>
      <c r="F93" s="14">
        <f t="shared" si="24"/>
        <v>0</v>
      </c>
      <c r="G93" s="14">
        <f t="shared" si="19"/>
        <v>13680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18"/>
        <v>46296</v>
      </c>
      <c r="C94" s="13">
        <f t="shared" si="21"/>
        <v>1900</v>
      </c>
      <c r="D94" s="13">
        <f t="shared" si="22"/>
        <v>190</v>
      </c>
      <c r="E94" s="13">
        <f t="shared" si="23"/>
        <v>13870</v>
      </c>
      <c r="F94" s="14">
        <f t="shared" si="24"/>
        <v>0</v>
      </c>
      <c r="G94" s="14">
        <f t="shared" si="19"/>
        <v>13870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18"/>
        <v>46327</v>
      </c>
      <c r="C95" s="13">
        <f t="shared" si="21"/>
        <v>1900</v>
      </c>
      <c r="D95" s="13">
        <f t="shared" si="22"/>
        <v>190</v>
      </c>
      <c r="E95" s="13">
        <f t="shared" si="23"/>
        <v>14060</v>
      </c>
      <c r="F95" s="14">
        <f t="shared" si="24"/>
        <v>0</v>
      </c>
      <c r="G95" s="14">
        <f t="shared" si="19"/>
        <v>14060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18"/>
        <v>46357</v>
      </c>
      <c r="C96" s="13">
        <f t="shared" si="21"/>
        <v>1900</v>
      </c>
      <c r="D96" s="13">
        <f t="shared" si="22"/>
        <v>190</v>
      </c>
      <c r="E96" s="13">
        <f t="shared" si="23"/>
        <v>14250</v>
      </c>
      <c r="F96" s="14">
        <f t="shared" si="24"/>
        <v>0</v>
      </c>
      <c r="G96" s="14">
        <f t="shared" si="19"/>
        <v>14250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18"/>
        <v>46388</v>
      </c>
      <c r="C97" s="13">
        <f t="shared" si="21"/>
        <v>1900</v>
      </c>
      <c r="D97" s="13">
        <f t="shared" si="22"/>
        <v>190</v>
      </c>
      <c r="E97" s="13">
        <f t="shared" si="23"/>
        <v>14440</v>
      </c>
      <c r="F97" s="14">
        <f t="shared" si="24"/>
        <v>0</v>
      </c>
      <c r="G97" s="14">
        <f t="shared" si="19"/>
        <v>14440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18"/>
        <v>46419</v>
      </c>
      <c r="C98" s="13">
        <f t="shared" si="21"/>
        <v>1900</v>
      </c>
      <c r="D98" s="13">
        <f t="shared" si="22"/>
        <v>190</v>
      </c>
      <c r="E98" s="13">
        <f t="shared" si="23"/>
        <v>14630</v>
      </c>
      <c r="F98" s="14">
        <f t="shared" si="24"/>
        <v>0</v>
      </c>
      <c r="G98" s="14">
        <f t="shared" si="19"/>
        <v>14630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18"/>
        <v>46447</v>
      </c>
      <c r="C99" s="13">
        <f t="shared" si="21"/>
        <v>1900</v>
      </c>
      <c r="D99" s="13">
        <f t="shared" si="22"/>
        <v>190</v>
      </c>
      <c r="E99" s="13">
        <f t="shared" si="23"/>
        <v>14820</v>
      </c>
      <c r="F99" s="14">
        <f t="shared" si="24"/>
        <v>0</v>
      </c>
      <c r="G99" s="14">
        <f t="shared" si="19"/>
        <v>14820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18"/>
        <v>46478</v>
      </c>
      <c r="C100" s="13">
        <f t="shared" si="21"/>
        <v>1900</v>
      </c>
      <c r="D100" s="13">
        <f t="shared" si="22"/>
        <v>190</v>
      </c>
      <c r="E100" s="13">
        <f t="shared" si="23"/>
        <v>15010</v>
      </c>
      <c r="F100" s="14">
        <f t="shared" si="24"/>
        <v>0</v>
      </c>
      <c r="G100" s="14">
        <f t="shared" si="19"/>
        <v>15010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ref="B101:B123" si="28">EDATE(B100,1)</f>
        <v>46508</v>
      </c>
      <c r="C101" s="13">
        <f t="shared" si="21"/>
        <v>1900</v>
      </c>
      <c r="D101" s="13">
        <f t="shared" si="22"/>
        <v>190</v>
      </c>
      <c r="E101" s="13">
        <f t="shared" si="23"/>
        <v>15200</v>
      </c>
      <c r="F101" s="14">
        <f t="shared" si="24"/>
        <v>0</v>
      </c>
      <c r="G101" s="14">
        <f t="shared" ref="G101:G124" si="29">E101-F101</f>
        <v>15200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si="20"/>
        <v>62027</v>
      </c>
      <c r="B102" s="12">
        <f t="shared" si="28"/>
        <v>46539</v>
      </c>
      <c r="C102" s="13">
        <f t="shared" ref="C102:C124" si="30">C101-H102+I102</f>
        <v>1900</v>
      </c>
      <c r="D102" s="13">
        <f t="shared" ref="D102:D124" si="31">C101*$K$1</f>
        <v>190</v>
      </c>
      <c r="E102" s="13">
        <f t="shared" ref="E102:E124" si="32">C101*$K$1+G101</f>
        <v>15390</v>
      </c>
      <c r="F102" s="14">
        <f t="shared" ref="F102:F124" si="33">IF(J102&gt;E102,E102,J102)</f>
        <v>0</v>
      </c>
      <c r="G102" s="14">
        <f t="shared" si="29"/>
        <v>15390</v>
      </c>
      <c r="H102" s="14">
        <f t="shared" ref="H102:H124" si="34">IF(J102&gt;F102,J102-F102,0)</f>
        <v>0</v>
      </c>
      <c r="I102" s="24">
        <f t="shared" ref="I102:I124" si="35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0"/>
        <v>72027</v>
      </c>
      <c r="B103" s="12">
        <f t="shared" si="28"/>
        <v>46569</v>
      </c>
      <c r="C103" s="13">
        <f t="shared" si="30"/>
        <v>1900</v>
      </c>
      <c r="D103" s="13">
        <f t="shared" si="31"/>
        <v>190</v>
      </c>
      <c r="E103" s="13">
        <f t="shared" si="32"/>
        <v>15580</v>
      </c>
      <c r="F103" s="14">
        <f t="shared" si="33"/>
        <v>0</v>
      </c>
      <c r="G103" s="14">
        <f t="shared" si="29"/>
        <v>15580</v>
      </c>
      <c r="H103" s="14">
        <f t="shared" si="34"/>
        <v>0</v>
      </c>
      <c r="I103" s="24">
        <f t="shared" si="35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0"/>
        <v>82027</v>
      </c>
      <c r="B104" s="12">
        <f t="shared" si="28"/>
        <v>46600</v>
      </c>
      <c r="C104" s="13">
        <f t="shared" si="30"/>
        <v>1900</v>
      </c>
      <c r="D104" s="13">
        <f t="shared" si="31"/>
        <v>190</v>
      </c>
      <c r="E104" s="13">
        <f t="shared" si="32"/>
        <v>15770</v>
      </c>
      <c r="F104" s="14">
        <f t="shared" si="33"/>
        <v>0</v>
      </c>
      <c r="G104" s="14">
        <f t="shared" si="29"/>
        <v>15770</v>
      </c>
      <c r="H104" s="14">
        <f t="shared" si="34"/>
        <v>0</v>
      </c>
      <c r="I104" s="24">
        <f t="shared" si="35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0"/>
        <v>92027</v>
      </c>
      <c r="B105" s="12">
        <f t="shared" si="28"/>
        <v>46631</v>
      </c>
      <c r="C105" s="13">
        <f t="shared" si="30"/>
        <v>1900</v>
      </c>
      <c r="D105" s="13">
        <f t="shared" si="31"/>
        <v>190</v>
      </c>
      <c r="E105" s="13">
        <f t="shared" si="32"/>
        <v>15960</v>
      </c>
      <c r="F105" s="14">
        <f t="shared" si="33"/>
        <v>0</v>
      </c>
      <c r="G105" s="14">
        <f t="shared" si="29"/>
        <v>15960</v>
      </c>
      <c r="H105" s="14">
        <f t="shared" si="34"/>
        <v>0</v>
      </c>
      <c r="I105" s="24">
        <f t="shared" si="35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0"/>
        <v>102027</v>
      </c>
      <c r="B106" s="12">
        <f t="shared" si="28"/>
        <v>46661</v>
      </c>
      <c r="C106" s="13">
        <f t="shared" si="30"/>
        <v>1900</v>
      </c>
      <c r="D106" s="13">
        <f t="shared" si="31"/>
        <v>190</v>
      </c>
      <c r="E106" s="13">
        <f t="shared" si="32"/>
        <v>16150</v>
      </c>
      <c r="F106" s="14">
        <f t="shared" si="33"/>
        <v>0</v>
      </c>
      <c r="G106" s="14">
        <f t="shared" si="29"/>
        <v>16150</v>
      </c>
      <c r="H106" s="14">
        <f t="shared" si="34"/>
        <v>0</v>
      </c>
      <c r="I106" s="24">
        <f t="shared" si="35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0"/>
        <v>112027</v>
      </c>
      <c r="B107" s="12">
        <f t="shared" si="28"/>
        <v>46692</v>
      </c>
      <c r="C107" s="13">
        <f t="shared" si="30"/>
        <v>1900</v>
      </c>
      <c r="D107" s="13">
        <f t="shared" si="31"/>
        <v>190</v>
      </c>
      <c r="E107" s="13">
        <f t="shared" si="32"/>
        <v>16340</v>
      </c>
      <c r="F107" s="14">
        <f t="shared" si="33"/>
        <v>0</v>
      </c>
      <c r="G107" s="14">
        <f t="shared" si="29"/>
        <v>16340</v>
      </c>
      <c r="H107" s="14">
        <f t="shared" si="34"/>
        <v>0</v>
      </c>
      <c r="I107" s="24">
        <f t="shared" si="35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0"/>
        <v>122027</v>
      </c>
      <c r="B108" s="12">
        <f t="shared" si="28"/>
        <v>46722</v>
      </c>
      <c r="C108" s="13">
        <f t="shared" si="30"/>
        <v>1900</v>
      </c>
      <c r="D108" s="13">
        <f t="shared" si="31"/>
        <v>190</v>
      </c>
      <c r="E108" s="13">
        <f t="shared" si="32"/>
        <v>16530</v>
      </c>
      <c r="F108" s="14">
        <f t="shared" si="33"/>
        <v>0</v>
      </c>
      <c r="G108" s="14">
        <f t="shared" si="29"/>
        <v>16530</v>
      </c>
      <c r="H108" s="14">
        <f t="shared" si="34"/>
        <v>0</v>
      </c>
      <c r="I108" s="24">
        <f t="shared" si="35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0"/>
        <v>12028</v>
      </c>
      <c r="B109" s="12">
        <f t="shared" si="28"/>
        <v>46753</v>
      </c>
      <c r="C109" s="13">
        <f t="shared" si="30"/>
        <v>1900</v>
      </c>
      <c r="D109" s="13">
        <f t="shared" si="31"/>
        <v>190</v>
      </c>
      <c r="E109" s="13">
        <f t="shared" si="32"/>
        <v>16720</v>
      </c>
      <c r="F109" s="14">
        <f t="shared" si="33"/>
        <v>0</v>
      </c>
      <c r="G109" s="14">
        <f t="shared" si="29"/>
        <v>16720</v>
      </c>
      <c r="H109" s="14">
        <f t="shared" si="34"/>
        <v>0</v>
      </c>
      <c r="I109" s="24">
        <f t="shared" si="35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0"/>
        <v>22028</v>
      </c>
      <c r="B110" s="12">
        <f t="shared" si="28"/>
        <v>46784</v>
      </c>
      <c r="C110" s="13">
        <f t="shared" si="30"/>
        <v>1900</v>
      </c>
      <c r="D110" s="13">
        <f t="shared" si="31"/>
        <v>190</v>
      </c>
      <c r="E110" s="13">
        <f t="shared" si="32"/>
        <v>16910</v>
      </c>
      <c r="F110" s="14">
        <f t="shared" si="33"/>
        <v>0</v>
      </c>
      <c r="G110" s="14">
        <f t="shared" si="29"/>
        <v>16910</v>
      </c>
      <c r="H110" s="14">
        <f t="shared" si="34"/>
        <v>0</v>
      </c>
      <c r="I110" s="24">
        <f t="shared" si="35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0"/>
        <v>32028</v>
      </c>
      <c r="B111" s="12">
        <f t="shared" si="28"/>
        <v>46813</v>
      </c>
      <c r="C111" s="13">
        <f t="shared" si="30"/>
        <v>1900</v>
      </c>
      <c r="D111" s="13">
        <f t="shared" si="31"/>
        <v>190</v>
      </c>
      <c r="E111" s="13">
        <f t="shared" si="32"/>
        <v>17100</v>
      </c>
      <c r="F111" s="14">
        <f t="shared" si="33"/>
        <v>0</v>
      </c>
      <c r="G111" s="14">
        <f t="shared" si="29"/>
        <v>17100</v>
      </c>
      <c r="H111" s="14">
        <f t="shared" si="34"/>
        <v>0</v>
      </c>
      <c r="I111" s="24">
        <f t="shared" si="35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0"/>
        <v>42028</v>
      </c>
      <c r="B112" s="12">
        <f t="shared" si="28"/>
        <v>46844</v>
      </c>
      <c r="C112" s="13">
        <f t="shared" si="30"/>
        <v>1900</v>
      </c>
      <c r="D112" s="13">
        <f t="shared" si="31"/>
        <v>190</v>
      </c>
      <c r="E112" s="13">
        <f t="shared" si="32"/>
        <v>17290</v>
      </c>
      <c r="F112" s="14">
        <f t="shared" si="33"/>
        <v>0</v>
      </c>
      <c r="G112" s="14">
        <f t="shared" si="29"/>
        <v>17290</v>
      </c>
      <c r="H112" s="14">
        <f t="shared" si="34"/>
        <v>0</v>
      </c>
      <c r="I112" s="24">
        <f t="shared" si="35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0"/>
        <v>52028</v>
      </c>
      <c r="B113" s="12">
        <f t="shared" si="28"/>
        <v>46874</v>
      </c>
      <c r="C113" s="13">
        <f t="shared" si="30"/>
        <v>1900</v>
      </c>
      <c r="D113" s="13">
        <f t="shared" si="31"/>
        <v>190</v>
      </c>
      <c r="E113" s="13">
        <f t="shared" si="32"/>
        <v>17480</v>
      </c>
      <c r="F113" s="14">
        <f t="shared" si="33"/>
        <v>0</v>
      </c>
      <c r="G113" s="14">
        <f t="shared" si="29"/>
        <v>17480</v>
      </c>
      <c r="H113" s="14">
        <f t="shared" si="34"/>
        <v>0</v>
      </c>
      <c r="I113" s="24">
        <f t="shared" si="35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0"/>
        <v>62028</v>
      </c>
      <c r="B114" s="12">
        <f t="shared" si="28"/>
        <v>46905</v>
      </c>
      <c r="C114" s="13">
        <f t="shared" si="30"/>
        <v>1900</v>
      </c>
      <c r="D114" s="13">
        <f t="shared" si="31"/>
        <v>190</v>
      </c>
      <c r="E114" s="13">
        <f t="shared" si="32"/>
        <v>17670</v>
      </c>
      <c r="F114" s="14">
        <f t="shared" si="33"/>
        <v>0</v>
      </c>
      <c r="G114" s="14">
        <f t="shared" si="29"/>
        <v>17670</v>
      </c>
      <c r="H114" s="14">
        <f t="shared" si="34"/>
        <v>0</v>
      </c>
      <c r="I114" s="24">
        <f t="shared" si="35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0"/>
        <v>72028</v>
      </c>
      <c r="B115" s="12">
        <f t="shared" si="28"/>
        <v>46935</v>
      </c>
      <c r="C115" s="13">
        <f t="shared" si="30"/>
        <v>1900</v>
      </c>
      <c r="D115" s="13">
        <f t="shared" si="31"/>
        <v>190</v>
      </c>
      <c r="E115" s="13">
        <f t="shared" si="32"/>
        <v>17860</v>
      </c>
      <c r="F115" s="14">
        <f t="shared" si="33"/>
        <v>0</v>
      </c>
      <c r="G115" s="14">
        <f t="shared" si="29"/>
        <v>17860</v>
      </c>
      <c r="H115" s="14">
        <f t="shared" si="34"/>
        <v>0</v>
      </c>
      <c r="I115" s="24">
        <f t="shared" si="35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0"/>
        <v>82028</v>
      </c>
      <c r="B116" s="12">
        <f t="shared" si="28"/>
        <v>46966</v>
      </c>
      <c r="C116" s="13">
        <f t="shared" si="30"/>
        <v>1900</v>
      </c>
      <c r="D116" s="13">
        <f t="shared" si="31"/>
        <v>190</v>
      </c>
      <c r="E116" s="13">
        <f t="shared" si="32"/>
        <v>18050</v>
      </c>
      <c r="F116" s="14">
        <f t="shared" si="33"/>
        <v>0</v>
      </c>
      <c r="G116" s="14">
        <f t="shared" si="29"/>
        <v>18050</v>
      </c>
      <c r="H116" s="14">
        <f t="shared" si="34"/>
        <v>0</v>
      </c>
      <c r="I116" s="24">
        <f t="shared" si="35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0"/>
        <v>92028</v>
      </c>
      <c r="B117" s="12">
        <f t="shared" si="28"/>
        <v>46997</v>
      </c>
      <c r="C117" s="13">
        <f t="shared" si="30"/>
        <v>1900</v>
      </c>
      <c r="D117" s="13">
        <f t="shared" si="31"/>
        <v>190</v>
      </c>
      <c r="E117" s="13">
        <f t="shared" si="32"/>
        <v>18240</v>
      </c>
      <c r="F117" s="14">
        <f t="shared" si="33"/>
        <v>0</v>
      </c>
      <c r="G117" s="14">
        <f t="shared" si="29"/>
        <v>18240</v>
      </c>
      <c r="H117" s="14">
        <f t="shared" si="34"/>
        <v>0</v>
      </c>
      <c r="I117" s="24">
        <f t="shared" si="35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0"/>
        <v>102028</v>
      </c>
      <c r="B118" s="12">
        <f t="shared" si="28"/>
        <v>47027</v>
      </c>
      <c r="C118" s="13">
        <f t="shared" si="30"/>
        <v>1900</v>
      </c>
      <c r="D118" s="13">
        <f t="shared" si="31"/>
        <v>190</v>
      </c>
      <c r="E118" s="13">
        <f t="shared" si="32"/>
        <v>18430</v>
      </c>
      <c r="F118" s="14">
        <f t="shared" si="33"/>
        <v>0</v>
      </c>
      <c r="G118" s="14">
        <f t="shared" si="29"/>
        <v>18430</v>
      </c>
      <c r="H118" s="14">
        <f t="shared" si="34"/>
        <v>0</v>
      </c>
      <c r="I118" s="24">
        <f t="shared" si="35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0"/>
        <v>112028</v>
      </c>
      <c r="B119" s="12">
        <f t="shared" si="28"/>
        <v>47058</v>
      </c>
      <c r="C119" s="13">
        <f t="shared" si="30"/>
        <v>1900</v>
      </c>
      <c r="D119" s="13">
        <f t="shared" si="31"/>
        <v>190</v>
      </c>
      <c r="E119" s="13">
        <f t="shared" si="32"/>
        <v>18620</v>
      </c>
      <c r="F119" s="14">
        <f t="shared" si="33"/>
        <v>0</v>
      </c>
      <c r="G119" s="14">
        <f t="shared" si="29"/>
        <v>18620</v>
      </c>
      <c r="H119" s="14">
        <f t="shared" si="34"/>
        <v>0</v>
      </c>
      <c r="I119" s="24">
        <f t="shared" si="35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0"/>
        <v>122028</v>
      </c>
      <c r="B120" s="12">
        <f t="shared" si="28"/>
        <v>47088</v>
      </c>
      <c r="C120" s="13">
        <f t="shared" si="30"/>
        <v>1900</v>
      </c>
      <c r="D120" s="13">
        <f t="shared" si="31"/>
        <v>190</v>
      </c>
      <c r="E120" s="13">
        <f t="shared" si="32"/>
        <v>18810</v>
      </c>
      <c r="F120" s="14">
        <f t="shared" si="33"/>
        <v>0</v>
      </c>
      <c r="G120" s="14">
        <f t="shared" si="29"/>
        <v>18810</v>
      </c>
      <c r="H120" s="14">
        <f t="shared" si="34"/>
        <v>0</v>
      </c>
      <c r="I120" s="24">
        <f t="shared" si="35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0"/>
        <v>12029</v>
      </c>
      <c r="B121" s="12">
        <f t="shared" si="28"/>
        <v>47119</v>
      </c>
      <c r="C121" s="13">
        <f t="shared" si="30"/>
        <v>1900</v>
      </c>
      <c r="D121" s="13">
        <f t="shared" si="31"/>
        <v>190</v>
      </c>
      <c r="E121" s="13">
        <f t="shared" si="32"/>
        <v>19000</v>
      </c>
      <c r="F121" s="14">
        <f t="shared" si="33"/>
        <v>0</v>
      </c>
      <c r="G121" s="14">
        <f t="shared" si="29"/>
        <v>19000</v>
      </c>
      <c r="H121" s="14">
        <f t="shared" si="34"/>
        <v>0</v>
      </c>
      <c r="I121" s="24">
        <f t="shared" si="35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0"/>
        <v>22029</v>
      </c>
      <c r="B122" s="12">
        <f t="shared" si="28"/>
        <v>47150</v>
      </c>
      <c r="C122" s="13">
        <f t="shared" si="30"/>
        <v>1900</v>
      </c>
      <c r="D122" s="13">
        <f t="shared" si="31"/>
        <v>190</v>
      </c>
      <c r="E122" s="13">
        <f t="shared" si="32"/>
        <v>19190</v>
      </c>
      <c r="F122" s="14">
        <f t="shared" si="33"/>
        <v>0</v>
      </c>
      <c r="G122" s="14">
        <f t="shared" si="29"/>
        <v>19190</v>
      </c>
      <c r="H122" s="14">
        <f t="shared" si="34"/>
        <v>0</v>
      </c>
      <c r="I122" s="24">
        <f t="shared" si="35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spans="1:19">
      <c r="A123" s="5" t="str">
        <f t="shared" si="20"/>
        <v>32029</v>
      </c>
      <c r="B123" s="12">
        <f t="shared" si="28"/>
        <v>47178</v>
      </c>
      <c r="C123" s="13">
        <f t="shared" si="30"/>
        <v>1900</v>
      </c>
      <c r="D123" s="13">
        <f t="shared" si="31"/>
        <v>190</v>
      </c>
      <c r="E123" s="13">
        <f t="shared" si="32"/>
        <v>19380</v>
      </c>
      <c r="F123" s="14">
        <f t="shared" si="33"/>
        <v>0</v>
      </c>
      <c r="G123" s="14">
        <f t="shared" si="29"/>
        <v>19380</v>
      </c>
      <c r="H123" s="14">
        <f t="shared" si="34"/>
        <v>0</v>
      </c>
      <c r="I123" s="24">
        <f t="shared" si="35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0"/>
        <v>11900</v>
      </c>
      <c r="C124" s="13">
        <f t="shared" si="30"/>
        <v>1900</v>
      </c>
      <c r="D124" s="13">
        <f t="shared" si="31"/>
        <v>190</v>
      </c>
      <c r="E124" s="13">
        <f t="shared" si="32"/>
        <v>19570</v>
      </c>
      <c r="F124" s="14">
        <f t="shared" si="33"/>
        <v>0</v>
      </c>
      <c r="G124" s="14">
        <f t="shared" si="29"/>
        <v>19570</v>
      </c>
      <c r="H124" s="14">
        <f t="shared" si="34"/>
        <v>0</v>
      </c>
      <c r="I124" s="24">
        <f t="shared" si="35"/>
        <v>0</v>
      </c>
      <c r="J124" s="24">
        <f t="shared" si="27"/>
        <v>0</v>
      </c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1:K12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1:L1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3">
    <cfRule type="cellIs" dxfId="0" priority="16" operator="lessThan">
      <formula>0</formula>
    </cfRule>
  </conditionalFormatting>
  <conditionalFormatting sqref="M5:M14;O5:O14;K5:K21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4;P5:P14;L5:L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M123;O15:O123;K6:K12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:N123;P15:P123;L6:L1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P1" sqref="P1"/>
    </sheetView>
  </sheetViews>
  <sheetFormatPr defaultColWidth="11" defaultRowHeight="15"/>
  <cols>
    <col min="1" max="1" width="7" hidden="1" customWidth="1"/>
    <col min="2" max="2" width="9.42857142857143" customWidth="1"/>
    <col min="3" max="3" width="10.5714285714286" customWidth="1"/>
    <col min="4" max="5" width="11" customWidth="1"/>
    <col min="6" max="6" width="10.4285714285714" customWidth="1"/>
    <col min="7" max="7" width="11.5714285714286" customWidth="1"/>
    <col min="8" max="8" width="12" customWidth="1"/>
    <col min="11" max="11" width="11.4285714285714"/>
    <col min="15" max="15" width="12.1428571428571" customWidth="1"/>
    <col min="16" max="16" width="7.71428571428571" customWidth="1"/>
    <col min="17" max="17" width="3.42857142857143" customWidth="1"/>
    <col min="18" max="18" width="18.7142857142857" customWidth="1"/>
    <col min="19" max="19" width="9.2" customWidth="1"/>
  </cols>
  <sheetData>
    <row r="1" spans="2:16">
      <c r="B1" s="1" t="s">
        <v>9</v>
      </c>
      <c r="C1" s="2" t="s">
        <v>60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f ca="1">TODAY()</f>
        <v>44095</v>
      </c>
      <c r="N1" s="19" t="s">
        <v>13</v>
      </c>
      <c r="O1" s="20">
        <v>200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200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200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200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200</v>
      </c>
    </row>
    <row r="6" ht="15.75" spans="1:19">
      <c r="A6" s="5" t="str">
        <f ca="1" t="shared" ref="A6:A37" si="1">MONTH(B6)&amp;YEAR(B6)</f>
        <v>102020</v>
      </c>
      <c r="B6" s="12">
        <f ca="1" t="shared" ref="B6:B37" si="2">EDATE(B5,1)</f>
        <v>44125</v>
      </c>
      <c r="C6" s="13">
        <f t="shared" ref="C6:C37" si="3">C5-H6+I6</f>
        <v>200</v>
      </c>
      <c r="D6" s="13">
        <f t="shared" ref="D6:D37" si="4">C5*$K$1</f>
        <v>20</v>
      </c>
      <c r="E6" s="13">
        <f t="shared" ref="E6:E37" si="5">C5*$K$1+G5</f>
        <v>20</v>
      </c>
      <c r="F6" s="14">
        <f t="shared" ref="F6:F37" si="6">IF(J6&gt;E6,E6,J6)</f>
        <v>0</v>
      </c>
      <c r="G6" s="14">
        <f t="shared" si="0"/>
        <v>20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112020</v>
      </c>
      <c r="B7" s="12">
        <f ca="1" t="shared" si="2"/>
        <v>44156</v>
      </c>
      <c r="C7" s="13">
        <f t="shared" si="3"/>
        <v>200</v>
      </c>
      <c r="D7" s="13">
        <f t="shared" si="4"/>
        <v>20</v>
      </c>
      <c r="E7" s="13">
        <f t="shared" si="5"/>
        <v>40</v>
      </c>
      <c r="F7" s="14">
        <f t="shared" si="6"/>
        <v>0</v>
      </c>
      <c r="G7" s="14">
        <f t="shared" si="0"/>
        <v>40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1"/>
        <v>122020</v>
      </c>
      <c r="B8" s="12">
        <f ca="1" t="shared" si="2"/>
        <v>44186</v>
      </c>
      <c r="C8" s="13">
        <f t="shared" si="3"/>
        <v>200</v>
      </c>
      <c r="D8" s="13">
        <f t="shared" si="4"/>
        <v>20</v>
      </c>
      <c r="E8" s="13">
        <f t="shared" si="5"/>
        <v>60</v>
      </c>
      <c r="F8" s="14">
        <f t="shared" si="6"/>
        <v>0</v>
      </c>
      <c r="G8" s="14">
        <f t="shared" si="0"/>
        <v>60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ca="1" t="shared" si="1"/>
        <v>12021</v>
      </c>
      <c r="B9" s="12">
        <f ca="1" t="shared" si="2"/>
        <v>44217</v>
      </c>
      <c r="C9" s="13">
        <f t="shared" si="3"/>
        <v>200</v>
      </c>
      <c r="D9" s="13">
        <f t="shared" si="4"/>
        <v>20</v>
      </c>
      <c r="E9" s="13">
        <f t="shared" si="5"/>
        <v>80</v>
      </c>
      <c r="F9" s="14">
        <f t="shared" si="6"/>
        <v>0</v>
      </c>
      <c r="G9" s="14">
        <f t="shared" si="0"/>
        <v>80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22021</v>
      </c>
      <c r="B10" s="12">
        <f ca="1" t="shared" si="2"/>
        <v>44248</v>
      </c>
      <c r="C10" s="13">
        <f t="shared" si="3"/>
        <v>200</v>
      </c>
      <c r="D10" s="13">
        <f t="shared" si="4"/>
        <v>20</v>
      </c>
      <c r="E10" s="13">
        <f t="shared" si="5"/>
        <v>100</v>
      </c>
      <c r="F10" s="14">
        <f t="shared" si="6"/>
        <v>0</v>
      </c>
      <c r="G10" s="14">
        <f t="shared" si="0"/>
        <v>100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32021</v>
      </c>
      <c r="B11" s="12">
        <f ca="1" t="shared" si="2"/>
        <v>44276</v>
      </c>
      <c r="C11" s="13">
        <f t="shared" si="3"/>
        <v>200</v>
      </c>
      <c r="D11" s="13">
        <f t="shared" si="4"/>
        <v>20</v>
      </c>
      <c r="E11" s="13">
        <f t="shared" si="5"/>
        <v>120</v>
      </c>
      <c r="F11" s="14">
        <f t="shared" si="6"/>
        <v>0</v>
      </c>
      <c r="G11" s="14">
        <f t="shared" si="0"/>
        <v>120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42021</v>
      </c>
      <c r="B12" s="12">
        <f ca="1" t="shared" si="2"/>
        <v>44307</v>
      </c>
      <c r="C12" s="13">
        <f t="shared" si="3"/>
        <v>200</v>
      </c>
      <c r="D12" s="13">
        <f t="shared" si="4"/>
        <v>20</v>
      </c>
      <c r="E12" s="13">
        <f t="shared" si="5"/>
        <v>140</v>
      </c>
      <c r="F12" s="14">
        <f t="shared" si="6"/>
        <v>0</v>
      </c>
      <c r="G12" s="14">
        <f t="shared" si="0"/>
        <v>140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52021</v>
      </c>
      <c r="B13" s="12">
        <f ca="1" t="shared" si="2"/>
        <v>44337</v>
      </c>
      <c r="C13" s="13">
        <f t="shared" si="3"/>
        <v>200</v>
      </c>
      <c r="D13" s="13">
        <f t="shared" si="4"/>
        <v>20</v>
      </c>
      <c r="E13" s="13">
        <f t="shared" si="5"/>
        <v>160</v>
      </c>
      <c r="F13" s="14">
        <f t="shared" si="6"/>
        <v>0</v>
      </c>
      <c r="G13" s="14">
        <f t="shared" si="0"/>
        <v>160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62021</v>
      </c>
      <c r="B14" s="12">
        <f ca="1" t="shared" si="2"/>
        <v>44368</v>
      </c>
      <c r="C14" s="13">
        <f t="shared" si="3"/>
        <v>200</v>
      </c>
      <c r="D14" s="13">
        <f t="shared" si="4"/>
        <v>20</v>
      </c>
      <c r="E14" s="13">
        <f t="shared" si="5"/>
        <v>180</v>
      </c>
      <c r="F14" s="14">
        <f t="shared" si="6"/>
        <v>0</v>
      </c>
      <c r="G14" s="14">
        <f t="shared" si="0"/>
        <v>180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72021</v>
      </c>
      <c r="B15" s="12">
        <f ca="1" t="shared" si="2"/>
        <v>44398</v>
      </c>
      <c r="C15" s="13">
        <f t="shared" si="3"/>
        <v>200</v>
      </c>
      <c r="D15" s="13">
        <f t="shared" si="4"/>
        <v>20</v>
      </c>
      <c r="E15" s="13">
        <f t="shared" si="5"/>
        <v>200</v>
      </c>
      <c r="F15" s="14">
        <f t="shared" si="6"/>
        <v>0</v>
      </c>
      <c r="G15" s="14">
        <f t="shared" si="0"/>
        <v>200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82021</v>
      </c>
      <c r="B16" s="12">
        <f ca="1" t="shared" si="2"/>
        <v>44429</v>
      </c>
      <c r="C16" s="13">
        <f t="shared" si="3"/>
        <v>200</v>
      </c>
      <c r="D16" s="13">
        <f t="shared" si="4"/>
        <v>20</v>
      </c>
      <c r="E16" s="13">
        <f t="shared" si="5"/>
        <v>220</v>
      </c>
      <c r="F16" s="14">
        <f t="shared" si="6"/>
        <v>0</v>
      </c>
      <c r="G16" s="14">
        <f t="shared" si="0"/>
        <v>220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92021</v>
      </c>
      <c r="B17" s="12">
        <f ca="1" t="shared" si="2"/>
        <v>44460</v>
      </c>
      <c r="C17" s="13">
        <f t="shared" si="3"/>
        <v>200</v>
      </c>
      <c r="D17" s="13">
        <f t="shared" si="4"/>
        <v>20</v>
      </c>
      <c r="E17" s="13">
        <f t="shared" si="5"/>
        <v>240</v>
      </c>
      <c r="F17" s="14">
        <f t="shared" si="6"/>
        <v>0</v>
      </c>
      <c r="G17" s="14">
        <f t="shared" si="0"/>
        <v>240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102021</v>
      </c>
      <c r="B18" s="12">
        <f ca="1" t="shared" si="2"/>
        <v>44490</v>
      </c>
      <c r="C18" s="13">
        <f t="shared" si="3"/>
        <v>200</v>
      </c>
      <c r="D18" s="13">
        <f t="shared" si="4"/>
        <v>20</v>
      </c>
      <c r="E18" s="13">
        <f t="shared" si="5"/>
        <v>260</v>
      </c>
      <c r="F18" s="14">
        <f t="shared" si="6"/>
        <v>0</v>
      </c>
      <c r="G18" s="14">
        <f t="shared" si="0"/>
        <v>260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112021</v>
      </c>
      <c r="B19" s="12">
        <f ca="1" t="shared" si="2"/>
        <v>44521</v>
      </c>
      <c r="C19" s="13">
        <f t="shared" si="3"/>
        <v>200</v>
      </c>
      <c r="D19" s="13">
        <f t="shared" si="4"/>
        <v>20</v>
      </c>
      <c r="E19" s="13">
        <f t="shared" si="5"/>
        <v>280</v>
      </c>
      <c r="F19" s="14">
        <f t="shared" si="6"/>
        <v>0</v>
      </c>
      <c r="G19" s="14">
        <f t="shared" si="0"/>
        <v>280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122021</v>
      </c>
      <c r="B20" s="12">
        <f ca="1" t="shared" si="2"/>
        <v>44551</v>
      </c>
      <c r="C20" s="13">
        <f t="shared" si="3"/>
        <v>200</v>
      </c>
      <c r="D20" s="13">
        <f t="shared" si="4"/>
        <v>20</v>
      </c>
      <c r="E20" s="13">
        <f t="shared" si="5"/>
        <v>300</v>
      </c>
      <c r="F20" s="14">
        <f t="shared" si="6"/>
        <v>0</v>
      </c>
      <c r="G20" s="14">
        <f t="shared" si="0"/>
        <v>300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12022</v>
      </c>
      <c r="B21" s="12">
        <f ca="1" t="shared" si="2"/>
        <v>44582</v>
      </c>
      <c r="C21" s="13">
        <f t="shared" si="3"/>
        <v>200</v>
      </c>
      <c r="D21" s="13">
        <f t="shared" si="4"/>
        <v>20</v>
      </c>
      <c r="E21" s="13">
        <f t="shared" si="5"/>
        <v>320</v>
      </c>
      <c r="F21" s="14">
        <f t="shared" si="6"/>
        <v>0</v>
      </c>
      <c r="G21" s="14">
        <f t="shared" si="0"/>
        <v>320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22022</v>
      </c>
      <c r="B22" s="12">
        <f ca="1" t="shared" si="2"/>
        <v>44613</v>
      </c>
      <c r="C22" s="13">
        <f t="shared" si="3"/>
        <v>200</v>
      </c>
      <c r="D22" s="13">
        <f t="shared" si="4"/>
        <v>20</v>
      </c>
      <c r="E22" s="13">
        <f t="shared" si="5"/>
        <v>340</v>
      </c>
      <c r="F22" s="14">
        <f t="shared" si="6"/>
        <v>0</v>
      </c>
      <c r="G22" s="14">
        <f t="shared" si="0"/>
        <v>340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32022</v>
      </c>
      <c r="B23" s="12">
        <f ca="1" t="shared" si="2"/>
        <v>44641</v>
      </c>
      <c r="C23" s="13">
        <f t="shared" si="3"/>
        <v>200</v>
      </c>
      <c r="D23" s="13">
        <f t="shared" si="4"/>
        <v>20</v>
      </c>
      <c r="E23" s="13">
        <f t="shared" si="5"/>
        <v>360</v>
      </c>
      <c r="F23" s="14">
        <f t="shared" si="6"/>
        <v>0</v>
      </c>
      <c r="G23" s="14">
        <f t="shared" si="0"/>
        <v>360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42022</v>
      </c>
      <c r="B24" s="12">
        <f ca="1" t="shared" si="2"/>
        <v>44672</v>
      </c>
      <c r="C24" s="13">
        <f t="shared" si="3"/>
        <v>200</v>
      </c>
      <c r="D24" s="13">
        <f t="shared" si="4"/>
        <v>20</v>
      </c>
      <c r="E24" s="13">
        <f t="shared" si="5"/>
        <v>380</v>
      </c>
      <c r="F24" s="14">
        <f t="shared" si="6"/>
        <v>0</v>
      </c>
      <c r="G24" s="14">
        <f t="shared" si="0"/>
        <v>380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52022</v>
      </c>
      <c r="B25" s="12">
        <f ca="1" t="shared" si="2"/>
        <v>44702</v>
      </c>
      <c r="C25" s="13">
        <f t="shared" si="3"/>
        <v>200</v>
      </c>
      <c r="D25" s="13">
        <f t="shared" si="4"/>
        <v>20</v>
      </c>
      <c r="E25" s="13">
        <f t="shared" si="5"/>
        <v>400</v>
      </c>
      <c r="F25" s="14">
        <f t="shared" si="6"/>
        <v>0</v>
      </c>
      <c r="G25" s="14">
        <f t="shared" si="0"/>
        <v>400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62022</v>
      </c>
      <c r="B26" s="12">
        <f ca="1" t="shared" si="2"/>
        <v>44733</v>
      </c>
      <c r="C26" s="13">
        <f t="shared" si="3"/>
        <v>200</v>
      </c>
      <c r="D26" s="13">
        <f t="shared" si="4"/>
        <v>20</v>
      </c>
      <c r="E26" s="13">
        <f t="shared" si="5"/>
        <v>420</v>
      </c>
      <c r="F26" s="14">
        <f t="shared" si="6"/>
        <v>0</v>
      </c>
      <c r="G26" s="14">
        <f t="shared" si="0"/>
        <v>420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72022</v>
      </c>
      <c r="B27" s="12">
        <f ca="1" t="shared" si="2"/>
        <v>44763</v>
      </c>
      <c r="C27" s="13">
        <f t="shared" si="3"/>
        <v>200</v>
      </c>
      <c r="D27" s="13">
        <f t="shared" si="4"/>
        <v>20</v>
      </c>
      <c r="E27" s="13">
        <f t="shared" si="5"/>
        <v>440</v>
      </c>
      <c r="F27" s="14">
        <f t="shared" si="6"/>
        <v>0</v>
      </c>
      <c r="G27" s="14">
        <f t="shared" si="0"/>
        <v>440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82022</v>
      </c>
      <c r="B28" s="12">
        <f ca="1" t="shared" si="2"/>
        <v>44794</v>
      </c>
      <c r="C28" s="13">
        <f t="shared" si="3"/>
        <v>200</v>
      </c>
      <c r="D28" s="13">
        <f t="shared" si="4"/>
        <v>20</v>
      </c>
      <c r="E28" s="13">
        <f t="shared" si="5"/>
        <v>460</v>
      </c>
      <c r="F28" s="14">
        <f t="shared" si="6"/>
        <v>0</v>
      </c>
      <c r="G28" s="14">
        <f t="shared" si="0"/>
        <v>460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92022</v>
      </c>
      <c r="B29" s="12">
        <f ca="1" t="shared" si="2"/>
        <v>44825</v>
      </c>
      <c r="C29" s="13">
        <f t="shared" si="3"/>
        <v>200</v>
      </c>
      <c r="D29" s="13">
        <f t="shared" si="4"/>
        <v>20</v>
      </c>
      <c r="E29" s="13">
        <f t="shared" si="5"/>
        <v>480</v>
      </c>
      <c r="F29" s="14">
        <f t="shared" si="6"/>
        <v>0</v>
      </c>
      <c r="G29" s="14">
        <f t="shared" si="0"/>
        <v>480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102022</v>
      </c>
      <c r="B30" s="12">
        <f ca="1" t="shared" si="2"/>
        <v>44855</v>
      </c>
      <c r="C30" s="13">
        <f t="shared" si="3"/>
        <v>200</v>
      </c>
      <c r="D30" s="13">
        <f t="shared" si="4"/>
        <v>20</v>
      </c>
      <c r="E30" s="13">
        <f t="shared" si="5"/>
        <v>500</v>
      </c>
      <c r="F30" s="14">
        <f t="shared" si="6"/>
        <v>0</v>
      </c>
      <c r="G30" s="14">
        <f t="shared" si="0"/>
        <v>500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112022</v>
      </c>
      <c r="B31" s="12">
        <f ca="1" t="shared" si="2"/>
        <v>44886</v>
      </c>
      <c r="C31" s="13">
        <f t="shared" si="3"/>
        <v>200</v>
      </c>
      <c r="D31" s="13">
        <f t="shared" si="4"/>
        <v>20</v>
      </c>
      <c r="E31" s="13">
        <f t="shared" si="5"/>
        <v>520</v>
      </c>
      <c r="F31" s="14">
        <f t="shared" si="6"/>
        <v>0</v>
      </c>
      <c r="G31" s="14">
        <f t="shared" si="0"/>
        <v>520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122022</v>
      </c>
      <c r="B32" s="12">
        <f ca="1" t="shared" si="2"/>
        <v>44916</v>
      </c>
      <c r="C32" s="13">
        <f t="shared" si="3"/>
        <v>200</v>
      </c>
      <c r="D32" s="13">
        <f t="shared" si="4"/>
        <v>20</v>
      </c>
      <c r="E32" s="13">
        <f t="shared" si="5"/>
        <v>540</v>
      </c>
      <c r="F32" s="14">
        <f t="shared" si="6"/>
        <v>0</v>
      </c>
      <c r="G32" s="14">
        <f t="shared" si="0"/>
        <v>540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12023</v>
      </c>
      <c r="B33" s="12">
        <f ca="1" t="shared" si="2"/>
        <v>44947</v>
      </c>
      <c r="C33" s="13">
        <f t="shared" si="3"/>
        <v>200</v>
      </c>
      <c r="D33" s="13">
        <f t="shared" si="4"/>
        <v>20</v>
      </c>
      <c r="E33" s="13">
        <f t="shared" si="5"/>
        <v>560</v>
      </c>
      <c r="F33" s="14">
        <f t="shared" si="6"/>
        <v>0</v>
      </c>
      <c r="G33" s="14">
        <f t="shared" si="0"/>
        <v>560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22023</v>
      </c>
      <c r="B34" s="12">
        <f ca="1" t="shared" si="2"/>
        <v>44978</v>
      </c>
      <c r="C34" s="13">
        <f t="shared" si="3"/>
        <v>200</v>
      </c>
      <c r="D34" s="13">
        <f t="shared" si="4"/>
        <v>20</v>
      </c>
      <c r="E34" s="13">
        <f t="shared" si="5"/>
        <v>580</v>
      </c>
      <c r="F34" s="14">
        <f t="shared" si="6"/>
        <v>0</v>
      </c>
      <c r="G34" s="14">
        <f t="shared" si="0"/>
        <v>580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32023</v>
      </c>
      <c r="B35" s="12">
        <f ca="1" t="shared" si="2"/>
        <v>45006</v>
      </c>
      <c r="C35" s="13">
        <f t="shared" si="3"/>
        <v>200</v>
      </c>
      <c r="D35" s="13">
        <f t="shared" si="4"/>
        <v>20</v>
      </c>
      <c r="E35" s="13">
        <f t="shared" si="5"/>
        <v>600</v>
      </c>
      <c r="F35" s="14">
        <f t="shared" si="6"/>
        <v>0</v>
      </c>
      <c r="G35" s="14">
        <f t="shared" si="0"/>
        <v>600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42023</v>
      </c>
      <c r="B36" s="12">
        <f ca="1" t="shared" si="2"/>
        <v>45037</v>
      </c>
      <c r="C36" s="13">
        <f t="shared" si="3"/>
        <v>200</v>
      </c>
      <c r="D36" s="13">
        <f t="shared" si="4"/>
        <v>20</v>
      </c>
      <c r="E36" s="13">
        <f t="shared" si="5"/>
        <v>620</v>
      </c>
      <c r="F36" s="14">
        <f t="shared" si="6"/>
        <v>0</v>
      </c>
      <c r="G36" s="14">
        <f t="shared" si="0"/>
        <v>620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52023</v>
      </c>
      <c r="B37" s="12">
        <f ca="1" t="shared" si="2"/>
        <v>45067</v>
      </c>
      <c r="C37" s="13">
        <f t="shared" si="3"/>
        <v>200</v>
      </c>
      <c r="D37" s="13">
        <f t="shared" si="4"/>
        <v>20</v>
      </c>
      <c r="E37" s="13">
        <f t="shared" si="5"/>
        <v>640</v>
      </c>
      <c r="F37" s="14">
        <f t="shared" si="6"/>
        <v>0</v>
      </c>
      <c r="G37" s="14">
        <f t="shared" ref="G37:G68" si="10">E37-F37</f>
        <v>640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1">MONTH(B38)&amp;YEAR(B38)</f>
        <v>62023</v>
      </c>
      <c r="B38" s="12">
        <f ca="1" t="shared" ref="B38:B69" si="12">EDATE(B37,1)</f>
        <v>45098</v>
      </c>
      <c r="C38" s="13">
        <f t="shared" ref="C38:C69" si="13">C37-H38+I38</f>
        <v>200</v>
      </c>
      <c r="D38" s="13">
        <f t="shared" ref="D38:D69" si="14">C37*$K$1</f>
        <v>20</v>
      </c>
      <c r="E38" s="13">
        <f t="shared" ref="E38:E69" si="15">C37*$K$1+G37</f>
        <v>660</v>
      </c>
      <c r="F38" s="14">
        <f t="shared" ref="F38:F69" si="16">IF(J38&gt;E38,E38,J38)</f>
        <v>0</v>
      </c>
      <c r="G38" s="14">
        <f t="shared" si="10"/>
        <v>660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1"/>
        <v>72023</v>
      </c>
      <c r="B39" s="12">
        <f ca="1" t="shared" si="12"/>
        <v>45128</v>
      </c>
      <c r="C39" s="13">
        <f t="shared" si="13"/>
        <v>200</v>
      </c>
      <c r="D39" s="13">
        <f t="shared" si="14"/>
        <v>20</v>
      </c>
      <c r="E39" s="13">
        <f t="shared" si="15"/>
        <v>680</v>
      </c>
      <c r="F39" s="14">
        <f t="shared" si="16"/>
        <v>0</v>
      </c>
      <c r="G39" s="14">
        <f t="shared" si="10"/>
        <v>680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1"/>
        <v>82023</v>
      </c>
      <c r="B40" s="12">
        <f ca="1" t="shared" si="12"/>
        <v>45159</v>
      </c>
      <c r="C40" s="13">
        <f t="shared" si="13"/>
        <v>200</v>
      </c>
      <c r="D40" s="13">
        <f t="shared" si="14"/>
        <v>20</v>
      </c>
      <c r="E40" s="13">
        <f t="shared" si="15"/>
        <v>700</v>
      </c>
      <c r="F40" s="14">
        <f t="shared" si="16"/>
        <v>0</v>
      </c>
      <c r="G40" s="14">
        <f t="shared" si="10"/>
        <v>700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1"/>
        <v>92023</v>
      </c>
      <c r="B41" s="12">
        <f ca="1" t="shared" si="12"/>
        <v>45190</v>
      </c>
      <c r="C41" s="13">
        <f t="shared" si="13"/>
        <v>200</v>
      </c>
      <c r="D41" s="13">
        <f t="shared" si="14"/>
        <v>20</v>
      </c>
      <c r="E41" s="13">
        <f t="shared" si="15"/>
        <v>720</v>
      </c>
      <c r="F41" s="14">
        <f t="shared" si="16"/>
        <v>0</v>
      </c>
      <c r="G41" s="14">
        <f t="shared" si="10"/>
        <v>720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1"/>
        <v>102023</v>
      </c>
      <c r="B42" s="12">
        <f ca="1" t="shared" si="12"/>
        <v>45220</v>
      </c>
      <c r="C42" s="13">
        <f t="shared" si="13"/>
        <v>200</v>
      </c>
      <c r="D42" s="13">
        <f t="shared" si="14"/>
        <v>20</v>
      </c>
      <c r="E42" s="13">
        <f t="shared" si="15"/>
        <v>740</v>
      </c>
      <c r="F42" s="14">
        <f t="shared" si="16"/>
        <v>0</v>
      </c>
      <c r="G42" s="14">
        <f t="shared" si="10"/>
        <v>740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1"/>
        <v>112023</v>
      </c>
      <c r="B43" s="12">
        <f ca="1" t="shared" si="12"/>
        <v>45251</v>
      </c>
      <c r="C43" s="13">
        <f t="shared" si="13"/>
        <v>200</v>
      </c>
      <c r="D43" s="13">
        <f t="shared" si="14"/>
        <v>20</v>
      </c>
      <c r="E43" s="13">
        <f t="shared" si="15"/>
        <v>760</v>
      </c>
      <c r="F43" s="14">
        <f t="shared" si="16"/>
        <v>0</v>
      </c>
      <c r="G43" s="14">
        <f t="shared" si="10"/>
        <v>760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1"/>
        <v>122023</v>
      </c>
      <c r="B44" s="12">
        <f ca="1" t="shared" si="12"/>
        <v>45281</v>
      </c>
      <c r="C44" s="13">
        <f t="shared" si="13"/>
        <v>200</v>
      </c>
      <c r="D44" s="13">
        <f t="shared" si="14"/>
        <v>20</v>
      </c>
      <c r="E44" s="13">
        <f t="shared" si="15"/>
        <v>780</v>
      </c>
      <c r="F44" s="14">
        <f t="shared" si="16"/>
        <v>0</v>
      </c>
      <c r="G44" s="14">
        <f t="shared" si="10"/>
        <v>780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1"/>
        <v>12024</v>
      </c>
      <c r="B45" s="12">
        <f ca="1" t="shared" si="12"/>
        <v>45312</v>
      </c>
      <c r="C45" s="13">
        <f t="shared" si="13"/>
        <v>200</v>
      </c>
      <c r="D45" s="13">
        <f t="shared" si="14"/>
        <v>20</v>
      </c>
      <c r="E45" s="13">
        <f t="shared" si="15"/>
        <v>800</v>
      </c>
      <c r="F45" s="14">
        <f t="shared" si="16"/>
        <v>0</v>
      </c>
      <c r="G45" s="14">
        <f t="shared" si="10"/>
        <v>800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1"/>
        <v>22024</v>
      </c>
      <c r="B46" s="12">
        <f ca="1" t="shared" si="12"/>
        <v>45343</v>
      </c>
      <c r="C46" s="13">
        <f t="shared" si="13"/>
        <v>200</v>
      </c>
      <c r="D46" s="13">
        <f t="shared" si="14"/>
        <v>20</v>
      </c>
      <c r="E46" s="13">
        <f t="shared" si="15"/>
        <v>820</v>
      </c>
      <c r="F46" s="14">
        <f t="shared" si="16"/>
        <v>0</v>
      </c>
      <c r="G46" s="14">
        <f t="shared" si="10"/>
        <v>820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1"/>
        <v>32024</v>
      </c>
      <c r="B47" s="12">
        <f ca="1" t="shared" si="12"/>
        <v>45372</v>
      </c>
      <c r="C47" s="13">
        <f t="shared" si="13"/>
        <v>200</v>
      </c>
      <c r="D47" s="13">
        <f t="shared" si="14"/>
        <v>20</v>
      </c>
      <c r="E47" s="13">
        <f t="shared" si="15"/>
        <v>840</v>
      </c>
      <c r="F47" s="14">
        <f t="shared" si="16"/>
        <v>0</v>
      </c>
      <c r="G47" s="14">
        <f t="shared" si="10"/>
        <v>840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1"/>
        <v>42024</v>
      </c>
      <c r="B48" s="12">
        <f ca="1" t="shared" si="12"/>
        <v>45403</v>
      </c>
      <c r="C48" s="13">
        <f t="shared" si="13"/>
        <v>200</v>
      </c>
      <c r="D48" s="13">
        <f t="shared" si="14"/>
        <v>20</v>
      </c>
      <c r="E48" s="13">
        <f t="shared" si="15"/>
        <v>860</v>
      </c>
      <c r="F48" s="14">
        <f t="shared" si="16"/>
        <v>0</v>
      </c>
      <c r="G48" s="14">
        <f t="shared" si="10"/>
        <v>860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1"/>
        <v>52024</v>
      </c>
      <c r="B49" s="12">
        <f ca="1" t="shared" si="12"/>
        <v>45433</v>
      </c>
      <c r="C49" s="13">
        <f t="shared" si="13"/>
        <v>200</v>
      </c>
      <c r="D49" s="13">
        <f t="shared" si="14"/>
        <v>20</v>
      </c>
      <c r="E49" s="13">
        <f t="shared" si="15"/>
        <v>880</v>
      </c>
      <c r="F49" s="14">
        <f t="shared" si="16"/>
        <v>0</v>
      </c>
      <c r="G49" s="14">
        <f t="shared" si="10"/>
        <v>880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1"/>
        <v>62024</v>
      </c>
      <c r="B50" s="12">
        <f ca="1" t="shared" si="12"/>
        <v>45464</v>
      </c>
      <c r="C50" s="13">
        <f t="shared" si="13"/>
        <v>200</v>
      </c>
      <c r="D50" s="13">
        <f t="shared" si="14"/>
        <v>20</v>
      </c>
      <c r="E50" s="13">
        <f t="shared" si="15"/>
        <v>900</v>
      </c>
      <c r="F50" s="14">
        <f t="shared" si="16"/>
        <v>0</v>
      </c>
      <c r="G50" s="14">
        <f t="shared" si="10"/>
        <v>900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1"/>
        <v>72024</v>
      </c>
      <c r="B51" s="12">
        <f ca="1" t="shared" si="12"/>
        <v>45494</v>
      </c>
      <c r="C51" s="13">
        <f t="shared" si="13"/>
        <v>200</v>
      </c>
      <c r="D51" s="13">
        <f t="shared" si="14"/>
        <v>20</v>
      </c>
      <c r="E51" s="13">
        <f t="shared" si="15"/>
        <v>920</v>
      </c>
      <c r="F51" s="14">
        <f t="shared" si="16"/>
        <v>0</v>
      </c>
      <c r="G51" s="14">
        <f t="shared" si="10"/>
        <v>920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1"/>
        <v>82024</v>
      </c>
      <c r="B52" s="12">
        <f ca="1" t="shared" si="12"/>
        <v>45525</v>
      </c>
      <c r="C52" s="13">
        <f t="shared" si="13"/>
        <v>200</v>
      </c>
      <c r="D52" s="13">
        <f t="shared" si="14"/>
        <v>20</v>
      </c>
      <c r="E52" s="13">
        <f t="shared" si="15"/>
        <v>940</v>
      </c>
      <c r="F52" s="14">
        <f t="shared" si="16"/>
        <v>0</v>
      </c>
      <c r="G52" s="14">
        <f t="shared" si="10"/>
        <v>940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1"/>
        <v>92024</v>
      </c>
      <c r="B53" s="12">
        <f ca="1" t="shared" si="12"/>
        <v>45556</v>
      </c>
      <c r="C53" s="13">
        <f t="shared" si="13"/>
        <v>200</v>
      </c>
      <c r="D53" s="13">
        <f t="shared" si="14"/>
        <v>20</v>
      </c>
      <c r="E53" s="13">
        <f t="shared" si="15"/>
        <v>960</v>
      </c>
      <c r="F53" s="14">
        <f t="shared" si="16"/>
        <v>0</v>
      </c>
      <c r="G53" s="14">
        <f t="shared" si="10"/>
        <v>960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1"/>
        <v>102024</v>
      </c>
      <c r="B54" s="12">
        <f ca="1" t="shared" si="12"/>
        <v>45586</v>
      </c>
      <c r="C54" s="13">
        <f t="shared" si="13"/>
        <v>200</v>
      </c>
      <c r="D54" s="13">
        <f t="shared" si="14"/>
        <v>20</v>
      </c>
      <c r="E54" s="13">
        <f t="shared" si="15"/>
        <v>980</v>
      </c>
      <c r="F54" s="14">
        <f t="shared" si="16"/>
        <v>0</v>
      </c>
      <c r="G54" s="14">
        <f t="shared" si="10"/>
        <v>980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1"/>
        <v>112024</v>
      </c>
      <c r="B55" s="12">
        <f ca="1" t="shared" si="12"/>
        <v>45617</v>
      </c>
      <c r="C55" s="13">
        <f t="shared" si="13"/>
        <v>200</v>
      </c>
      <c r="D55" s="13">
        <f t="shared" si="14"/>
        <v>20</v>
      </c>
      <c r="E55" s="13">
        <f t="shared" si="15"/>
        <v>1000</v>
      </c>
      <c r="F55" s="14">
        <f t="shared" si="16"/>
        <v>0</v>
      </c>
      <c r="G55" s="14">
        <f t="shared" si="10"/>
        <v>1000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1"/>
        <v>122024</v>
      </c>
      <c r="B56" s="12">
        <f ca="1" t="shared" si="12"/>
        <v>45647</v>
      </c>
      <c r="C56" s="13">
        <f t="shared" si="13"/>
        <v>200</v>
      </c>
      <c r="D56" s="13">
        <f t="shared" si="14"/>
        <v>20</v>
      </c>
      <c r="E56" s="13">
        <f t="shared" si="15"/>
        <v>1020</v>
      </c>
      <c r="F56" s="14">
        <f t="shared" si="16"/>
        <v>0</v>
      </c>
      <c r="G56" s="14">
        <f t="shared" si="10"/>
        <v>1020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1"/>
        <v>12025</v>
      </c>
      <c r="B57" s="12">
        <f ca="1" t="shared" si="12"/>
        <v>45678</v>
      </c>
      <c r="C57" s="13">
        <f t="shared" si="13"/>
        <v>200</v>
      </c>
      <c r="D57" s="13">
        <f t="shared" si="14"/>
        <v>20</v>
      </c>
      <c r="E57" s="13">
        <f t="shared" si="15"/>
        <v>1040</v>
      </c>
      <c r="F57" s="14">
        <f t="shared" si="16"/>
        <v>0</v>
      </c>
      <c r="G57" s="14">
        <f t="shared" si="10"/>
        <v>1040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1"/>
        <v>22025</v>
      </c>
      <c r="B58" s="12">
        <f ca="1" t="shared" si="12"/>
        <v>45709</v>
      </c>
      <c r="C58" s="13">
        <f t="shared" si="13"/>
        <v>200</v>
      </c>
      <c r="D58" s="13">
        <f t="shared" si="14"/>
        <v>20</v>
      </c>
      <c r="E58" s="13">
        <f t="shared" si="15"/>
        <v>1060</v>
      </c>
      <c r="F58" s="14">
        <f t="shared" si="16"/>
        <v>0</v>
      </c>
      <c r="G58" s="14">
        <f t="shared" si="10"/>
        <v>1060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1"/>
        <v>32025</v>
      </c>
      <c r="B59" s="12">
        <f ca="1" t="shared" si="12"/>
        <v>45737</v>
      </c>
      <c r="C59" s="13">
        <f t="shared" si="13"/>
        <v>200</v>
      </c>
      <c r="D59" s="13">
        <f t="shared" si="14"/>
        <v>20</v>
      </c>
      <c r="E59" s="13">
        <f t="shared" si="15"/>
        <v>1080</v>
      </c>
      <c r="F59" s="14">
        <f t="shared" si="16"/>
        <v>0</v>
      </c>
      <c r="G59" s="14">
        <f t="shared" si="10"/>
        <v>1080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1"/>
        <v>42025</v>
      </c>
      <c r="B60" s="12">
        <f ca="1" t="shared" si="12"/>
        <v>45768</v>
      </c>
      <c r="C60" s="13">
        <f t="shared" si="13"/>
        <v>200</v>
      </c>
      <c r="D60" s="13">
        <f t="shared" si="14"/>
        <v>20</v>
      </c>
      <c r="E60" s="13">
        <f t="shared" si="15"/>
        <v>1100</v>
      </c>
      <c r="F60" s="14">
        <f t="shared" si="16"/>
        <v>0</v>
      </c>
      <c r="G60" s="14">
        <f t="shared" si="10"/>
        <v>1100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1"/>
        <v>52025</v>
      </c>
      <c r="B61" s="12">
        <f ca="1" t="shared" si="12"/>
        <v>45798</v>
      </c>
      <c r="C61" s="13">
        <f t="shared" si="13"/>
        <v>200</v>
      </c>
      <c r="D61" s="13">
        <f t="shared" si="14"/>
        <v>20</v>
      </c>
      <c r="E61" s="13">
        <f t="shared" si="15"/>
        <v>1120</v>
      </c>
      <c r="F61" s="14">
        <f t="shared" si="16"/>
        <v>0</v>
      </c>
      <c r="G61" s="14">
        <f t="shared" si="10"/>
        <v>1120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1"/>
        <v>62025</v>
      </c>
      <c r="B62" s="12">
        <f ca="1" t="shared" si="12"/>
        <v>45829</v>
      </c>
      <c r="C62" s="13">
        <f t="shared" si="13"/>
        <v>200</v>
      </c>
      <c r="D62" s="13">
        <f t="shared" si="14"/>
        <v>20</v>
      </c>
      <c r="E62" s="13">
        <f t="shared" si="15"/>
        <v>1140</v>
      </c>
      <c r="F62" s="14">
        <f t="shared" si="16"/>
        <v>0</v>
      </c>
      <c r="G62" s="14">
        <f t="shared" si="10"/>
        <v>1140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1"/>
        <v>72025</v>
      </c>
      <c r="B63" s="12">
        <f ca="1" t="shared" si="12"/>
        <v>45859</v>
      </c>
      <c r="C63" s="13">
        <f t="shared" si="13"/>
        <v>200</v>
      </c>
      <c r="D63" s="13">
        <f t="shared" si="14"/>
        <v>20</v>
      </c>
      <c r="E63" s="13">
        <f t="shared" si="15"/>
        <v>1160</v>
      </c>
      <c r="F63" s="14">
        <f t="shared" si="16"/>
        <v>0</v>
      </c>
      <c r="G63" s="14">
        <f t="shared" si="10"/>
        <v>1160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1"/>
        <v>82025</v>
      </c>
      <c r="B64" s="12">
        <f ca="1" t="shared" si="12"/>
        <v>45890</v>
      </c>
      <c r="C64" s="13">
        <f t="shared" si="13"/>
        <v>200</v>
      </c>
      <c r="D64" s="13">
        <f t="shared" si="14"/>
        <v>20</v>
      </c>
      <c r="E64" s="13">
        <f t="shared" si="15"/>
        <v>1180</v>
      </c>
      <c r="F64" s="14">
        <f t="shared" si="16"/>
        <v>0</v>
      </c>
      <c r="G64" s="14">
        <f t="shared" si="10"/>
        <v>1180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1"/>
        <v>92025</v>
      </c>
      <c r="B65" s="12">
        <f ca="1" t="shared" si="12"/>
        <v>45921</v>
      </c>
      <c r="C65" s="13">
        <f t="shared" si="13"/>
        <v>200</v>
      </c>
      <c r="D65" s="13">
        <f t="shared" si="14"/>
        <v>20</v>
      </c>
      <c r="E65" s="13">
        <f t="shared" si="15"/>
        <v>1200</v>
      </c>
      <c r="F65" s="14">
        <f t="shared" si="16"/>
        <v>0</v>
      </c>
      <c r="G65" s="14">
        <f t="shared" si="10"/>
        <v>1200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1"/>
        <v>102025</v>
      </c>
      <c r="B66" s="12">
        <f ca="1" t="shared" si="12"/>
        <v>45951</v>
      </c>
      <c r="C66" s="13">
        <f t="shared" si="13"/>
        <v>200</v>
      </c>
      <c r="D66" s="13">
        <f t="shared" si="14"/>
        <v>20</v>
      </c>
      <c r="E66" s="13">
        <f t="shared" si="15"/>
        <v>1220</v>
      </c>
      <c r="F66" s="14">
        <f t="shared" si="16"/>
        <v>0</v>
      </c>
      <c r="G66" s="14">
        <f t="shared" si="10"/>
        <v>1220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1"/>
        <v>112025</v>
      </c>
      <c r="B67" s="12">
        <f ca="1" t="shared" si="12"/>
        <v>45982</v>
      </c>
      <c r="C67" s="13">
        <f t="shared" si="13"/>
        <v>200</v>
      </c>
      <c r="D67" s="13">
        <f t="shared" si="14"/>
        <v>20</v>
      </c>
      <c r="E67" s="13">
        <f t="shared" si="15"/>
        <v>1240</v>
      </c>
      <c r="F67" s="14">
        <f t="shared" si="16"/>
        <v>0</v>
      </c>
      <c r="G67" s="14">
        <f t="shared" si="10"/>
        <v>1240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1"/>
        <v>122025</v>
      </c>
      <c r="B68" s="12">
        <f ca="1" t="shared" si="12"/>
        <v>46012</v>
      </c>
      <c r="C68" s="13">
        <f t="shared" si="13"/>
        <v>200</v>
      </c>
      <c r="D68" s="13">
        <f t="shared" si="14"/>
        <v>20</v>
      </c>
      <c r="E68" s="13">
        <f t="shared" si="15"/>
        <v>1260</v>
      </c>
      <c r="F68" s="14">
        <f t="shared" si="16"/>
        <v>0</v>
      </c>
      <c r="G68" s="14">
        <f t="shared" si="10"/>
        <v>1260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1"/>
        <v>12026</v>
      </c>
      <c r="B69" s="12">
        <f ca="1" t="shared" si="12"/>
        <v>46043</v>
      </c>
      <c r="C69" s="13">
        <f t="shared" si="13"/>
        <v>200</v>
      </c>
      <c r="D69" s="13">
        <f t="shared" si="14"/>
        <v>20</v>
      </c>
      <c r="E69" s="13">
        <f t="shared" si="15"/>
        <v>1280</v>
      </c>
      <c r="F69" s="14">
        <f t="shared" si="16"/>
        <v>0</v>
      </c>
      <c r="G69" s="14">
        <f t="shared" ref="G69:G100" si="19">E69-F69</f>
        <v>1280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20">MONTH(B70)&amp;YEAR(B70)</f>
        <v>22026</v>
      </c>
      <c r="B70" s="12">
        <f ca="1" t="shared" ref="B70:B101" si="21">EDATE(B69,1)</f>
        <v>46074</v>
      </c>
      <c r="C70" s="13">
        <f t="shared" ref="C70:C101" si="22">C69-H70+I70</f>
        <v>200</v>
      </c>
      <c r="D70" s="13">
        <f t="shared" ref="D70:D101" si="23">C69*$K$1</f>
        <v>20</v>
      </c>
      <c r="E70" s="13">
        <f t="shared" ref="E70:E101" si="24">C69*$K$1+G69</f>
        <v>1300</v>
      </c>
      <c r="F70" s="14">
        <f t="shared" ref="F70:F101" si="25">IF(J70&gt;E70,E70,J70)</f>
        <v>0</v>
      </c>
      <c r="G70" s="14">
        <f t="shared" si="19"/>
        <v>1300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20"/>
        <v>32026</v>
      </c>
      <c r="B71" s="12">
        <f ca="1" t="shared" si="21"/>
        <v>46102</v>
      </c>
      <c r="C71" s="13">
        <f t="shared" si="22"/>
        <v>200</v>
      </c>
      <c r="D71" s="13">
        <f t="shared" si="23"/>
        <v>20</v>
      </c>
      <c r="E71" s="13">
        <f t="shared" si="24"/>
        <v>1320</v>
      </c>
      <c r="F71" s="14">
        <f t="shared" si="25"/>
        <v>0</v>
      </c>
      <c r="G71" s="14">
        <f t="shared" si="19"/>
        <v>1320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20"/>
        <v>42026</v>
      </c>
      <c r="B72" s="12">
        <f ca="1" t="shared" si="21"/>
        <v>46133</v>
      </c>
      <c r="C72" s="13">
        <f t="shared" si="22"/>
        <v>200</v>
      </c>
      <c r="D72" s="13">
        <f t="shared" si="23"/>
        <v>20</v>
      </c>
      <c r="E72" s="13">
        <f t="shared" si="24"/>
        <v>1340</v>
      </c>
      <c r="F72" s="14">
        <f t="shared" si="25"/>
        <v>0</v>
      </c>
      <c r="G72" s="14">
        <f t="shared" si="19"/>
        <v>1340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20"/>
        <v>52026</v>
      </c>
      <c r="B73" s="12">
        <f ca="1" t="shared" si="21"/>
        <v>46163</v>
      </c>
      <c r="C73" s="13">
        <f t="shared" si="22"/>
        <v>200</v>
      </c>
      <c r="D73" s="13">
        <f t="shared" si="23"/>
        <v>20</v>
      </c>
      <c r="E73" s="13">
        <f t="shared" si="24"/>
        <v>1360</v>
      </c>
      <c r="F73" s="14">
        <f t="shared" si="25"/>
        <v>0</v>
      </c>
      <c r="G73" s="14">
        <f t="shared" si="19"/>
        <v>1360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20"/>
        <v>62026</v>
      </c>
      <c r="B74" s="12">
        <f ca="1" t="shared" si="21"/>
        <v>46194</v>
      </c>
      <c r="C74" s="13">
        <f t="shared" si="22"/>
        <v>200</v>
      </c>
      <c r="D74" s="13">
        <f t="shared" si="23"/>
        <v>20</v>
      </c>
      <c r="E74" s="13">
        <f t="shared" si="24"/>
        <v>1380</v>
      </c>
      <c r="F74" s="14">
        <f t="shared" si="25"/>
        <v>0</v>
      </c>
      <c r="G74" s="14">
        <f t="shared" si="19"/>
        <v>1380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20"/>
        <v>72026</v>
      </c>
      <c r="B75" s="12">
        <f ca="1" t="shared" si="21"/>
        <v>46224</v>
      </c>
      <c r="C75" s="13">
        <f t="shared" si="22"/>
        <v>200</v>
      </c>
      <c r="D75" s="13">
        <f t="shared" si="23"/>
        <v>20</v>
      </c>
      <c r="E75" s="13">
        <f t="shared" si="24"/>
        <v>1400</v>
      </c>
      <c r="F75" s="14">
        <f t="shared" si="25"/>
        <v>0</v>
      </c>
      <c r="G75" s="14">
        <f t="shared" si="19"/>
        <v>1400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20"/>
        <v>82026</v>
      </c>
      <c r="B76" s="12">
        <f ca="1" t="shared" si="21"/>
        <v>46255</v>
      </c>
      <c r="C76" s="13">
        <f t="shared" si="22"/>
        <v>200</v>
      </c>
      <c r="D76" s="13">
        <f t="shared" si="23"/>
        <v>20</v>
      </c>
      <c r="E76" s="13">
        <f t="shared" si="24"/>
        <v>1420</v>
      </c>
      <c r="F76" s="14">
        <f t="shared" si="25"/>
        <v>0</v>
      </c>
      <c r="G76" s="14">
        <f t="shared" si="19"/>
        <v>1420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20"/>
        <v>92026</v>
      </c>
      <c r="B77" s="12">
        <f ca="1" t="shared" si="21"/>
        <v>46286</v>
      </c>
      <c r="C77" s="13">
        <f t="shared" si="22"/>
        <v>200</v>
      </c>
      <c r="D77" s="13">
        <f t="shared" si="23"/>
        <v>20</v>
      </c>
      <c r="E77" s="13">
        <f t="shared" si="24"/>
        <v>1440</v>
      </c>
      <c r="F77" s="14">
        <f t="shared" si="25"/>
        <v>0</v>
      </c>
      <c r="G77" s="14">
        <f t="shared" si="19"/>
        <v>1440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20"/>
        <v>102026</v>
      </c>
      <c r="B78" s="12">
        <f ca="1" t="shared" si="21"/>
        <v>46316</v>
      </c>
      <c r="C78" s="13">
        <f t="shared" si="22"/>
        <v>200</v>
      </c>
      <c r="D78" s="13">
        <f t="shared" si="23"/>
        <v>20</v>
      </c>
      <c r="E78" s="13">
        <f t="shared" si="24"/>
        <v>1460</v>
      </c>
      <c r="F78" s="14">
        <f t="shared" si="25"/>
        <v>0</v>
      </c>
      <c r="G78" s="14">
        <f t="shared" si="19"/>
        <v>1460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20"/>
        <v>112026</v>
      </c>
      <c r="B79" s="12">
        <f ca="1" t="shared" si="21"/>
        <v>46347</v>
      </c>
      <c r="C79" s="13">
        <f t="shared" si="22"/>
        <v>200</v>
      </c>
      <c r="D79" s="13">
        <f t="shared" si="23"/>
        <v>20</v>
      </c>
      <c r="E79" s="13">
        <f t="shared" si="24"/>
        <v>1480</v>
      </c>
      <c r="F79" s="14">
        <f t="shared" si="25"/>
        <v>0</v>
      </c>
      <c r="G79" s="14">
        <f t="shared" si="19"/>
        <v>1480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20"/>
        <v>122026</v>
      </c>
      <c r="B80" s="12">
        <f ca="1" t="shared" si="21"/>
        <v>46377</v>
      </c>
      <c r="C80" s="13">
        <f t="shared" si="22"/>
        <v>200</v>
      </c>
      <c r="D80" s="13">
        <f t="shared" si="23"/>
        <v>20</v>
      </c>
      <c r="E80" s="13">
        <f t="shared" si="24"/>
        <v>1500</v>
      </c>
      <c r="F80" s="14">
        <f t="shared" si="25"/>
        <v>0</v>
      </c>
      <c r="G80" s="14">
        <f t="shared" si="19"/>
        <v>1500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20"/>
        <v>12027</v>
      </c>
      <c r="B81" s="12">
        <f ca="1" t="shared" si="21"/>
        <v>46408</v>
      </c>
      <c r="C81" s="13">
        <f t="shared" si="22"/>
        <v>200</v>
      </c>
      <c r="D81" s="13">
        <f t="shared" si="23"/>
        <v>20</v>
      </c>
      <c r="E81" s="13">
        <f t="shared" si="24"/>
        <v>1520</v>
      </c>
      <c r="F81" s="14">
        <f t="shared" si="25"/>
        <v>0</v>
      </c>
      <c r="G81" s="14">
        <f t="shared" si="19"/>
        <v>1520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20"/>
        <v>22027</v>
      </c>
      <c r="B82" s="12">
        <f ca="1" t="shared" si="21"/>
        <v>46439</v>
      </c>
      <c r="C82" s="13">
        <f t="shared" si="22"/>
        <v>200</v>
      </c>
      <c r="D82" s="13">
        <f t="shared" si="23"/>
        <v>20</v>
      </c>
      <c r="E82" s="13">
        <f t="shared" si="24"/>
        <v>1540</v>
      </c>
      <c r="F82" s="14">
        <f t="shared" si="25"/>
        <v>0</v>
      </c>
      <c r="G82" s="14">
        <f t="shared" si="19"/>
        <v>1540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20"/>
        <v>32027</v>
      </c>
      <c r="B83" s="12">
        <f ca="1" t="shared" si="21"/>
        <v>46467</v>
      </c>
      <c r="C83" s="13">
        <f t="shared" si="22"/>
        <v>200</v>
      </c>
      <c r="D83" s="13">
        <f t="shared" si="23"/>
        <v>20</v>
      </c>
      <c r="E83" s="13">
        <f t="shared" si="24"/>
        <v>1560</v>
      </c>
      <c r="F83" s="14">
        <f t="shared" si="25"/>
        <v>0</v>
      </c>
      <c r="G83" s="14">
        <f t="shared" si="19"/>
        <v>1560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20"/>
        <v>42027</v>
      </c>
      <c r="B84" s="12">
        <f ca="1" t="shared" si="21"/>
        <v>46498</v>
      </c>
      <c r="C84" s="13">
        <f t="shared" si="22"/>
        <v>200</v>
      </c>
      <c r="D84" s="13">
        <f t="shared" si="23"/>
        <v>20</v>
      </c>
      <c r="E84" s="13">
        <f t="shared" si="24"/>
        <v>1580</v>
      </c>
      <c r="F84" s="14">
        <f t="shared" si="25"/>
        <v>0</v>
      </c>
      <c r="G84" s="14">
        <f t="shared" si="19"/>
        <v>1580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20"/>
        <v>52027</v>
      </c>
      <c r="B85" s="12">
        <f ca="1" t="shared" si="21"/>
        <v>46528</v>
      </c>
      <c r="C85" s="13">
        <f t="shared" si="22"/>
        <v>200</v>
      </c>
      <c r="D85" s="13">
        <f t="shared" si="23"/>
        <v>20</v>
      </c>
      <c r="E85" s="13">
        <f t="shared" si="24"/>
        <v>1600</v>
      </c>
      <c r="F85" s="14">
        <f t="shared" si="25"/>
        <v>0</v>
      </c>
      <c r="G85" s="14">
        <f t="shared" si="19"/>
        <v>1600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20"/>
        <v>62027</v>
      </c>
      <c r="B86" s="12">
        <f ca="1" t="shared" si="21"/>
        <v>46559</v>
      </c>
      <c r="C86" s="13">
        <f t="shared" si="22"/>
        <v>200</v>
      </c>
      <c r="D86" s="13">
        <f t="shared" si="23"/>
        <v>20</v>
      </c>
      <c r="E86" s="13">
        <f t="shared" si="24"/>
        <v>1620</v>
      </c>
      <c r="F86" s="14">
        <f t="shared" si="25"/>
        <v>0</v>
      </c>
      <c r="G86" s="14">
        <f t="shared" si="19"/>
        <v>1620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20"/>
        <v>72027</v>
      </c>
      <c r="B87" s="12">
        <f ca="1" t="shared" si="21"/>
        <v>46589</v>
      </c>
      <c r="C87" s="13">
        <f t="shared" si="22"/>
        <v>200</v>
      </c>
      <c r="D87" s="13">
        <f t="shared" si="23"/>
        <v>20</v>
      </c>
      <c r="E87" s="13">
        <f t="shared" si="24"/>
        <v>1640</v>
      </c>
      <c r="F87" s="14">
        <f t="shared" si="25"/>
        <v>0</v>
      </c>
      <c r="G87" s="14">
        <f t="shared" si="19"/>
        <v>1640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20"/>
        <v>82027</v>
      </c>
      <c r="B88" s="12">
        <f ca="1" t="shared" si="21"/>
        <v>46620</v>
      </c>
      <c r="C88" s="13">
        <f t="shared" si="22"/>
        <v>200</v>
      </c>
      <c r="D88" s="13">
        <f t="shared" si="23"/>
        <v>20</v>
      </c>
      <c r="E88" s="13">
        <f t="shared" si="24"/>
        <v>1660</v>
      </c>
      <c r="F88" s="14">
        <f t="shared" si="25"/>
        <v>0</v>
      </c>
      <c r="G88" s="14">
        <f t="shared" si="19"/>
        <v>1660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20"/>
        <v>92027</v>
      </c>
      <c r="B89" s="12">
        <f ca="1" t="shared" si="21"/>
        <v>46651</v>
      </c>
      <c r="C89" s="13">
        <f t="shared" si="22"/>
        <v>200</v>
      </c>
      <c r="D89" s="13">
        <f t="shared" si="23"/>
        <v>20</v>
      </c>
      <c r="E89" s="13">
        <f t="shared" si="24"/>
        <v>1680</v>
      </c>
      <c r="F89" s="14">
        <f t="shared" si="25"/>
        <v>0</v>
      </c>
      <c r="G89" s="14">
        <f t="shared" si="19"/>
        <v>1680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20"/>
        <v>102027</v>
      </c>
      <c r="B90" s="12">
        <f ca="1" t="shared" si="21"/>
        <v>46681</v>
      </c>
      <c r="C90" s="13">
        <f t="shared" si="22"/>
        <v>200</v>
      </c>
      <c r="D90" s="13">
        <f t="shared" si="23"/>
        <v>20</v>
      </c>
      <c r="E90" s="13">
        <f t="shared" si="24"/>
        <v>1700</v>
      </c>
      <c r="F90" s="14">
        <f t="shared" si="25"/>
        <v>0</v>
      </c>
      <c r="G90" s="14">
        <f t="shared" si="19"/>
        <v>1700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20"/>
        <v>112027</v>
      </c>
      <c r="B91" s="12">
        <f ca="1" t="shared" si="21"/>
        <v>46712</v>
      </c>
      <c r="C91" s="13">
        <f t="shared" si="22"/>
        <v>200</v>
      </c>
      <c r="D91" s="13">
        <f t="shared" si="23"/>
        <v>20</v>
      </c>
      <c r="E91" s="13">
        <f t="shared" si="24"/>
        <v>1720</v>
      </c>
      <c r="F91" s="14">
        <f t="shared" si="25"/>
        <v>0</v>
      </c>
      <c r="G91" s="14">
        <f t="shared" si="19"/>
        <v>1720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20"/>
        <v>122027</v>
      </c>
      <c r="B92" s="12">
        <f ca="1" t="shared" si="21"/>
        <v>46742</v>
      </c>
      <c r="C92" s="13">
        <f t="shared" si="22"/>
        <v>200</v>
      </c>
      <c r="D92" s="13">
        <f t="shared" si="23"/>
        <v>20</v>
      </c>
      <c r="E92" s="13">
        <f t="shared" si="24"/>
        <v>1740</v>
      </c>
      <c r="F92" s="14">
        <f t="shared" si="25"/>
        <v>0</v>
      </c>
      <c r="G92" s="14">
        <f t="shared" si="19"/>
        <v>1740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20"/>
        <v>12028</v>
      </c>
      <c r="B93" s="12">
        <f ca="1" t="shared" si="21"/>
        <v>46773</v>
      </c>
      <c r="C93" s="13">
        <f t="shared" si="22"/>
        <v>200</v>
      </c>
      <c r="D93" s="13">
        <f t="shared" si="23"/>
        <v>20</v>
      </c>
      <c r="E93" s="13">
        <f t="shared" si="24"/>
        <v>1760</v>
      </c>
      <c r="F93" s="14">
        <f t="shared" si="25"/>
        <v>0</v>
      </c>
      <c r="G93" s="14">
        <f t="shared" si="19"/>
        <v>1760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20"/>
        <v>22028</v>
      </c>
      <c r="B94" s="12">
        <f ca="1" t="shared" si="21"/>
        <v>46804</v>
      </c>
      <c r="C94" s="13">
        <f t="shared" si="22"/>
        <v>200</v>
      </c>
      <c r="D94" s="13">
        <f t="shared" si="23"/>
        <v>20</v>
      </c>
      <c r="E94" s="13">
        <f t="shared" si="24"/>
        <v>1780</v>
      </c>
      <c r="F94" s="14">
        <f t="shared" si="25"/>
        <v>0</v>
      </c>
      <c r="G94" s="14">
        <f t="shared" si="19"/>
        <v>1780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20"/>
        <v>32028</v>
      </c>
      <c r="B95" s="12">
        <f ca="1" t="shared" si="21"/>
        <v>46833</v>
      </c>
      <c r="C95" s="13">
        <f t="shared" si="22"/>
        <v>200</v>
      </c>
      <c r="D95" s="13">
        <f t="shared" si="23"/>
        <v>20</v>
      </c>
      <c r="E95" s="13">
        <f t="shared" si="24"/>
        <v>1800</v>
      </c>
      <c r="F95" s="14">
        <f t="shared" si="25"/>
        <v>0</v>
      </c>
      <c r="G95" s="14">
        <f t="shared" si="19"/>
        <v>1800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20"/>
        <v>42028</v>
      </c>
      <c r="B96" s="12">
        <f ca="1" t="shared" si="21"/>
        <v>46864</v>
      </c>
      <c r="C96" s="13">
        <f t="shared" si="22"/>
        <v>200</v>
      </c>
      <c r="D96" s="13">
        <f t="shared" si="23"/>
        <v>20</v>
      </c>
      <c r="E96" s="13">
        <f t="shared" si="24"/>
        <v>1820</v>
      </c>
      <c r="F96" s="14">
        <f t="shared" si="25"/>
        <v>0</v>
      </c>
      <c r="G96" s="14">
        <f t="shared" si="19"/>
        <v>1820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20"/>
        <v>52028</v>
      </c>
      <c r="B97" s="12">
        <f ca="1" t="shared" si="21"/>
        <v>46894</v>
      </c>
      <c r="C97" s="13">
        <f t="shared" si="22"/>
        <v>200</v>
      </c>
      <c r="D97" s="13">
        <f t="shared" si="23"/>
        <v>20</v>
      </c>
      <c r="E97" s="13">
        <f t="shared" si="24"/>
        <v>1840</v>
      </c>
      <c r="F97" s="14">
        <f t="shared" si="25"/>
        <v>0</v>
      </c>
      <c r="G97" s="14">
        <f t="shared" si="19"/>
        <v>1840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20"/>
        <v>62028</v>
      </c>
      <c r="B98" s="12">
        <f ca="1" t="shared" si="21"/>
        <v>46925</v>
      </c>
      <c r="C98" s="13">
        <f t="shared" si="22"/>
        <v>200</v>
      </c>
      <c r="D98" s="13">
        <f t="shared" si="23"/>
        <v>20</v>
      </c>
      <c r="E98" s="13">
        <f t="shared" si="24"/>
        <v>1860</v>
      </c>
      <c r="F98" s="14">
        <f t="shared" si="25"/>
        <v>0</v>
      </c>
      <c r="G98" s="14">
        <f t="shared" si="19"/>
        <v>1860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20"/>
        <v>72028</v>
      </c>
      <c r="B99" s="12">
        <f ca="1" t="shared" si="21"/>
        <v>46955</v>
      </c>
      <c r="C99" s="13">
        <f t="shared" si="22"/>
        <v>200</v>
      </c>
      <c r="D99" s="13">
        <f t="shared" si="23"/>
        <v>20</v>
      </c>
      <c r="E99" s="13">
        <f t="shared" si="24"/>
        <v>1880</v>
      </c>
      <c r="F99" s="14">
        <f t="shared" si="25"/>
        <v>0</v>
      </c>
      <c r="G99" s="14">
        <f t="shared" si="19"/>
        <v>1880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20"/>
        <v>82028</v>
      </c>
      <c r="B100" s="12">
        <f ca="1" t="shared" si="21"/>
        <v>46986</v>
      </c>
      <c r="C100" s="13">
        <f t="shared" si="22"/>
        <v>200</v>
      </c>
      <c r="D100" s="13">
        <f t="shared" si="23"/>
        <v>20</v>
      </c>
      <c r="E100" s="13">
        <f t="shared" si="24"/>
        <v>1900</v>
      </c>
      <c r="F100" s="14">
        <f t="shared" si="25"/>
        <v>0</v>
      </c>
      <c r="G100" s="14">
        <f t="shared" si="19"/>
        <v>1900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20"/>
        <v>92028</v>
      </c>
      <c r="B101" s="12">
        <f ca="1" t="shared" si="21"/>
        <v>47017</v>
      </c>
      <c r="C101" s="13">
        <f t="shared" si="22"/>
        <v>200</v>
      </c>
      <c r="D101" s="13">
        <f t="shared" si="23"/>
        <v>20</v>
      </c>
      <c r="E101" s="13">
        <f t="shared" si="24"/>
        <v>1920</v>
      </c>
      <c r="F101" s="14">
        <f t="shared" si="25"/>
        <v>0</v>
      </c>
      <c r="G101" s="14">
        <f t="shared" ref="G101:G124" si="29">E101-F101</f>
        <v>1920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30">MONTH(B102)&amp;YEAR(B102)</f>
        <v>102028</v>
      </c>
      <c r="B102" s="12">
        <f ca="1" t="shared" ref="B102:B124" si="31">EDATE(B101,1)</f>
        <v>47047</v>
      </c>
      <c r="C102" s="13">
        <f t="shared" ref="C102:C124" si="32">C101-H102+I102</f>
        <v>200</v>
      </c>
      <c r="D102" s="13">
        <f t="shared" ref="D102:D124" si="33">C101*$K$1</f>
        <v>20</v>
      </c>
      <c r="E102" s="13">
        <f t="shared" ref="E102:E124" si="34">C101*$K$1+G101</f>
        <v>1940</v>
      </c>
      <c r="F102" s="14">
        <f t="shared" ref="F102:F124" si="35">IF(J102&gt;E102,E102,J102)</f>
        <v>0</v>
      </c>
      <c r="G102" s="14">
        <f t="shared" si="29"/>
        <v>1940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30"/>
        <v>112028</v>
      </c>
      <c r="B103" s="12">
        <f ca="1" t="shared" si="31"/>
        <v>47078</v>
      </c>
      <c r="C103" s="13">
        <f t="shared" si="32"/>
        <v>200</v>
      </c>
      <c r="D103" s="13">
        <f t="shared" si="33"/>
        <v>20</v>
      </c>
      <c r="E103" s="13">
        <f t="shared" si="34"/>
        <v>1960</v>
      </c>
      <c r="F103" s="14">
        <f t="shared" si="35"/>
        <v>0</v>
      </c>
      <c r="G103" s="14">
        <f t="shared" si="29"/>
        <v>1960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30"/>
        <v>122028</v>
      </c>
      <c r="B104" s="12">
        <f ca="1" t="shared" si="31"/>
        <v>47108</v>
      </c>
      <c r="C104" s="13">
        <f t="shared" si="32"/>
        <v>200</v>
      </c>
      <c r="D104" s="13">
        <f t="shared" si="33"/>
        <v>20</v>
      </c>
      <c r="E104" s="13">
        <f t="shared" si="34"/>
        <v>1980</v>
      </c>
      <c r="F104" s="14">
        <f t="shared" si="35"/>
        <v>0</v>
      </c>
      <c r="G104" s="14">
        <f t="shared" si="29"/>
        <v>1980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30"/>
        <v>12029</v>
      </c>
      <c r="B105" s="12">
        <f ca="1" t="shared" si="31"/>
        <v>47139</v>
      </c>
      <c r="C105" s="13">
        <f t="shared" si="32"/>
        <v>200</v>
      </c>
      <c r="D105" s="13">
        <f t="shared" si="33"/>
        <v>20</v>
      </c>
      <c r="E105" s="13">
        <f t="shared" si="34"/>
        <v>2000</v>
      </c>
      <c r="F105" s="14">
        <f t="shared" si="35"/>
        <v>0</v>
      </c>
      <c r="G105" s="14">
        <f t="shared" si="29"/>
        <v>2000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30"/>
        <v>22029</v>
      </c>
      <c r="B106" s="12">
        <f ca="1" t="shared" si="31"/>
        <v>47170</v>
      </c>
      <c r="C106" s="13">
        <f t="shared" si="32"/>
        <v>200</v>
      </c>
      <c r="D106" s="13">
        <f t="shared" si="33"/>
        <v>20</v>
      </c>
      <c r="E106" s="13">
        <f t="shared" si="34"/>
        <v>2020</v>
      </c>
      <c r="F106" s="14">
        <f t="shared" si="35"/>
        <v>0</v>
      </c>
      <c r="G106" s="14">
        <f t="shared" si="29"/>
        <v>2020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30"/>
        <v>32029</v>
      </c>
      <c r="B107" s="12">
        <f ca="1" t="shared" si="31"/>
        <v>47198</v>
      </c>
      <c r="C107" s="13">
        <f t="shared" si="32"/>
        <v>200</v>
      </c>
      <c r="D107" s="13">
        <f t="shared" si="33"/>
        <v>20</v>
      </c>
      <c r="E107" s="13">
        <f t="shared" si="34"/>
        <v>2040</v>
      </c>
      <c r="F107" s="14">
        <f t="shared" si="35"/>
        <v>0</v>
      </c>
      <c r="G107" s="14">
        <f t="shared" si="29"/>
        <v>2040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30"/>
        <v>42029</v>
      </c>
      <c r="B108" s="12">
        <f ca="1" t="shared" si="31"/>
        <v>47229</v>
      </c>
      <c r="C108" s="13">
        <f t="shared" si="32"/>
        <v>200</v>
      </c>
      <c r="D108" s="13">
        <f t="shared" si="33"/>
        <v>20</v>
      </c>
      <c r="E108" s="13">
        <f t="shared" si="34"/>
        <v>2060</v>
      </c>
      <c r="F108" s="14">
        <f t="shared" si="35"/>
        <v>0</v>
      </c>
      <c r="G108" s="14">
        <f t="shared" si="29"/>
        <v>2060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30"/>
        <v>52029</v>
      </c>
      <c r="B109" s="12">
        <f ca="1" t="shared" si="31"/>
        <v>47259</v>
      </c>
      <c r="C109" s="13">
        <f t="shared" si="32"/>
        <v>200</v>
      </c>
      <c r="D109" s="13">
        <f t="shared" si="33"/>
        <v>20</v>
      </c>
      <c r="E109" s="13">
        <f t="shared" si="34"/>
        <v>2080</v>
      </c>
      <c r="F109" s="14">
        <f t="shared" si="35"/>
        <v>0</v>
      </c>
      <c r="G109" s="14">
        <f t="shared" si="29"/>
        <v>2080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30"/>
        <v>62029</v>
      </c>
      <c r="B110" s="12">
        <f ca="1" t="shared" si="31"/>
        <v>47290</v>
      </c>
      <c r="C110" s="13">
        <f t="shared" si="32"/>
        <v>200</v>
      </c>
      <c r="D110" s="13">
        <f t="shared" si="33"/>
        <v>20</v>
      </c>
      <c r="E110" s="13">
        <f t="shared" si="34"/>
        <v>2100</v>
      </c>
      <c r="F110" s="14">
        <f t="shared" si="35"/>
        <v>0</v>
      </c>
      <c r="G110" s="14">
        <f t="shared" si="29"/>
        <v>2100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30"/>
        <v>72029</v>
      </c>
      <c r="B111" s="12">
        <f ca="1" t="shared" si="31"/>
        <v>47320</v>
      </c>
      <c r="C111" s="13">
        <f t="shared" si="32"/>
        <v>200</v>
      </c>
      <c r="D111" s="13">
        <f t="shared" si="33"/>
        <v>20</v>
      </c>
      <c r="E111" s="13">
        <f t="shared" si="34"/>
        <v>2120</v>
      </c>
      <c r="F111" s="14">
        <f t="shared" si="35"/>
        <v>0</v>
      </c>
      <c r="G111" s="14">
        <f t="shared" si="29"/>
        <v>2120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30"/>
        <v>82029</v>
      </c>
      <c r="B112" s="12">
        <f ca="1" t="shared" si="31"/>
        <v>47351</v>
      </c>
      <c r="C112" s="13">
        <f t="shared" si="32"/>
        <v>200</v>
      </c>
      <c r="D112" s="13">
        <f t="shared" si="33"/>
        <v>20</v>
      </c>
      <c r="E112" s="13">
        <f t="shared" si="34"/>
        <v>2140</v>
      </c>
      <c r="F112" s="14">
        <f t="shared" si="35"/>
        <v>0</v>
      </c>
      <c r="G112" s="14">
        <f t="shared" si="29"/>
        <v>2140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30"/>
        <v>92029</v>
      </c>
      <c r="B113" s="12">
        <f ca="1" t="shared" si="31"/>
        <v>47382</v>
      </c>
      <c r="C113" s="13">
        <f t="shared" si="32"/>
        <v>200</v>
      </c>
      <c r="D113" s="13">
        <f t="shared" si="33"/>
        <v>20</v>
      </c>
      <c r="E113" s="13">
        <f t="shared" si="34"/>
        <v>2160</v>
      </c>
      <c r="F113" s="14">
        <f t="shared" si="35"/>
        <v>0</v>
      </c>
      <c r="G113" s="14">
        <f t="shared" si="29"/>
        <v>2160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30"/>
        <v>102029</v>
      </c>
      <c r="B114" s="12">
        <f ca="1" t="shared" si="31"/>
        <v>47412</v>
      </c>
      <c r="C114" s="13">
        <f t="shared" si="32"/>
        <v>200</v>
      </c>
      <c r="D114" s="13">
        <f t="shared" si="33"/>
        <v>20</v>
      </c>
      <c r="E114" s="13">
        <f t="shared" si="34"/>
        <v>2180</v>
      </c>
      <c r="F114" s="14">
        <f t="shared" si="35"/>
        <v>0</v>
      </c>
      <c r="G114" s="14">
        <f t="shared" si="29"/>
        <v>2180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30"/>
        <v>112029</v>
      </c>
      <c r="B115" s="12">
        <f ca="1" t="shared" si="31"/>
        <v>47443</v>
      </c>
      <c r="C115" s="13">
        <f t="shared" si="32"/>
        <v>200</v>
      </c>
      <c r="D115" s="13">
        <f t="shared" si="33"/>
        <v>20</v>
      </c>
      <c r="E115" s="13">
        <f t="shared" si="34"/>
        <v>2200</v>
      </c>
      <c r="F115" s="14">
        <f t="shared" si="35"/>
        <v>0</v>
      </c>
      <c r="G115" s="14">
        <f t="shared" si="29"/>
        <v>2200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30"/>
        <v>122029</v>
      </c>
      <c r="B116" s="12">
        <f ca="1" t="shared" si="31"/>
        <v>47473</v>
      </c>
      <c r="C116" s="13">
        <f t="shared" si="32"/>
        <v>200</v>
      </c>
      <c r="D116" s="13">
        <f t="shared" si="33"/>
        <v>20</v>
      </c>
      <c r="E116" s="13">
        <f t="shared" si="34"/>
        <v>2220</v>
      </c>
      <c r="F116" s="14">
        <f t="shared" si="35"/>
        <v>0</v>
      </c>
      <c r="G116" s="14">
        <f t="shared" si="29"/>
        <v>2220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30"/>
        <v>12030</v>
      </c>
      <c r="B117" s="12">
        <f ca="1" t="shared" si="31"/>
        <v>47504</v>
      </c>
      <c r="C117" s="13">
        <f t="shared" si="32"/>
        <v>200</v>
      </c>
      <c r="D117" s="13">
        <f t="shared" si="33"/>
        <v>20</v>
      </c>
      <c r="E117" s="13">
        <f t="shared" si="34"/>
        <v>2240</v>
      </c>
      <c r="F117" s="14">
        <f t="shared" si="35"/>
        <v>0</v>
      </c>
      <c r="G117" s="14">
        <f t="shared" si="29"/>
        <v>2240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30"/>
        <v>22030</v>
      </c>
      <c r="B118" s="12">
        <f ca="1" t="shared" si="31"/>
        <v>47535</v>
      </c>
      <c r="C118" s="13">
        <f t="shared" si="32"/>
        <v>200</v>
      </c>
      <c r="D118" s="13">
        <f t="shared" si="33"/>
        <v>20</v>
      </c>
      <c r="E118" s="13">
        <f t="shared" si="34"/>
        <v>2260</v>
      </c>
      <c r="F118" s="14">
        <f t="shared" si="35"/>
        <v>0</v>
      </c>
      <c r="G118" s="14">
        <f t="shared" si="29"/>
        <v>2260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30"/>
        <v>32030</v>
      </c>
      <c r="B119" s="12">
        <f ca="1" t="shared" si="31"/>
        <v>47563</v>
      </c>
      <c r="C119" s="13">
        <f t="shared" si="32"/>
        <v>200</v>
      </c>
      <c r="D119" s="13">
        <f t="shared" si="33"/>
        <v>20</v>
      </c>
      <c r="E119" s="13">
        <f t="shared" si="34"/>
        <v>2280</v>
      </c>
      <c r="F119" s="14">
        <f t="shared" si="35"/>
        <v>0</v>
      </c>
      <c r="G119" s="14">
        <f t="shared" si="29"/>
        <v>2280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30"/>
        <v>42030</v>
      </c>
      <c r="B120" s="12">
        <f ca="1" t="shared" si="31"/>
        <v>47594</v>
      </c>
      <c r="C120" s="13">
        <f t="shared" si="32"/>
        <v>200</v>
      </c>
      <c r="D120" s="13">
        <f t="shared" si="33"/>
        <v>20</v>
      </c>
      <c r="E120" s="13">
        <f t="shared" si="34"/>
        <v>2300</v>
      </c>
      <c r="F120" s="14">
        <f t="shared" si="35"/>
        <v>0</v>
      </c>
      <c r="G120" s="14">
        <f t="shared" si="29"/>
        <v>2300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30"/>
        <v>52030</v>
      </c>
      <c r="B121" s="12">
        <f ca="1" t="shared" si="31"/>
        <v>47624</v>
      </c>
      <c r="C121" s="13">
        <f t="shared" si="32"/>
        <v>200</v>
      </c>
      <c r="D121" s="13">
        <f t="shared" si="33"/>
        <v>20</v>
      </c>
      <c r="E121" s="13">
        <f t="shared" si="34"/>
        <v>2320</v>
      </c>
      <c r="F121" s="14">
        <f t="shared" si="35"/>
        <v>0</v>
      </c>
      <c r="G121" s="14">
        <f t="shared" si="29"/>
        <v>2320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30"/>
        <v>62030</v>
      </c>
      <c r="B122" s="12">
        <f ca="1" t="shared" si="31"/>
        <v>47655</v>
      </c>
      <c r="C122" s="13">
        <f t="shared" si="32"/>
        <v>200</v>
      </c>
      <c r="D122" s="13">
        <f t="shared" si="33"/>
        <v>20</v>
      </c>
      <c r="E122" s="13">
        <f t="shared" si="34"/>
        <v>2340</v>
      </c>
      <c r="F122" s="14">
        <f t="shared" si="35"/>
        <v>0</v>
      </c>
      <c r="G122" s="14">
        <f t="shared" si="29"/>
        <v>2340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30"/>
        <v>72030</v>
      </c>
      <c r="B123" s="12">
        <f ca="1" t="shared" si="31"/>
        <v>47685</v>
      </c>
      <c r="C123" s="13">
        <f t="shared" si="32"/>
        <v>200</v>
      </c>
      <c r="D123" s="13">
        <f t="shared" si="33"/>
        <v>20</v>
      </c>
      <c r="E123" s="13">
        <f t="shared" si="34"/>
        <v>2360</v>
      </c>
      <c r="F123" s="14">
        <f t="shared" si="35"/>
        <v>0</v>
      </c>
      <c r="G123" s="14">
        <f t="shared" si="29"/>
        <v>2360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30"/>
        <v>82030</v>
      </c>
      <c r="B124" s="12">
        <f ca="1" t="shared" si="31"/>
        <v>47716</v>
      </c>
      <c r="C124" s="13">
        <f t="shared" si="32"/>
        <v>200</v>
      </c>
      <c r="D124" s="13">
        <f t="shared" si="33"/>
        <v>20</v>
      </c>
      <c r="E124" s="13">
        <f t="shared" si="34"/>
        <v>2380</v>
      </c>
      <c r="F124" s="14">
        <f t="shared" si="35"/>
        <v>0</v>
      </c>
      <c r="G124" s="14">
        <f t="shared" si="29"/>
        <v>2380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14" sqref="M14"/>
    </sheetView>
  </sheetViews>
  <sheetFormatPr defaultColWidth="11" defaultRowHeight="15"/>
  <cols>
    <col min="1" max="1" width="7" hidden="1" customWidth="1"/>
    <col min="2" max="2" width="9.14285714285714" customWidth="1"/>
    <col min="3" max="3" width="11.7142857142857" customWidth="1"/>
    <col min="4" max="4" width="12.2857142857143" customWidth="1"/>
    <col min="5" max="5" width="11.5714285714286" customWidth="1"/>
    <col min="6" max="6" width="11.1428571428571" customWidth="1"/>
    <col min="7" max="7" width="11.2857142857143" customWidth="1"/>
    <col min="8" max="8" width="12" customWidth="1"/>
    <col min="9" max="9" width="11.4285714285714" customWidth="1"/>
    <col min="10" max="10" width="9.71428571428571" customWidth="1"/>
    <col min="11" max="11" width="11.4285714285714" customWidth="1"/>
    <col min="12" max="12" width="10.7142857142857" customWidth="1"/>
    <col min="13" max="13" width="11.5714285714286" customWidth="1"/>
    <col min="14" max="14" width="10.7142857142857" customWidth="1"/>
    <col min="15" max="15" width="10.2857142857143" customWidth="1"/>
    <col min="16" max="16" width="8" customWidth="1"/>
    <col min="17" max="17" width="3" customWidth="1"/>
    <col min="18" max="18" width="18.7142857142857" customWidth="1"/>
    <col min="19" max="19" width="10.4285714285714" customWidth="1"/>
  </cols>
  <sheetData>
    <row r="1" spans="2:16">
      <c r="B1" s="1" t="s">
        <v>9</v>
      </c>
      <c r="C1" s="2" t="s">
        <v>78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43770</v>
      </c>
      <c r="N1" s="19" t="s">
        <v>13</v>
      </c>
      <c r="O1" s="20">
        <v>500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112019</v>
      </c>
      <c r="B5" s="12">
        <f>EDATE(M1,0)</f>
        <v>43770</v>
      </c>
      <c r="C5" s="13">
        <f>IF(H5&gt;0,O1-H5,IF(J5&lt;0,O1-J5,O1))</f>
        <v>500</v>
      </c>
      <c r="D5" s="13"/>
      <c r="E5" s="13">
        <f>IF(OR(J5&lt;&gt;0,I5&lt;&gt;O1),O1*K1,0)</f>
        <v>50</v>
      </c>
      <c r="F5" s="14">
        <f>IF((J5+I5)&lt;0,0,IF((J5+I5)&gt;E5,E5,J5))</f>
        <v>50</v>
      </c>
      <c r="G5" s="14">
        <f t="shared" ref="G5:G36" si="0">E5-F5</f>
        <v>0</v>
      </c>
      <c r="H5" s="14">
        <f>IF(J5+I5&gt;F5,J5-F5,0)</f>
        <v>-50</v>
      </c>
      <c r="I5" s="24">
        <f>-SUMIF($L5:$P5,"&lt;0",$L5:$P5)+O1</f>
        <v>1000</v>
      </c>
      <c r="J5" s="24">
        <f>IF($L5&gt;0,$L5,0)+IF($N5&gt;0,$N5,0)+IF($P5&gt;0,$P5,0)</f>
        <v>0</v>
      </c>
      <c r="K5" s="25">
        <v>43760</v>
      </c>
      <c r="L5" s="26">
        <v>-250</v>
      </c>
      <c r="M5" s="25">
        <v>43767</v>
      </c>
      <c r="N5" s="26">
        <v>-250</v>
      </c>
      <c r="O5" s="25"/>
      <c r="P5" s="26"/>
      <c r="R5" s="34" t="s">
        <v>4</v>
      </c>
      <c r="S5" s="33">
        <f ca="1">VLOOKUP($A$2,$A$5:$P$127,3,FALSE)</f>
        <v>1000</v>
      </c>
    </row>
    <row r="6" ht="15.75" spans="1:19">
      <c r="A6" s="5" t="str">
        <f t="shared" ref="A6:A37" si="1">MONTH(B6)&amp;YEAR(B6)</f>
        <v>122019</v>
      </c>
      <c r="B6" s="12">
        <f t="shared" ref="B6:B37" si="2">EDATE(B5,1)</f>
        <v>43800</v>
      </c>
      <c r="C6" s="13">
        <f t="shared" ref="C6:C37" si="3">C5-H6+I6</f>
        <v>500</v>
      </c>
      <c r="D6" s="13">
        <f t="shared" ref="D6:D37" si="4">C5*$K$1</f>
        <v>50</v>
      </c>
      <c r="E6" s="13">
        <f t="shared" ref="E6:E37" si="5">C5*$K$1+G5</f>
        <v>50</v>
      </c>
      <c r="F6" s="14">
        <f t="shared" ref="F6:F37" si="6">IF(J6&gt;E6,E6,J6)</f>
        <v>50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50</v>
      </c>
      <c r="K6" s="27">
        <v>43806</v>
      </c>
      <c r="L6" s="26">
        <v>50</v>
      </c>
      <c r="M6" s="27"/>
      <c r="N6" s="28"/>
      <c r="O6" s="27"/>
      <c r="P6" s="28"/>
      <c r="R6" s="34" t="s">
        <v>5</v>
      </c>
      <c r="S6" s="33">
        <f ca="1">VLOOKUP($A$2,$A$5:$P$127,4,FALSE)</f>
        <v>100</v>
      </c>
    </row>
    <row r="7" ht="15.75" spans="1:19">
      <c r="A7" s="5" t="str">
        <f t="shared" si="1"/>
        <v>12020</v>
      </c>
      <c r="B7" s="12">
        <f t="shared" si="2"/>
        <v>43831</v>
      </c>
      <c r="C7" s="13">
        <f t="shared" si="3"/>
        <v>500</v>
      </c>
      <c r="D7" s="13">
        <f t="shared" si="4"/>
        <v>50</v>
      </c>
      <c r="E7" s="13">
        <f t="shared" si="5"/>
        <v>50</v>
      </c>
      <c r="F7" s="14">
        <f t="shared" si="6"/>
        <v>50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50</v>
      </c>
      <c r="K7" s="27">
        <v>43872</v>
      </c>
      <c r="L7" s="26">
        <v>50</v>
      </c>
      <c r="M7" s="27"/>
      <c r="N7" s="28"/>
      <c r="O7" s="27"/>
      <c r="P7" s="28"/>
      <c r="R7" s="35" t="s">
        <v>24</v>
      </c>
      <c r="S7" s="33">
        <f ca="1">VLOOKUP($A$2,$A$5:$P$127,7,FALSE)</f>
        <v>100</v>
      </c>
    </row>
    <row r="8" ht="15.75" spans="1:19">
      <c r="A8" s="5" t="str">
        <f t="shared" si="1"/>
        <v>22020</v>
      </c>
      <c r="B8" s="12">
        <f t="shared" si="2"/>
        <v>43862</v>
      </c>
      <c r="C8" s="13">
        <f t="shared" si="3"/>
        <v>1000</v>
      </c>
      <c r="D8" s="13">
        <f t="shared" si="4"/>
        <v>50</v>
      </c>
      <c r="E8" s="13">
        <f t="shared" si="5"/>
        <v>50</v>
      </c>
      <c r="F8" s="14">
        <f t="shared" si="6"/>
        <v>50</v>
      </c>
      <c r="G8" s="14">
        <f t="shared" si="0"/>
        <v>0</v>
      </c>
      <c r="H8" s="14">
        <f t="shared" si="7"/>
        <v>0</v>
      </c>
      <c r="I8" s="24">
        <f t="shared" si="8"/>
        <v>500</v>
      </c>
      <c r="J8" s="24">
        <f t="shared" si="9"/>
        <v>50</v>
      </c>
      <c r="K8" s="27">
        <v>43872</v>
      </c>
      <c r="L8" s="26">
        <v>50</v>
      </c>
      <c r="M8" s="27">
        <v>43885</v>
      </c>
      <c r="N8" s="28">
        <v>-500</v>
      </c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32020</v>
      </c>
      <c r="B9" s="12">
        <f t="shared" si="2"/>
        <v>43891</v>
      </c>
      <c r="C9" s="13">
        <f t="shared" si="3"/>
        <v>1000</v>
      </c>
      <c r="D9" s="13">
        <f t="shared" si="4"/>
        <v>100</v>
      </c>
      <c r="E9" s="13">
        <f t="shared" si="5"/>
        <v>100</v>
      </c>
      <c r="F9" s="14">
        <f t="shared" si="6"/>
        <v>100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100</v>
      </c>
      <c r="K9" s="27">
        <v>44011</v>
      </c>
      <c r="L9" s="26">
        <v>100</v>
      </c>
      <c r="M9" s="27"/>
      <c r="N9" s="28"/>
      <c r="O9" s="27"/>
      <c r="P9" s="28"/>
      <c r="S9" s="5"/>
    </row>
    <row r="10" ht="15.75" spans="1:19">
      <c r="A10" s="5" t="str">
        <f t="shared" si="1"/>
        <v>42020</v>
      </c>
      <c r="B10" s="12">
        <f t="shared" si="2"/>
        <v>43922</v>
      </c>
      <c r="C10" s="13">
        <f t="shared" si="3"/>
        <v>1000</v>
      </c>
      <c r="D10" s="13">
        <f t="shared" si="4"/>
        <v>100</v>
      </c>
      <c r="E10" s="13">
        <f t="shared" si="5"/>
        <v>100</v>
      </c>
      <c r="F10" s="14">
        <f t="shared" si="6"/>
        <v>100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100</v>
      </c>
      <c r="K10" s="27">
        <v>44011</v>
      </c>
      <c r="L10" s="26">
        <v>100</v>
      </c>
      <c r="M10" s="27"/>
      <c r="N10" s="28"/>
      <c r="O10" s="27"/>
      <c r="P10" s="28"/>
      <c r="S10" s="5"/>
    </row>
    <row r="11" ht="15.75" spans="1:19">
      <c r="A11" s="5" t="str">
        <f t="shared" si="1"/>
        <v>52020</v>
      </c>
      <c r="B11" s="12">
        <f t="shared" si="2"/>
        <v>43952</v>
      </c>
      <c r="C11" s="13">
        <f t="shared" si="3"/>
        <v>1000</v>
      </c>
      <c r="D11" s="13">
        <f t="shared" si="4"/>
        <v>100</v>
      </c>
      <c r="E11" s="13">
        <f t="shared" si="5"/>
        <v>100</v>
      </c>
      <c r="F11" s="14">
        <f t="shared" si="6"/>
        <v>100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100</v>
      </c>
      <c r="K11" s="27">
        <v>44036</v>
      </c>
      <c r="L11" s="26">
        <v>100</v>
      </c>
      <c r="M11" s="27"/>
      <c r="N11" s="28"/>
      <c r="O11" s="27"/>
      <c r="P11" s="28"/>
      <c r="S11" s="5"/>
    </row>
    <row r="12" ht="15.75" spans="1:19">
      <c r="A12" s="5" t="str">
        <f t="shared" si="1"/>
        <v>62020</v>
      </c>
      <c r="B12" s="12">
        <f t="shared" si="2"/>
        <v>43983</v>
      </c>
      <c r="C12" s="13">
        <f t="shared" si="3"/>
        <v>1000</v>
      </c>
      <c r="D12" s="13">
        <f t="shared" si="4"/>
        <v>100</v>
      </c>
      <c r="E12" s="13">
        <f t="shared" si="5"/>
        <v>100</v>
      </c>
      <c r="F12" s="14">
        <f t="shared" si="6"/>
        <v>100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100</v>
      </c>
      <c r="K12" s="27">
        <v>44036</v>
      </c>
      <c r="L12" s="26">
        <v>100</v>
      </c>
      <c r="M12" s="27"/>
      <c r="N12" s="28"/>
      <c r="O12" s="27"/>
      <c r="P12" s="28"/>
      <c r="S12" s="5"/>
    </row>
    <row r="13" ht="15.75" spans="1:19">
      <c r="A13" s="5" t="str">
        <f t="shared" si="1"/>
        <v>72020</v>
      </c>
      <c r="B13" s="12">
        <f t="shared" si="2"/>
        <v>44013</v>
      </c>
      <c r="C13" s="13">
        <f t="shared" si="3"/>
        <v>1000</v>
      </c>
      <c r="D13" s="13">
        <f t="shared" si="4"/>
        <v>100</v>
      </c>
      <c r="E13" s="13">
        <f t="shared" si="5"/>
        <v>100</v>
      </c>
      <c r="F13" s="14">
        <f t="shared" si="6"/>
        <v>100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100</v>
      </c>
      <c r="K13" s="27">
        <v>44036</v>
      </c>
      <c r="L13" s="26">
        <v>100</v>
      </c>
      <c r="M13" s="27" t="s">
        <v>8</v>
      </c>
      <c r="N13" s="28"/>
      <c r="O13" s="27"/>
      <c r="P13" s="28"/>
      <c r="S13" s="5"/>
    </row>
    <row r="14" ht="15.75" spans="1:19">
      <c r="A14" s="5" t="str">
        <f t="shared" si="1"/>
        <v>82020</v>
      </c>
      <c r="B14" s="12">
        <f t="shared" si="2"/>
        <v>44044</v>
      </c>
      <c r="C14" s="13">
        <f t="shared" si="3"/>
        <v>1000</v>
      </c>
      <c r="D14" s="13">
        <f t="shared" si="4"/>
        <v>100</v>
      </c>
      <c r="E14" s="13">
        <f t="shared" si="5"/>
        <v>100</v>
      </c>
      <c r="F14" s="14">
        <f t="shared" si="6"/>
        <v>100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100</v>
      </c>
      <c r="K14" s="27">
        <v>44084</v>
      </c>
      <c r="L14" s="26">
        <v>100</v>
      </c>
      <c r="M14" s="27"/>
      <c r="N14" s="28"/>
      <c r="O14" s="27"/>
      <c r="P14" s="28"/>
      <c r="S14" s="5"/>
    </row>
    <row r="15" ht="15.75" spans="1:19">
      <c r="A15" s="5" t="str">
        <f t="shared" si="1"/>
        <v>92020</v>
      </c>
      <c r="B15" s="12">
        <f t="shared" si="2"/>
        <v>44075</v>
      </c>
      <c r="C15" s="13">
        <f t="shared" si="3"/>
        <v>1000</v>
      </c>
      <c r="D15" s="13">
        <f t="shared" si="4"/>
        <v>100</v>
      </c>
      <c r="E15" s="13">
        <f t="shared" si="5"/>
        <v>100</v>
      </c>
      <c r="F15" s="14">
        <f t="shared" si="6"/>
        <v>0</v>
      </c>
      <c r="G15" s="14">
        <f t="shared" si="0"/>
        <v>100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102020</v>
      </c>
      <c r="B16" s="12">
        <f t="shared" si="2"/>
        <v>44105</v>
      </c>
      <c r="C16" s="13">
        <f t="shared" si="3"/>
        <v>1000</v>
      </c>
      <c r="D16" s="13">
        <f t="shared" si="4"/>
        <v>100</v>
      </c>
      <c r="E16" s="13">
        <f t="shared" si="5"/>
        <v>200</v>
      </c>
      <c r="F16" s="14">
        <f t="shared" si="6"/>
        <v>0</v>
      </c>
      <c r="G16" s="14">
        <f t="shared" si="0"/>
        <v>200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112020</v>
      </c>
      <c r="B17" s="12">
        <f t="shared" si="2"/>
        <v>44136</v>
      </c>
      <c r="C17" s="13">
        <f t="shared" si="3"/>
        <v>1000</v>
      </c>
      <c r="D17" s="13">
        <f t="shared" si="4"/>
        <v>100</v>
      </c>
      <c r="E17" s="13">
        <f t="shared" si="5"/>
        <v>300</v>
      </c>
      <c r="F17" s="14">
        <f t="shared" si="6"/>
        <v>0</v>
      </c>
      <c r="G17" s="14">
        <f t="shared" si="0"/>
        <v>300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122020</v>
      </c>
      <c r="B18" s="12">
        <f t="shared" si="2"/>
        <v>44166</v>
      </c>
      <c r="C18" s="13">
        <f t="shared" si="3"/>
        <v>1000</v>
      </c>
      <c r="D18" s="13">
        <f t="shared" si="4"/>
        <v>100</v>
      </c>
      <c r="E18" s="13">
        <f t="shared" si="5"/>
        <v>400</v>
      </c>
      <c r="F18" s="14">
        <f t="shared" si="6"/>
        <v>0</v>
      </c>
      <c r="G18" s="14">
        <f t="shared" si="0"/>
        <v>400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12021</v>
      </c>
      <c r="B19" s="12">
        <f t="shared" si="2"/>
        <v>44197</v>
      </c>
      <c r="C19" s="13">
        <f t="shared" si="3"/>
        <v>1000</v>
      </c>
      <c r="D19" s="13">
        <f t="shared" si="4"/>
        <v>100</v>
      </c>
      <c r="E19" s="13">
        <f t="shared" si="5"/>
        <v>500</v>
      </c>
      <c r="F19" s="14">
        <f t="shared" si="6"/>
        <v>0</v>
      </c>
      <c r="G19" s="14">
        <f t="shared" si="0"/>
        <v>500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22021</v>
      </c>
      <c r="B20" s="12">
        <f t="shared" si="2"/>
        <v>44228</v>
      </c>
      <c r="C20" s="13">
        <f t="shared" si="3"/>
        <v>1000</v>
      </c>
      <c r="D20" s="13">
        <f t="shared" si="4"/>
        <v>100</v>
      </c>
      <c r="E20" s="13">
        <f t="shared" si="5"/>
        <v>600</v>
      </c>
      <c r="F20" s="14">
        <f t="shared" si="6"/>
        <v>0</v>
      </c>
      <c r="G20" s="14">
        <f t="shared" si="0"/>
        <v>600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32021</v>
      </c>
      <c r="B21" s="12">
        <f t="shared" si="2"/>
        <v>44256</v>
      </c>
      <c r="C21" s="13">
        <f t="shared" si="3"/>
        <v>1000</v>
      </c>
      <c r="D21" s="13">
        <f t="shared" si="4"/>
        <v>100</v>
      </c>
      <c r="E21" s="13">
        <f t="shared" si="5"/>
        <v>700</v>
      </c>
      <c r="F21" s="14">
        <f t="shared" si="6"/>
        <v>0</v>
      </c>
      <c r="G21" s="14">
        <f t="shared" si="0"/>
        <v>700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42021</v>
      </c>
      <c r="B22" s="12">
        <f t="shared" si="2"/>
        <v>44287</v>
      </c>
      <c r="C22" s="13">
        <f t="shared" si="3"/>
        <v>1000</v>
      </c>
      <c r="D22" s="13">
        <f t="shared" si="4"/>
        <v>100</v>
      </c>
      <c r="E22" s="13">
        <f t="shared" si="5"/>
        <v>800</v>
      </c>
      <c r="F22" s="14">
        <f t="shared" si="6"/>
        <v>0</v>
      </c>
      <c r="G22" s="14">
        <f t="shared" si="0"/>
        <v>800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52021</v>
      </c>
      <c r="B23" s="12">
        <f t="shared" si="2"/>
        <v>44317</v>
      </c>
      <c r="C23" s="13">
        <f t="shared" si="3"/>
        <v>1000</v>
      </c>
      <c r="D23" s="13">
        <f t="shared" si="4"/>
        <v>100</v>
      </c>
      <c r="E23" s="13">
        <f t="shared" si="5"/>
        <v>900</v>
      </c>
      <c r="F23" s="14">
        <f t="shared" si="6"/>
        <v>0</v>
      </c>
      <c r="G23" s="14">
        <f t="shared" si="0"/>
        <v>900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62021</v>
      </c>
      <c r="B24" s="12">
        <f t="shared" si="2"/>
        <v>44348</v>
      </c>
      <c r="C24" s="13">
        <f t="shared" si="3"/>
        <v>1000</v>
      </c>
      <c r="D24" s="13">
        <f t="shared" si="4"/>
        <v>100</v>
      </c>
      <c r="E24" s="13">
        <f t="shared" si="5"/>
        <v>1000</v>
      </c>
      <c r="F24" s="14">
        <f t="shared" si="6"/>
        <v>0</v>
      </c>
      <c r="G24" s="14">
        <f t="shared" si="0"/>
        <v>1000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72021</v>
      </c>
      <c r="B25" s="12">
        <f t="shared" si="2"/>
        <v>44378</v>
      </c>
      <c r="C25" s="13">
        <f t="shared" si="3"/>
        <v>1000</v>
      </c>
      <c r="D25" s="13">
        <f t="shared" si="4"/>
        <v>100</v>
      </c>
      <c r="E25" s="13">
        <f t="shared" si="5"/>
        <v>1100</v>
      </c>
      <c r="F25" s="14">
        <f t="shared" si="6"/>
        <v>0</v>
      </c>
      <c r="G25" s="14">
        <f t="shared" si="0"/>
        <v>1100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82021</v>
      </c>
      <c r="B26" s="12">
        <f t="shared" si="2"/>
        <v>44409</v>
      </c>
      <c r="C26" s="13">
        <f t="shared" si="3"/>
        <v>1000</v>
      </c>
      <c r="D26" s="13">
        <f t="shared" si="4"/>
        <v>100</v>
      </c>
      <c r="E26" s="13">
        <f t="shared" si="5"/>
        <v>1200</v>
      </c>
      <c r="F26" s="14">
        <f t="shared" si="6"/>
        <v>0</v>
      </c>
      <c r="G26" s="14">
        <f t="shared" si="0"/>
        <v>1200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92021</v>
      </c>
      <c r="B27" s="12">
        <f t="shared" si="2"/>
        <v>44440</v>
      </c>
      <c r="C27" s="13">
        <f t="shared" si="3"/>
        <v>1000</v>
      </c>
      <c r="D27" s="13">
        <f t="shared" si="4"/>
        <v>100</v>
      </c>
      <c r="E27" s="13">
        <f t="shared" si="5"/>
        <v>1300</v>
      </c>
      <c r="F27" s="14">
        <f t="shared" si="6"/>
        <v>0</v>
      </c>
      <c r="G27" s="14">
        <f t="shared" si="0"/>
        <v>1300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102021</v>
      </c>
      <c r="B28" s="12">
        <f t="shared" si="2"/>
        <v>44470</v>
      </c>
      <c r="C28" s="13">
        <f t="shared" si="3"/>
        <v>1000</v>
      </c>
      <c r="D28" s="13">
        <f t="shared" si="4"/>
        <v>100</v>
      </c>
      <c r="E28" s="13">
        <f t="shared" si="5"/>
        <v>1400</v>
      </c>
      <c r="F28" s="14">
        <f t="shared" si="6"/>
        <v>0</v>
      </c>
      <c r="G28" s="14">
        <f t="shared" si="0"/>
        <v>1400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112021</v>
      </c>
      <c r="B29" s="12">
        <f t="shared" si="2"/>
        <v>44501</v>
      </c>
      <c r="C29" s="13">
        <f t="shared" si="3"/>
        <v>1000</v>
      </c>
      <c r="D29" s="13">
        <f t="shared" si="4"/>
        <v>100</v>
      </c>
      <c r="E29" s="13">
        <f t="shared" si="5"/>
        <v>1500</v>
      </c>
      <c r="F29" s="14">
        <f t="shared" si="6"/>
        <v>0</v>
      </c>
      <c r="G29" s="14">
        <f t="shared" si="0"/>
        <v>1500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122021</v>
      </c>
      <c r="B30" s="12">
        <f t="shared" si="2"/>
        <v>44531</v>
      </c>
      <c r="C30" s="13">
        <f t="shared" si="3"/>
        <v>1000</v>
      </c>
      <c r="D30" s="13">
        <f t="shared" si="4"/>
        <v>100</v>
      </c>
      <c r="E30" s="13">
        <f t="shared" si="5"/>
        <v>1600</v>
      </c>
      <c r="F30" s="14">
        <f t="shared" si="6"/>
        <v>0</v>
      </c>
      <c r="G30" s="14">
        <f t="shared" si="0"/>
        <v>1600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12022</v>
      </c>
      <c r="B31" s="12">
        <f t="shared" si="2"/>
        <v>44562</v>
      </c>
      <c r="C31" s="13">
        <f t="shared" si="3"/>
        <v>1000</v>
      </c>
      <c r="D31" s="13">
        <f t="shared" si="4"/>
        <v>100</v>
      </c>
      <c r="E31" s="13">
        <f t="shared" si="5"/>
        <v>1700</v>
      </c>
      <c r="F31" s="14">
        <f t="shared" si="6"/>
        <v>0</v>
      </c>
      <c r="G31" s="14">
        <f t="shared" si="0"/>
        <v>1700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22022</v>
      </c>
      <c r="B32" s="12">
        <f t="shared" si="2"/>
        <v>44593</v>
      </c>
      <c r="C32" s="13">
        <f t="shared" si="3"/>
        <v>1000</v>
      </c>
      <c r="D32" s="13">
        <f t="shared" si="4"/>
        <v>100</v>
      </c>
      <c r="E32" s="13">
        <f t="shared" si="5"/>
        <v>1800</v>
      </c>
      <c r="F32" s="14">
        <f t="shared" si="6"/>
        <v>0</v>
      </c>
      <c r="G32" s="14">
        <f t="shared" si="0"/>
        <v>1800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32022</v>
      </c>
      <c r="B33" s="12">
        <f t="shared" si="2"/>
        <v>44621</v>
      </c>
      <c r="C33" s="13">
        <f t="shared" si="3"/>
        <v>1000</v>
      </c>
      <c r="D33" s="13">
        <f t="shared" si="4"/>
        <v>100</v>
      </c>
      <c r="E33" s="13">
        <f t="shared" si="5"/>
        <v>1900</v>
      </c>
      <c r="F33" s="14">
        <f t="shared" si="6"/>
        <v>0</v>
      </c>
      <c r="G33" s="14">
        <f t="shared" si="0"/>
        <v>1900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42022</v>
      </c>
      <c r="B34" s="12">
        <f t="shared" si="2"/>
        <v>44652</v>
      </c>
      <c r="C34" s="13">
        <f t="shared" si="3"/>
        <v>1000</v>
      </c>
      <c r="D34" s="13">
        <f t="shared" si="4"/>
        <v>100</v>
      </c>
      <c r="E34" s="13">
        <f t="shared" si="5"/>
        <v>2000</v>
      </c>
      <c r="F34" s="14">
        <f t="shared" si="6"/>
        <v>0</v>
      </c>
      <c r="G34" s="14">
        <f t="shared" si="0"/>
        <v>2000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52022</v>
      </c>
      <c r="B35" s="12">
        <f t="shared" si="2"/>
        <v>44682</v>
      </c>
      <c r="C35" s="13">
        <f t="shared" si="3"/>
        <v>1000</v>
      </c>
      <c r="D35" s="13">
        <f t="shared" si="4"/>
        <v>100</v>
      </c>
      <c r="E35" s="13">
        <f t="shared" si="5"/>
        <v>2100</v>
      </c>
      <c r="F35" s="14">
        <f t="shared" si="6"/>
        <v>0</v>
      </c>
      <c r="G35" s="14">
        <f t="shared" si="0"/>
        <v>2100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62022</v>
      </c>
      <c r="B36" s="12">
        <f t="shared" si="2"/>
        <v>44713</v>
      </c>
      <c r="C36" s="13">
        <f t="shared" si="3"/>
        <v>1000</v>
      </c>
      <c r="D36" s="13">
        <f t="shared" si="4"/>
        <v>100</v>
      </c>
      <c r="E36" s="13">
        <f t="shared" si="5"/>
        <v>2200</v>
      </c>
      <c r="F36" s="14">
        <f t="shared" si="6"/>
        <v>0</v>
      </c>
      <c r="G36" s="14">
        <f t="shared" si="0"/>
        <v>2200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72022</v>
      </c>
      <c r="B37" s="12">
        <f t="shared" si="2"/>
        <v>44743</v>
      </c>
      <c r="C37" s="13">
        <f t="shared" si="3"/>
        <v>1000</v>
      </c>
      <c r="D37" s="13">
        <f t="shared" si="4"/>
        <v>100</v>
      </c>
      <c r="E37" s="13">
        <f t="shared" si="5"/>
        <v>2300</v>
      </c>
      <c r="F37" s="14">
        <f t="shared" si="6"/>
        <v>0</v>
      </c>
      <c r="G37" s="14">
        <f t="shared" ref="G37:G68" si="10">E37-F37</f>
        <v>2300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82022</v>
      </c>
      <c r="B38" s="12">
        <f t="shared" ref="B38:B69" si="12">EDATE(B37,1)</f>
        <v>44774</v>
      </c>
      <c r="C38" s="13">
        <f t="shared" ref="C38:C69" si="13">C37-H38+I38</f>
        <v>1000</v>
      </c>
      <c r="D38" s="13">
        <f t="shared" ref="D38:D69" si="14">C37*$K$1</f>
        <v>100</v>
      </c>
      <c r="E38" s="13">
        <f t="shared" ref="E38:E69" si="15">C37*$K$1+G37</f>
        <v>2400</v>
      </c>
      <c r="F38" s="14">
        <f t="shared" ref="F38:F69" si="16">IF(J38&gt;E38,E38,J38)</f>
        <v>0</v>
      </c>
      <c r="G38" s="14">
        <f t="shared" si="10"/>
        <v>2400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92022</v>
      </c>
      <c r="B39" s="12">
        <f t="shared" si="12"/>
        <v>44805</v>
      </c>
      <c r="C39" s="13">
        <f t="shared" si="13"/>
        <v>1000</v>
      </c>
      <c r="D39" s="13">
        <f t="shared" si="14"/>
        <v>100</v>
      </c>
      <c r="E39" s="13">
        <f t="shared" si="15"/>
        <v>2500</v>
      </c>
      <c r="F39" s="14">
        <f t="shared" si="16"/>
        <v>0</v>
      </c>
      <c r="G39" s="14">
        <f t="shared" si="10"/>
        <v>2500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102022</v>
      </c>
      <c r="B40" s="12">
        <f t="shared" si="12"/>
        <v>44835</v>
      </c>
      <c r="C40" s="13">
        <f t="shared" si="13"/>
        <v>1000</v>
      </c>
      <c r="D40" s="13">
        <f t="shared" si="14"/>
        <v>100</v>
      </c>
      <c r="E40" s="13">
        <f t="shared" si="15"/>
        <v>2600</v>
      </c>
      <c r="F40" s="14">
        <f t="shared" si="16"/>
        <v>0</v>
      </c>
      <c r="G40" s="14">
        <f t="shared" si="10"/>
        <v>2600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112022</v>
      </c>
      <c r="B41" s="12">
        <f t="shared" si="12"/>
        <v>44866</v>
      </c>
      <c r="C41" s="13">
        <f t="shared" si="13"/>
        <v>1000</v>
      </c>
      <c r="D41" s="13">
        <f t="shared" si="14"/>
        <v>100</v>
      </c>
      <c r="E41" s="13">
        <f t="shared" si="15"/>
        <v>2700</v>
      </c>
      <c r="F41" s="14">
        <f t="shared" si="16"/>
        <v>0</v>
      </c>
      <c r="G41" s="14">
        <f t="shared" si="10"/>
        <v>2700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122022</v>
      </c>
      <c r="B42" s="12">
        <f t="shared" si="12"/>
        <v>44896</v>
      </c>
      <c r="C42" s="13">
        <f t="shared" si="13"/>
        <v>1000</v>
      </c>
      <c r="D42" s="13">
        <f t="shared" si="14"/>
        <v>100</v>
      </c>
      <c r="E42" s="13">
        <f t="shared" si="15"/>
        <v>2800</v>
      </c>
      <c r="F42" s="14">
        <f t="shared" si="16"/>
        <v>0</v>
      </c>
      <c r="G42" s="14">
        <f t="shared" si="10"/>
        <v>2800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12023</v>
      </c>
      <c r="B43" s="12">
        <f t="shared" si="12"/>
        <v>44927</v>
      </c>
      <c r="C43" s="13">
        <f t="shared" si="13"/>
        <v>1000</v>
      </c>
      <c r="D43" s="13">
        <f t="shared" si="14"/>
        <v>100</v>
      </c>
      <c r="E43" s="13">
        <f t="shared" si="15"/>
        <v>2900</v>
      </c>
      <c r="F43" s="14">
        <f t="shared" si="16"/>
        <v>0</v>
      </c>
      <c r="G43" s="14">
        <f t="shared" si="10"/>
        <v>2900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22023</v>
      </c>
      <c r="B44" s="12">
        <f t="shared" si="12"/>
        <v>44958</v>
      </c>
      <c r="C44" s="13">
        <f t="shared" si="13"/>
        <v>1000</v>
      </c>
      <c r="D44" s="13">
        <f t="shared" si="14"/>
        <v>100</v>
      </c>
      <c r="E44" s="13">
        <f t="shared" si="15"/>
        <v>3000</v>
      </c>
      <c r="F44" s="14">
        <f t="shared" si="16"/>
        <v>0</v>
      </c>
      <c r="G44" s="14">
        <f t="shared" si="10"/>
        <v>3000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32023</v>
      </c>
      <c r="B45" s="12">
        <f t="shared" si="12"/>
        <v>44986</v>
      </c>
      <c r="C45" s="13">
        <f t="shared" si="13"/>
        <v>1000</v>
      </c>
      <c r="D45" s="13">
        <f t="shared" si="14"/>
        <v>100</v>
      </c>
      <c r="E45" s="13">
        <f t="shared" si="15"/>
        <v>3100</v>
      </c>
      <c r="F45" s="14">
        <f t="shared" si="16"/>
        <v>0</v>
      </c>
      <c r="G45" s="14">
        <f t="shared" si="10"/>
        <v>3100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42023</v>
      </c>
      <c r="B46" s="12">
        <f t="shared" si="12"/>
        <v>45017</v>
      </c>
      <c r="C46" s="13">
        <f t="shared" si="13"/>
        <v>1000</v>
      </c>
      <c r="D46" s="13">
        <f t="shared" si="14"/>
        <v>100</v>
      </c>
      <c r="E46" s="13">
        <f t="shared" si="15"/>
        <v>3200</v>
      </c>
      <c r="F46" s="14">
        <f t="shared" si="16"/>
        <v>0</v>
      </c>
      <c r="G46" s="14">
        <f t="shared" si="10"/>
        <v>3200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52023</v>
      </c>
      <c r="B47" s="12">
        <f t="shared" si="12"/>
        <v>45047</v>
      </c>
      <c r="C47" s="13">
        <f t="shared" si="13"/>
        <v>1000</v>
      </c>
      <c r="D47" s="13">
        <f t="shared" si="14"/>
        <v>100</v>
      </c>
      <c r="E47" s="13">
        <f t="shared" si="15"/>
        <v>3300</v>
      </c>
      <c r="F47" s="14">
        <f t="shared" si="16"/>
        <v>0</v>
      </c>
      <c r="G47" s="14">
        <f t="shared" si="10"/>
        <v>3300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62023</v>
      </c>
      <c r="B48" s="12">
        <f t="shared" si="12"/>
        <v>45078</v>
      </c>
      <c r="C48" s="13">
        <f t="shared" si="13"/>
        <v>1000</v>
      </c>
      <c r="D48" s="13">
        <f t="shared" si="14"/>
        <v>100</v>
      </c>
      <c r="E48" s="13">
        <f t="shared" si="15"/>
        <v>3400</v>
      </c>
      <c r="F48" s="14">
        <f t="shared" si="16"/>
        <v>0</v>
      </c>
      <c r="G48" s="14">
        <f t="shared" si="10"/>
        <v>3400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72023</v>
      </c>
      <c r="B49" s="12">
        <f t="shared" si="12"/>
        <v>45108</v>
      </c>
      <c r="C49" s="13">
        <f t="shared" si="13"/>
        <v>1000</v>
      </c>
      <c r="D49" s="13">
        <f t="shared" si="14"/>
        <v>100</v>
      </c>
      <c r="E49" s="13">
        <f t="shared" si="15"/>
        <v>3500</v>
      </c>
      <c r="F49" s="14">
        <f t="shared" si="16"/>
        <v>0</v>
      </c>
      <c r="G49" s="14">
        <f t="shared" si="10"/>
        <v>3500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82023</v>
      </c>
      <c r="B50" s="12">
        <f t="shared" si="12"/>
        <v>45139</v>
      </c>
      <c r="C50" s="13">
        <f t="shared" si="13"/>
        <v>1000</v>
      </c>
      <c r="D50" s="13">
        <f t="shared" si="14"/>
        <v>100</v>
      </c>
      <c r="E50" s="13">
        <f t="shared" si="15"/>
        <v>3600</v>
      </c>
      <c r="F50" s="14">
        <f t="shared" si="16"/>
        <v>0</v>
      </c>
      <c r="G50" s="14">
        <f t="shared" si="10"/>
        <v>3600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92023</v>
      </c>
      <c r="B51" s="12">
        <f t="shared" si="12"/>
        <v>45170</v>
      </c>
      <c r="C51" s="13">
        <f t="shared" si="13"/>
        <v>1000</v>
      </c>
      <c r="D51" s="13">
        <f t="shared" si="14"/>
        <v>100</v>
      </c>
      <c r="E51" s="13">
        <f t="shared" si="15"/>
        <v>3700</v>
      </c>
      <c r="F51" s="14">
        <f t="shared" si="16"/>
        <v>0</v>
      </c>
      <c r="G51" s="14">
        <f t="shared" si="10"/>
        <v>3700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102023</v>
      </c>
      <c r="B52" s="12">
        <f t="shared" si="12"/>
        <v>45200</v>
      </c>
      <c r="C52" s="13">
        <f t="shared" si="13"/>
        <v>1000</v>
      </c>
      <c r="D52" s="13">
        <f t="shared" si="14"/>
        <v>100</v>
      </c>
      <c r="E52" s="13">
        <f t="shared" si="15"/>
        <v>3800</v>
      </c>
      <c r="F52" s="14">
        <f t="shared" si="16"/>
        <v>0</v>
      </c>
      <c r="G52" s="14">
        <f t="shared" si="10"/>
        <v>3800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112023</v>
      </c>
      <c r="B53" s="12">
        <f t="shared" si="12"/>
        <v>45231</v>
      </c>
      <c r="C53" s="13">
        <f t="shared" si="13"/>
        <v>1000</v>
      </c>
      <c r="D53" s="13">
        <f t="shared" si="14"/>
        <v>100</v>
      </c>
      <c r="E53" s="13">
        <f t="shared" si="15"/>
        <v>3900</v>
      </c>
      <c r="F53" s="14">
        <f t="shared" si="16"/>
        <v>0</v>
      </c>
      <c r="G53" s="14">
        <f t="shared" si="10"/>
        <v>3900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122023</v>
      </c>
      <c r="B54" s="12">
        <f t="shared" si="12"/>
        <v>45261</v>
      </c>
      <c r="C54" s="13">
        <f t="shared" si="13"/>
        <v>1000</v>
      </c>
      <c r="D54" s="13">
        <f t="shared" si="14"/>
        <v>100</v>
      </c>
      <c r="E54" s="13">
        <f t="shared" si="15"/>
        <v>4000</v>
      </c>
      <c r="F54" s="14">
        <f t="shared" si="16"/>
        <v>0</v>
      </c>
      <c r="G54" s="14">
        <f t="shared" si="10"/>
        <v>4000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12024</v>
      </c>
      <c r="B55" s="12">
        <f t="shared" si="12"/>
        <v>45292</v>
      </c>
      <c r="C55" s="13">
        <f t="shared" si="13"/>
        <v>1000</v>
      </c>
      <c r="D55" s="13">
        <f t="shared" si="14"/>
        <v>100</v>
      </c>
      <c r="E55" s="13">
        <f t="shared" si="15"/>
        <v>4100</v>
      </c>
      <c r="F55" s="14">
        <f t="shared" si="16"/>
        <v>0</v>
      </c>
      <c r="G55" s="14">
        <f t="shared" si="10"/>
        <v>4100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22024</v>
      </c>
      <c r="B56" s="12">
        <f t="shared" si="12"/>
        <v>45323</v>
      </c>
      <c r="C56" s="13">
        <f t="shared" si="13"/>
        <v>1000</v>
      </c>
      <c r="D56" s="13">
        <f t="shared" si="14"/>
        <v>100</v>
      </c>
      <c r="E56" s="13">
        <f t="shared" si="15"/>
        <v>4200</v>
      </c>
      <c r="F56" s="14">
        <f t="shared" si="16"/>
        <v>0</v>
      </c>
      <c r="G56" s="14">
        <f t="shared" si="10"/>
        <v>4200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32024</v>
      </c>
      <c r="B57" s="12">
        <f t="shared" si="12"/>
        <v>45352</v>
      </c>
      <c r="C57" s="13">
        <f t="shared" si="13"/>
        <v>1000</v>
      </c>
      <c r="D57" s="13">
        <f t="shared" si="14"/>
        <v>100</v>
      </c>
      <c r="E57" s="13">
        <f t="shared" si="15"/>
        <v>4300</v>
      </c>
      <c r="F57" s="14">
        <f t="shared" si="16"/>
        <v>0</v>
      </c>
      <c r="G57" s="14">
        <f t="shared" si="10"/>
        <v>4300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42024</v>
      </c>
      <c r="B58" s="12">
        <f t="shared" si="12"/>
        <v>45383</v>
      </c>
      <c r="C58" s="13">
        <f t="shared" si="13"/>
        <v>1000</v>
      </c>
      <c r="D58" s="13">
        <f t="shared" si="14"/>
        <v>100</v>
      </c>
      <c r="E58" s="13">
        <f t="shared" si="15"/>
        <v>4400</v>
      </c>
      <c r="F58" s="14">
        <f t="shared" si="16"/>
        <v>0</v>
      </c>
      <c r="G58" s="14">
        <f t="shared" si="10"/>
        <v>4400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52024</v>
      </c>
      <c r="B59" s="12">
        <f t="shared" si="12"/>
        <v>45413</v>
      </c>
      <c r="C59" s="13">
        <f t="shared" si="13"/>
        <v>1000</v>
      </c>
      <c r="D59" s="13">
        <f t="shared" si="14"/>
        <v>100</v>
      </c>
      <c r="E59" s="13">
        <f t="shared" si="15"/>
        <v>4500</v>
      </c>
      <c r="F59" s="14">
        <f t="shared" si="16"/>
        <v>0</v>
      </c>
      <c r="G59" s="14">
        <f t="shared" si="10"/>
        <v>4500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62024</v>
      </c>
      <c r="B60" s="12">
        <f t="shared" si="12"/>
        <v>45444</v>
      </c>
      <c r="C60" s="13">
        <f t="shared" si="13"/>
        <v>1000</v>
      </c>
      <c r="D60" s="13">
        <f t="shared" si="14"/>
        <v>100</v>
      </c>
      <c r="E60" s="13">
        <f t="shared" si="15"/>
        <v>4600</v>
      </c>
      <c r="F60" s="14">
        <f t="shared" si="16"/>
        <v>0</v>
      </c>
      <c r="G60" s="14">
        <f t="shared" si="10"/>
        <v>4600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72024</v>
      </c>
      <c r="B61" s="12">
        <f t="shared" si="12"/>
        <v>45474</v>
      </c>
      <c r="C61" s="13">
        <f t="shared" si="13"/>
        <v>1000</v>
      </c>
      <c r="D61" s="13">
        <f t="shared" si="14"/>
        <v>100</v>
      </c>
      <c r="E61" s="13">
        <f t="shared" si="15"/>
        <v>4700</v>
      </c>
      <c r="F61" s="14">
        <f t="shared" si="16"/>
        <v>0</v>
      </c>
      <c r="G61" s="14">
        <f t="shared" si="10"/>
        <v>4700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82024</v>
      </c>
      <c r="B62" s="12">
        <f t="shared" si="12"/>
        <v>45505</v>
      </c>
      <c r="C62" s="13">
        <f t="shared" si="13"/>
        <v>1000</v>
      </c>
      <c r="D62" s="13">
        <f t="shared" si="14"/>
        <v>100</v>
      </c>
      <c r="E62" s="13">
        <f t="shared" si="15"/>
        <v>4800</v>
      </c>
      <c r="F62" s="14">
        <f t="shared" si="16"/>
        <v>0</v>
      </c>
      <c r="G62" s="14">
        <f t="shared" si="10"/>
        <v>4800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92024</v>
      </c>
      <c r="B63" s="12">
        <f t="shared" si="12"/>
        <v>45536</v>
      </c>
      <c r="C63" s="13">
        <f t="shared" si="13"/>
        <v>1000</v>
      </c>
      <c r="D63" s="13">
        <f t="shared" si="14"/>
        <v>100</v>
      </c>
      <c r="E63" s="13">
        <f t="shared" si="15"/>
        <v>4900</v>
      </c>
      <c r="F63" s="14">
        <f t="shared" si="16"/>
        <v>0</v>
      </c>
      <c r="G63" s="14">
        <f t="shared" si="10"/>
        <v>4900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102024</v>
      </c>
      <c r="B64" s="12">
        <f t="shared" si="12"/>
        <v>45566</v>
      </c>
      <c r="C64" s="13">
        <f t="shared" si="13"/>
        <v>1000</v>
      </c>
      <c r="D64" s="13">
        <f t="shared" si="14"/>
        <v>100</v>
      </c>
      <c r="E64" s="13">
        <f t="shared" si="15"/>
        <v>5000</v>
      </c>
      <c r="F64" s="14">
        <f t="shared" si="16"/>
        <v>0</v>
      </c>
      <c r="G64" s="14">
        <f t="shared" si="10"/>
        <v>5000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112024</v>
      </c>
      <c r="B65" s="12">
        <f t="shared" si="12"/>
        <v>45597</v>
      </c>
      <c r="C65" s="13">
        <f t="shared" si="13"/>
        <v>1000</v>
      </c>
      <c r="D65" s="13">
        <f t="shared" si="14"/>
        <v>100</v>
      </c>
      <c r="E65" s="13">
        <f t="shared" si="15"/>
        <v>5100</v>
      </c>
      <c r="F65" s="14">
        <f t="shared" si="16"/>
        <v>0</v>
      </c>
      <c r="G65" s="14">
        <f t="shared" si="10"/>
        <v>5100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122024</v>
      </c>
      <c r="B66" s="12">
        <f t="shared" si="12"/>
        <v>45627</v>
      </c>
      <c r="C66" s="13">
        <f t="shared" si="13"/>
        <v>1000</v>
      </c>
      <c r="D66" s="13">
        <f t="shared" si="14"/>
        <v>100</v>
      </c>
      <c r="E66" s="13">
        <f t="shared" si="15"/>
        <v>5200</v>
      </c>
      <c r="F66" s="14">
        <f t="shared" si="16"/>
        <v>0</v>
      </c>
      <c r="G66" s="14">
        <f t="shared" si="10"/>
        <v>5200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12025</v>
      </c>
      <c r="B67" s="12">
        <f t="shared" si="12"/>
        <v>45658</v>
      </c>
      <c r="C67" s="13">
        <f t="shared" si="13"/>
        <v>1000</v>
      </c>
      <c r="D67" s="13">
        <f t="shared" si="14"/>
        <v>100</v>
      </c>
      <c r="E67" s="13">
        <f t="shared" si="15"/>
        <v>5300</v>
      </c>
      <c r="F67" s="14">
        <f t="shared" si="16"/>
        <v>0</v>
      </c>
      <c r="G67" s="14">
        <f t="shared" si="10"/>
        <v>5300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22025</v>
      </c>
      <c r="B68" s="12">
        <f t="shared" si="12"/>
        <v>45689</v>
      </c>
      <c r="C68" s="13">
        <f t="shared" si="13"/>
        <v>1000</v>
      </c>
      <c r="D68" s="13">
        <f t="shared" si="14"/>
        <v>100</v>
      </c>
      <c r="E68" s="13">
        <f t="shared" si="15"/>
        <v>5400</v>
      </c>
      <c r="F68" s="14">
        <f t="shared" si="16"/>
        <v>0</v>
      </c>
      <c r="G68" s="14">
        <f t="shared" si="10"/>
        <v>5400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32025</v>
      </c>
      <c r="B69" s="12">
        <f t="shared" si="12"/>
        <v>45717</v>
      </c>
      <c r="C69" s="13">
        <f t="shared" si="13"/>
        <v>1000</v>
      </c>
      <c r="D69" s="13">
        <f t="shared" si="14"/>
        <v>100</v>
      </c>
      <c r="E69" s="13">
        <f t="shared" si="15"/>
        <v>5500</v>
      </c>
      <c r="F69" s="14">
        <f t="shared" si="16"/>
        <v>0</v>
      </c>
      <c r="G69" s="14">
        <f t="shared" ref="G69:G100" si="19">E69-F69</f>
        <v>5500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42025</v>
      </c>
      <c r="B70" s="12">
        <f t="shared" ref="B70:B101" si="21">EDATE(B69,1)</f>
        <v>45748</v>
      </c>
      <c r="C70" s="13">
        <f t="shared" ref="C70:C101" si="22">C69-H70+I70</f>
        <v>1000</v>
      </c>
      <c r="D70" s="13">
        <f t="shared" ref="D70:D101" si="23">C69*$K$1</f>
        <v>100</v>
      </c>
      <c r="E70" s="13">
        <f t="shared" ref="E70:E101" si="24">C69*$K$1+G69</f>
        <v>5600</v>
      </c>
      <c r="F70" s="14">
        <f t="shared" ref="F70:F101" si="25">IF(J70&gt;E70,E70,J70)</f>
        <v>0</v>
      </c>
      <c r="G70" s="14">
        <f t="shared" si="19"/>
        <v>5600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52025</v>
      </c>
      <c r="B71" s="12">
        <f t="shared" si="21"/>
        <v>45778</v>
      </c>
      <c r="C71" s="13">
        <f t="shared" si="22"/>
        <v>1000</v>
      </c>
      <c r="D71" s="13">
        <f t="shared" si="23"/>
        <v>100</v>
      </c>
      <c r="E71" s="13">
        <f t="shared" si="24"/>
        <v>5700</v>
      </c>
      <c r="F71" s="14">
        <f t="shared" si="25"/>
        <v>0</v>
      </c>
      <c r="G71" s="14">
        <f t="shared" si="19"/>
        <v>5700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62025</v>
      </c>
      <c r="B72" s="12">
        <f t="shared" si="21"/>
        <v>45809</v>
      </c>
      <c r="C72" s="13">
        <f t="shared" si="22"/>
        <v>1000</v>
      </c>
      <c r="D72" s="13">
        <f t="shared" si="23"/>
        <v>100</v>
      </c>
      <c r="E72" s="13">
        <f t="shared" si="24"/>
        <v>5800</v>
      </c>
      <c r="F72" s="14">
        <f t="shared" si="25"/>
        <v>0</v>
      </c>
      <c r="G72" s="14">
        <f t="shared" si="19"/>
        <v>5800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72025</v>
      </c>
      <c r="B73" s="12">
        <f t="shared" si="21"/>
        <v>45839</v>
      </c>
      <c r="C73" s="13">
        <f t="shared" si="22"/>
        <v>1000</v>
      </c>
      <c r="D73" s="13">
        <f t="shared" si="23"/>
        <v>100</v>
      </c>
      <c r="E73" s="13">
        <f t="shared" si="24"/>
        <v>5900</v>
      </c>
      <c r="F73" s="14">
        <f t="shared" si="25"/>
        <v>0</v>
      </c>
      <c r="G73" s="14">
        <f t="shared" si="19"/>
        <v>5900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82025</v>
      </c>
      <c r="B74" s="12">
        <f t="shared" si="21"/>
        <v>45870</v>
      </c>
      <c r="C74" s="13">
        <f t="shared" si="22"/>
        <v>1000</v>
      </c>
      <c r="D74" s="13">
        <f t="shared" si="23"/>
        <v>100</v>
      </c>
      <c r="E74" s="13">
        <f t="shared" si="24"/>
        <v>6000</v>
      </c>
      <c r="F74" s="14">
        <f t="shared" si="25"/>
        <v>0</v>
      </c>
      <c r="G74" s="14">
        <f t="shared" si="19"/>
        <v>6000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92025</v>
      </c>
      <c r="B75" s="12">
        <f t="shared" si="21"/>
        <v>45901</v>
      </c>
      <c r="C75" s="13">
        <f t="shared" si="22"/>
        <v>1000</v>
      </c>
      <c r="D75" s="13">
        <f t="shared" si="23"/>
        <v>100</v>
      </c>
      <c r="E75" s="13">
        <f t="shared" si="24"/>
        <v>6100</v>
      </c>
      <c r="F75" s="14">
        <f t="shared" si="25"/>
        <v>0</v>
      </c>
      <c r="G75" s="14">
        <f t="shared" si="19"/>
        <v>6100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102025</v>
      </c>
      <c r="B76" s="12">
        <f t="shared" si="21"/>
        <v>45931</v>
      </c>
      <c r="C76" s="13">
        <f t="shared" si="22"/>
        <v>1000</v>
      </c>
      <c r="D76" s="13">
        <f t="shared" si="23"/>
        <v>100</v>
      </c>
      <c r="E76" s="13">
        <f t="shared" si="24"/>
        <v>6200</v>
      </c>
      <c r="F76" s="14">
        <f t="shared" si="25"/>
        <v>0</v>
      </c>
      <c r="G76" s="14">
        <f t="shared" si="19"/>
        <v>6200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112025</v>
      </c>
      <c r="B77" s="12">
        <f t="shared" si="21"/>
        <v>45962</v>
      </c>
      <c r="C77" s="13">
        <f t="shared" si="22"/>
        <v>1000</v>
      </c>
      <c r="D77" s="13">
        <f t="shared" si="23"/>
        <v>100</v>
      </c>
      <c r="E77" s="13">
        <f t="shared" si="24"/>
        <v>6300</v>
      </c>
      <c r="F77" s="14">
        <f t="shared" si="25"/>
        <v>0</v>
      </c>
      <c r="G77" s="14">
        <f t="shared" si="19"/>
        <v>6300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122025</v>
      </c>
      <c r="B78" s="12">
        <f t="shared" si="21"/>
        <v>45992</v>
      </c>
      <c r="C78" s="13">
        <f t="shared" si="22"/>
        <v>1000</v>
      </c>
      <c r="D78" s="13">
        <f t="shared" si="23"/>
        <v>100</v>
      </c>
      <c r="E78" s="13">
        <f t="shared" si="24"/>
        <v>6400</v>
      </c>
      <c r="F78" s="14">
        <f t="shared" si="25"/>
        <v>0</v>
      </c>
      <c r="G78" s="14">
        <f t="shared" si="19"/>
        <v>6400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12026</v>
      </c>
      <c r="B79" s="12">
        <f t="shared" si="21"/>
        <v>46023</v>
      </c>
      <c r="C79" s="13">
        <f t="shared" si="22"/>
        <v>1000</v>
      </c>
      <c r="D79" s="13">
        <f t="shared" si="23"/>
        <v>100</v>
      </c>
      <c r="E79" s="13">
        <f t="shared" si="24"/>
        <v>6500</v>
      </c>
      <c r="F79" s="14">
        <f t="shared" si="25"/>
        <v>0</v>
      </c>
      <c r="G79" s="14">
        <f t="shared" si="19"/>
        <v>6500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22026</v>
      </c>
      <c r="B80" s="12">
        <f t="shared" si="21"/>
        <v>46054</v>
      </c>
      <c r="C80" s="13">
        <f t="shared" si="22"/>
        <v>1000</v>
      </c>
      <c r="D80" s="13">
        <f t="shared" si="23"/>
        <v>100</v>
      </c>
      <c r="E80" s="13">
        <f t="shared" si="24"/>
        <v>6600</v>
      </c>
      <c r="F80" s="14">
        <f t="shared" si="25"/>
        <v>0</v>
      </c>
      <c r="G80" s="14">
        <f t="shared" si="19"/>
        <v>6600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32026</v>
      </c>
      <c r="B81" s="12">
        <f t="shared" si="21"/>
        <v>46082</v>
      </c>
      <c r="C81" s="13">
        <f t="shared" si="22"/>
        <v>1000</v>
      </c>
      <c r="D81" s="13">
        <f t="shared" si="23"/>
        <v>100</v>
      </c>
      <c r="E81" s="13">
        <f t="shared" si="24"/>
        <v>6700</v>
      </c>
      <c r="F81" s="14">
        <f t="shared" si="25"/>
        <v>0</v>
      </c>
      <c r="G81" s="14">
        <f t="shared" si="19"/>
        <v>6700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42026</v>
      </c>
      <c r="B82" s="12">
        <f t="shared" si="21"/>
        <v>46113</v>
      </c>
      <c r="C82" s="13">
        <f t="shared" si="22"/>
        <v>1000</v>
      </c>
      <c r="D82" s="13">
        <f t="shared" si="23"/>
        <v>100</v>
      </c>
      <c r="E82" s="13">
        <f t="shared" si="24"/>
        <v>6800</v>
      </c>
      <c r="F82" s="14">
        <f t="shared" si="25"/>
        <v>0</v>
      </c>
      <c r="G82" s="14">
        <f t="shared" si="19"/>
        <v>6800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52026</v>
      </c>
      <c r="B83" s="12">
        <f t="shared" si="21"/>
        <v>46143</v>
      </c>
      <c r="C83" s="13">
        <f t="shared" si="22"/>
        <v>1000</v>
      </c>
      <c r="D83" s="13">
        <f t="shared" si="23"/>
        <v>100</v>
      </c>
      <c r="E83" s="13">
        <f t="shared" si="24"/>
        <v>6900</v>
      </c>
      <c r="F83" s="14">
        <f t="shared" si="25"/>
        <v>0</v>
      </c>
      <c r="G83" s="14">
        <f t="shared" si="19"/>
        <v>6900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62026</v>
      </c>
      <c r="B84" s="12">
        <f t="shared" si="21"/>
        <v>46174</v>
      </c>
      <c r="C84" s="13">
        <f t="shared" si="22"/>
        <v>1000</v>
      </c>
      <c r="D84" s="13">
        <f t="shared" si="23"/>
        <v>100</v>
      </c>
      <c r="E84" s="13">
        <f t="shared" si="24"/>
        <v>7000</v>
      </c>
      <c r="F84" s="14">
        <f t="shared" si="25"/>
        <v>0</v>
      </c>
      <c r="G84" s="14">
        <f t="shared" si="19"/>
        <v>7000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72026</v>
      </c>
      <c r="B85" s="12">
        <f t="shared" si="21"/>
        <v>46204</v>
      </c>
      <c r="C85" s="13">
        <f t="shared" si="22"/>
        <v>1000</v>
      </c>
      <c r="D85" s="13">
        <f t="shared" si="23"/>
        <v>100</v>
      </c>
      <c r="E85" s="13">
        <f t="shared" si="24"/>
        <v>7100</v>
      </c>
      <c r="F85" s="14">
        <f t="shared" si="25"/>
        <v>0</v>
      </c>
      <c r="G85" s="14">
        <f t="shared" si="19"/>
        <v>7100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82026</v>
      </c>
      <c r="B86" s="12">
        <f t="shared" si="21"/>
        <v>46235</v>
      </c>
      <c r="C86" s="13">
        <f t="shared" si="22"/>
        <v>1000</v>
      </c>
      <c r="D86" s="13">
        <f t="shared" si="23"/>
        <v>100</v>
      </c>
      <c r="E86" s="13">
        <f t="shared" si="24"/>
        <v>7200</v>
      </c>
      <c r="F86" s="14">
        <f t="shared" si="25"/>
        <v>0</v>
      </c>
      <c r="G86" s="14">
        <f t="shared" si="19"/>
        <v>7200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92026</v>
      </c>
      <c r="B87" s="12">
        <f t="shared" si="21"/>
        <v>46266</v>
      </c>
      <c r="C87" s="13">
        <f t="shared" si="22"/>
        <v>1000</v>
      </c>
      <c r="D87" s="13">
        <f t="shared" si="23"/>
        <v>100</v>
      </c>
      <c r="E87" s="13">
        <f t="shared" si="24"/>
        <v>7300</v>
      </c>
      <c r="F87" s="14">
        <f t="shared" si="25"/>
        <v>0</v>
      </c>
      <c r="G87" s="14">
        <f t="shared" si="19"/>
        <v>7300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102026</v>
      </c>
      <c r="B88" s="12">
        <f t="shared" si="21"/>
        <v>46296</v>
      </c>
      <c r="C88" s="13">
        <f t="shared" si="22"/>
        <v>1000</v>
      </c>
      <c r="D88" s="13">
        <f t="shared" si="23"/>
        <v>100</v>
      </c>
      <c r="E88" s="13">
        <f t="shared" si="24"/>
        <v>7400</v>
      </c>
      <c r="F88" s="14">
        <f t="shared" si="25"/>
        <v>0</v>
      </c>
      <c r="G88" s="14">
        <f t="shared" si="19"/>
        <v>7400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112026</v>
      </c>
      <c r="B89" s="12">
        <f t="shared" si="21"/>
        <v>46327</v>
      </c>
      <c r="C89" s="13">
        <f t="shared" si="22"/>
        <v>1000</v>
      </c>
      <c r="D89" s="13">
        <f t="shared" si="23"/>
        <v>100</v>
      </c>
      <c r="E89" s="13">
        <f t="shared" si="24"/>
        <v>7500</v>
      </c>
      <c r="F89" s="14">
        <f t="shared" si="25"/>
        <v>0</v>
      </c>
      <c r="G89" s="14">
        <f t="shared" si="19"/>
        <v>7500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122026</v>
      </c>
      <c r="B90" s="12">
        <f t="shared" si="21"/>
        <v>46357</v>
      </c>
      <c r="C90" s="13">
        <f t="shared" si="22"/>
        <v>1000</v>
      </c>
      <c r="D90" s="13">
        <f t="shared" si="23"/>
        <v>100</v>
      </c>
      <c r="E90" s="13">
        <f t="shared" si="24"/>
        <v>7600</v>
      </c>
      <c r="F90" s="14">
        <f t="shared" si="25"/>
        <v>0</v>
      </c>
      <c r="G90" s="14">
        <f t="shared" si="19"/>
        <v>7600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12027</v>
      </c>
      <c r="B91" s="12">
        <f t="shared" si="21"/>
        <v>46388</v>
      </c>
      <c r="C91" s="13">
        <f t="shared" si="22"/>
        <v>1000</v>
      </c>
      <c r="D91" s="13">
        <f t="shared" si="23"/>
        <v>100</v>
      </c>
      <c r="E91" s="13">
        <f t="shared" si="24"/>
        <v>7700</v>
      </c>
      <c r="F91" s="14">
        <f t="shared" si="25"/>
        <v>0</v>
      </c>
      <c r="G91" s="14">
        <f t="shared" si="19"/>
        <v>7700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22027</v>
      </c>
      <c r="B92" s="12">
        <f t="shared" si="21"/>
        <v>46419</v>
      </c>
      <c r="C92" s="13">
        <f t="shared" si="22"/>
        <v>1000</v>
      </c>
      <c r="D92" s="13">
        <f t="shared" si="23"/>
        <v>100</v>
      </c>
      <c r="E92" s="13">
        <f t="shared" si="24"/>
        <v>7800</v>
      </c>
      <c r="F92" s="14">
        <f t="shared" si="25"/>
        <v>0</v>
      </c>
      <c r="G92" s="14">
        <f t="shared" si="19"/>
        <v>7800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32027</v>
      </c>
      <c r="B93" s="12">
        <f t="shared" si="21"/>
        <v>46447</v>
      </c>
      <c r="C93" s="13">
        <f t="shared" si="22"/>
        <v>1000</v>
      </c>
      <c r="D93" s="13">
        <f t="shared" si="23"/>
        <v>100</v>
      </c>
      <c r="E93" s="13">
        <f t="shared" si="24"/>
        <v>7900</v>
      </c>
      <c r="F93" s="14">
        <f t="shared" si="25"/>
        <v>0</v>
      </c>
      <c r="G93" s="14">
        <f t="shared" si="19"/>
        <v>7900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42027</v>
      </c>
      <c r="B94" s="12">
        <f t="shared" si="21"/>
        <v>46478</v>
      </c>
      <c r="C94" s="13">
        <f t="shared" si="22"/>
        <v>1000</v>
      </c>
      <c r="D94" s="13">
        <f t="shared" si="23"/>
        <v>100</v>
      </c>
      <c r="E94" s="13">
        <f t="shared" si="24"/>
        <v>8000</v>
      </c>
      <c r="F94" s="14">
        <f t="shared" si="25"/>
        <v>0</v>
      </c>
      <c r="G94" s="14">
        <f t="shared" si="19"/>
        <v>8000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52027</v>
      </c>
      <c r="B95" s="12">
        <f t="shared" si="21"/>
        <v>46508</v>
      </c>
      <c r="C95" s="13">
        <f t="shared" si="22"/>
        <v>1000</v>
      </c>
      <c r="D95" s="13">
        <f t="shared" si="23"/>
        <v>100</v>
      </c>
      <c r="E95" s="13">
        <f t="shared" si="24"/>
        <v>8100</v>
      </c>
      <c r="F95" s="14">
        <f t="shared" si="25"/>
        <v>0</v>
      </c>
      <c r="G95" s="14">
        <f t="shared" si="19"/>
        <v>8100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62027</v>
      </c>
      <c r="B96" s="12">
        <f t="shared" si="21"/>
        <v>46539</v>
      </c>
      <c r="C96" s="13">
        <f t="shared" si="22"/>
        <v>1000</v>
      </c>
      <c r="D96" s="13">
        <f t="shared" si="23"/>
        <v>100</v>
      </c>
      <c r="E96" s="13">
        <f t="shared" si="24"/>
        <v>8200</v>
      </c>
      <c r="F96" s="14">
        <f t="shared" si="25"/>
        <v>0</v>
      </c>
      <c r="G96" s="14">
        <f t="shared" si="19"/>
        <v>8200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72027</v>
      </c>
      <c r="B97" s="12">
        <f t="shared" si="21"/>
        <v>46569</v>
      </c>
      <c r="C97" s="13">
        <f t="shared" si="22"/>
        <v>1000</v>
      </c>
      <c r="D97" s="13">
        <f t="shared" si="23"/>
        <v>100</v>
      </c>
      <c r="E97" s="13">
        <f t="shared" si="24"/>
        <v>8300</v>
      </c>
      <c r="F97" s="14">
        <f t="shared" si="25"/>
        <v>0</v>
      </c>
      <c r="G97" s="14">
        <f t="shared" si="19"/>
        <v>8300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82027</v>
      </c>
      <c r="B98" s="12">
        <f t="shared" si="21"/>
        <v>46600</v>
      </c>
      <c r="C98" s="13">
        <f t="shared" si="22"/>
        <v>1000</v>
      </c>
      <c r="D98" s="13">
        <f t="shared" si="23"/>
        <v>100</v>
      </c>
      <c r="E98" s="13">
        <f t="shared" si="24"/>
        <v>8400</v>
      </c>
      <c r="F98" s="14">
        <f t="shared" si="25"/>
        <v>0</v>
      </c>
      <c r="G98" s="14">
        <f t="shared" si="19"/>
        <v>8400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92027</v>
      </c>
      <c r="B99" s="12">
        <f t="shared" si="21"/>
        <v>46631</v>
      </c>
      <c r="C99" s="13">
        <f t="shared" si="22"/>
        <v>1000</v>
      </c>
      <c r="D99" s="13">
        <f t="shared" si="23"/>
        <v>100</v>
      </c>
      <c r="E99" s="13">
        <f t="shared" si="24"/>
        <v>8500</v>
      </c>
      <c r="F99" s="14">
        <f t="shared" si="25"/>
        <v>0</v>
      </c>
      <c r="G99" s="14">
        <f t="shared" si="19"/>
        <v>8500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102027</v>
      </c>
      <c r="B100" s="12">
        <f t="shared" si="21"/>
        <v>46661</v>
      </c>
      <c r="C100" s="13">
        <f t="shared" si="22"/>
        <v>1000</v>
      </c>
      <c r="D100" s="13">
        <f t="shared" si="23"/>
        <v>100</v>
      </c>
      <c r="E100" s="13">
        <f t="shared" si="24"/>
        <v>8600</v>
      </c>
      <c r="F100" s="14">
        <f t="shared" si="25"/>
        <v>0</v>
      </c>
      <c r="G100" s="14">
        <f t="shared" si="19"/>
        <v>8600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112027</v>
      </c>
      <c r="B101" s="12">
        <f t="shared" si="21"/>
        <v>46692</v>
      </c>
      <c r="C101" s="13">
        <f t="shared" si="22"/>
        <v>1000</v>
      </c>
      <c r="D101" s="13">
        <f t="shared" si="23"/>
        <v>100</v>
      </c>
      <c r="E101" s="13">
        <f t="shared" si="24"/>
        <v>8700</v>
      </c>
      <c r="F101" s="14">
        <f t="shared" si="25"/>
        <v>0</v>
      </c>
      <c r="G101" s="14">
        <f t="shared" ref="G101:G124" si="29">E101-F101</f>
        <v>8700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122027</v>
      </c>
      <c r="B102" s="12">
        <f t="shared" ref="B102:B124" si="31">EDATE(B101,1)</f>
        <v>46722</v>
      </c>
      <c r="C102" s="13">
        <f t="shared" ref="C102:C124" si="32">C101-H102+I102</f>
        <v>1000</v>
      </c>
      <c r="D102" s="13">
        <f t="shared" ref="D102:D124" si="33">C101*$K$1</f>
        <v>100</v>
      </c>
      <c r="E102" s="13">
        <f t="shared" ref="E102:E124" si="34">C101*$K$1+G101</f>
        <v>8800</v>
      </c>
      <c r="F102" s="14">
        <f t="shared" ref="F102:F124" si="35">IF(J102&gt;E102,E102,J102)</f>
        <v>0</v>
      </c>
      <c r="G102" s="14">
        <f t="shared" si="29"/>
        <v>8800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12028</v>
      </c>
      <c r="B103" s="12">
        <f t="shared" si="31"/>
        <v>46753</v>
      </c>
      <c r="C103" s="13">
        <f t="shared" si="32"/>
        <v>1000</v>
      </c>
      <c r="D103" s="13">
        <f t="shared" si="33"/>
        <v>100</v>
      </c>
      <c r="E103" s="13">
        <f t="shared" si="34"/>
        <v>8900</v>
      </c>
      <c r="F103" s="14">
        <f t="shared" si="35"/>
        <v>0</v>
      </c>
      <c r="G103" s="14">
        <f t="shared" si="29"/>
        <v>8900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22028</v>
      </c>
      <c r="B104" s="12">
        <f t="shared" si="31"/>
        <v>46784</v>
      </c>
      <c r="C104" s="13">
        <f t="shared" si="32"/>
        <v>1000</v>
      </c>
      <c r="D104" s="13">
        <f t="shared" si="33"/>
        <v>100</v>
      </c>
      <c r="E104" s="13">
        <f t="shared" si="34"/>
        <v>9000</v>
      </c>
      <c r="F104" s="14">
        <f t="shared" si="35"/>
        <v>0</v>
      </c>
      <c r="G104" s="14">
        <f t="shared" si="29"/>
        <v>9000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32028</v>
      </c>
      <c r="B105" s="12">
        <f t="shared" si="31"/>
        <v>46813</v>
      </c>
      <c r="C105" s="13">
        <f t="shared" si="32"/>
        <v>1000</v>
      </c>
      <c r="D105" s="13">
        <f t="shared" si="33"/>
        <v>100</v>
      </c>
      <c r="E105" s="13">
        <f t="shared" si="34"/>
        <v>9100</v>
      </c>
      <c r="F105" s="14">
        <f t="shared" si="35"/>
        <v>0</v>
      </c>
      <c r="G105" s="14">
        <f t="shared" si="29"/>
        <v>9100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42028</v>
      </c>
      <c r="B106" s="12">
        <f t="shared" si="31"/>
        <v>46844</v>
      </c>
      <c r="C106" s="13">
        <f t="shared" si="32"/>
        <v>1000</v>
      </c>
      <c r="D106" s="13">
        <f t="shared" si="33"/>
        <v>100</v>
      </c>
      <c r="E106" s="13">
        <f t="shared" si="34"/>
        <v>9200</v>
      </c>
      <c r="F106" s="14">
        <f t="shared" si="35"/>
        <v>0</v>
      </c>
      <c r="G106" s="14">
        <f t="shared" si="29"/>
        <v>9200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52028</v>
      </c>
      <c r="B107" s="12">
        <f t="shared" si="31"/>
        <v>46874</v>
      </c>
      <c r="C107" s="13">
        <f t="shared" si="32"/>
        <v>1000</v>
      </c>
      <c r="D107" s="13">
        <f t="shared" si="33"/>
        <v>100</v>
      </c>
      <c r="E107" s="13">
        <f t="shared" si="34"/>
        <v>9300</v>
      </c>
      <c r="F107" s="14">
        <f t="shared" si="35"/>
        <v>0</v>
      </c>
      <c r="G107" s="14">
        <f t="shared" si="29"/>
        <v>9300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62028</v>
      </c>
      <c r="B108" s="12">
        <f t="shared" si="31"/>
        <v>46905</v>
      </c>
      <c r="C108" s="13">
        <f t="shared" si="32"/>
        <v>1000</v>
      </c>
      <c r="D108" s="13">
        <f t="shared" si="33"/>
        <v>100</v>
      </c>
      <c r="E108" s="13">
        <f t="shared" si="34"/>
        <v>9400</v>
      </c>
      <c r="F108" s="14">
        <f t="shared" si="35"/>
        <v>0</v>
      </c>
      <c r="G108" s="14">
        <f t="shared" si="29"/>
        <v>9400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72028</v>
      </c>
      <c r="B109" s="12">
        <f t="shared" si="31"/>
        <v>46935</v>
      </c>
      <c r="C109" s="13">
        <f t="shared" si="32"/>
        <v>1000</v>
      </c>
      <c r="D109" s="13">
        <f t="shared" si="33"/>
        <v>100</v>
      </c>
      <c r="E109" s="13">
        <f t="shared" si="34"/>
        <v>9500</v>
      </c>
      <c r="F109" s="14">
        <f t="shared" si="35"/>
        <v>0</v>
      </c>
      <c r="G109" s="14">
        <f t="shared" si="29"/>
        <v>9500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82028</v>
      </c>
      <c r="B110" s="12">
        <f t="shared" si="31"/>
        <v>46966</v>
      </c>
      <c r="C110" s="13">
        <f t="shared" si="32"/>
        <v>1000</v>
      </c>
      <c r="D110" s="13">
        <f t="shared" si="33"/>
        <v>100</v>
      </c>
      <c r="E110" s="13">
        <f t="shared" si="34"/>
        <v>9600</v>
      </c>
      <c r="F110" s="14">
        <f t="shared" si="35"/>
        <v>0</v>
      </c>
      <c r="G110" s="14">
        <f t="shared" si="29"/>
        <v>9600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92028</v>
      </c>
      <c r="B111" s="12">
        <f t="shared" si="31"/>
        <v>46997</v>
      </c>
      <c r="C111" s="13">
        <f t="shared" si="32"/>
        <v>1000</v>
      </c>
      <c r="D111" s="13">
        <f t="shared" si="33"/>
        <v>100</v>
      </c>
      <c r="E111" s="13">
        <f t="shared" si="34"/>
        <v>9700</v>
      </c>
      <c r="F111" s="14">
        <f t="shared" si="35"/>
        <v>0</v>
      </c>
      <c r="G111" s="14">
        <f t="shared" si="29"/>
        <v>9700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102028</v>
      </c>
      <c r="B112" s="12">
        <f t="shared" si="31"/>
        <v>47027</v>
      </c>
      <c r="C112" s="13">
        <f t="shared" si="32"/>
        <v>1000</v>
      </c>
      <c r="D112" s="13">
        <f t="shared" si="33"/>
        <v>100</v>
      </c>
      <c r="E112" s="13">
        <f t="shared" si="34"/>
        <v>9800</v>
      </c>
      <c r="F112" s="14">
        <f t="shared" si="35"/>
        <v>0</v>
      </c>
      <c r="G112" s="14">
        <f t="shared" si="29"/>
        <v>9800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112028</v>
      </c>
      <c r="B113" s="12">
        <f t="shared" si="31"/>
        <v>47058</v>
      </c>
      <c r="C113" s="13">
        <f t="shared" si="32"/>
        <v>1000</v>
      </c>
      <c r="D113" s="13">
        <f t="shared" si="33"/>
        <v>100</v>
      </c>
      <c r="E113" s="13">
        <f t="shared" si="34"/>
        <v>9900</v>
      </c>
      <c r="F113" s="14">
        <f t="shared" si="35"/>
        <v>0</v>
      </c>
      <c r="G113" s="14">
        <f t="shared" si="29"/>
        <v>9900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122028</v>
      </c>
      <c r="B114" s="12">
        <f t="shared" si="31"/>
        <v>47088</v>
      </c>
      <c r="C114" s="13">
        <f t="shared" si="32"/>
        <v>1000</v>
      </c>
      <c r="D114" s="13">
        <f t="shared" si="33"/>
        <v>100</v>
      </c>
      <c r="E114" s="13">
        <f t="shared" si="34"/>
        <v>10000</v>
      </c>
      <c r="F114" s="14">
        <f t="shared" si="35"/>
        <v>0</v>
      </c>
      <c r="G114" s="14">
        <f t="shared" si="29"/>
        <v>10000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12029</v>
      </c>
      <c r="B115" s="12">
        <f t="shared" si="31"/>
        <v>47119</v>
      </c>
      <c r="C115" s="13">
        <f t="shared" si="32"/>
        <v>1000</v>
      </c>
      <c r="D115" s="13">
        <f t="shared" si="33"/>
        <v>100</v>
      </c>
      <c r="E115" s="13">
        <f t="shared" si="34"/>
        <v>10100</v>
      </c>
      <c r="F115" s="14">
        <f t="shared" si="35"/>
        <v>0</v>
      </c>
      <c r="G115" s="14">
        <f t="shared" si="29"/>
        <v>10100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22029</v>
      </c>
      <c r="B116" s="12">
        <f t="shared" si="31"/>
        <v>47150</v>
      </c>
      <c r="C116" s="13">
        <f t="shared" si="32"/>
        <v>1000</v>
      </c>
      <c r="D116" s="13">
        <f t="shared" si="33"/>
        <v>100</v>
      </c>
      <c r="E116" s="13">
        <f t="shared" si="34"/>
        <v>10200</v>
      </c>
      <c r="F116" s="14">
        <f t="shared" si="35"/>
        <v>0</v>
      </c>
      <c r="G116" s="14">
        <f t="shared" si="29"/>
        <v>10200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32029</v>
      </c>
      <c r="B117" s="12">
        <f t="shared" si="31"/>
        <v>47178</v>
      </c>
      <c r="C117" s="13">
        <f t="shared" si="32"/>
        <v>1000</v>
      </c>
      <c r="D117" s="13">
        <f t="shared" si="33"/>
        <v>100</v>
      </c>
      <c r="E117" s="13">
        <f t="shared" si="34"/>
        <v>10300</v>
      </c>
      <c r="F117" s="14">
        <f t="shared" si="35"/>
        <v>0</v>
      </c>
      <c r="G117" s="14">
        <f t="shared" si="29"/>
        <v>10300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42029</v>
      </c>
      <c r="B118" s="12">
        <f t="shared" si="31"/>
        <v>47209</v>
      </c>
      <c r="C118" s="13">
        <f t="shared" si="32"/>
        <v>1000</v>
      </c>
      <c r="D118" s="13">
        <f t="shared" si="33"/>
        <v>100</v>
      </c>
      <c r="E118" s="13">
        <f t="shared" si="34"/>
        <v>10400</v>
      </c>
      <c r="F118" s="14">
        <f t="shared" si="35"/>
        <v>0</v>
      </c>
      <c r="G118" s="14">
        <f t="shared" si="29"/>
        <v>10400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52029</v>
      </c>
      <c r="B119" s="12">
        <f t="shared" si="31"/>
        <v>47239</v>
      </c>
      <c r="C119" s="13">
        <f t="shared" si="32"/>
        <v>1000</v>
      </c>
      <c r="D119" s="13">
        <f t="shared" si="33"/>
        <v>100</v>
      </c>
      <c r="E119" s="13">
        <f t="shared" si="34"/>
        <v>10500</v>
      </c>
      <c r="F119" s="14">
        <f t="shared" si="35"/>
        <v>0</v>
      </c>
      <c r="G119" s="14">
        <f t="shared" si="29"/>
        <v>10500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62029</v>
      </c>
      <c r="B120" s="12">
        <f t="shared" si="31"/>
        <v>47270</v>
      </c>
      <c r="C120" s="13">
        <f t="shared" si="32"/>
        <v>1000</v>
      </c>
      <c r="D120" s="13">
        <f t="shared" si="33"/>
        <v>100</v>
      </c>
      <c r="E120" s="13">
        <f t="shared" si="34"/>
        <v>10600</v>
      </c>
      <c r="F120" s="14">
        <f t="shared" si="35"/>
        <v>0</v>
      </c>
      <c r="G120" s="14">
        <f t="shared" si="29"/>
        <v>10600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72029</v>
      </c>
      <c r="B121" s="12">
        <f t="shared" si="31"/>
        <v>47300</v>
      </c>
      <c r="C121" s="13">
        <f t="shared" si="32"/>
        <v>1000</v>
      </c>
      <c r="D121" s="13">
        <f t="shared" si="33"/>
        <v>100</v>
      </c>
      <c r="E121" s="13">
        <f t="shared" si="34"/>
        <v>10700</v>
      </c>
      <c r="F121" s="14">
        <f t="shared" si="35"/>
        <v>0</v>
      </c>
      <c r="G121" s="14">
        <f t="shared" si="29"/>
        <v>10700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82029</v>
      </c>
      <c r="B122" s="12">
        <f t="shared" si="31"/>
        <v>47331</v>
      </c>
      <c r="C122" s="13">
        <f t="shared" si="32"/>
        <v>1000</v>
      </c>
      <c r="D122" s="13">
        <f t="shared" si="33"/>
        <v>100</v>
      </c>
      <c r="E122" s="13">
        <f t="shared" si="34"/>
        <v>10800</v>
      </c>
      <c r="F122" s="14">
        <f t="shared" si="35"/>
        <v>0</v>
      </c>
      <c r="G122" s="14">
        <f t="shared" si="29"/>
        <v>10800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92029</v>
      </c>
      <c r="B123" s="12">
        <f t="shared" si="31"/>
        <v>47362</v>
      </c>
      <c r="C123" s="13">
        <f t="shared" si="32"/>
        <v>1000</v>
      </c>
      <c r="D123" s="13">
        <f t="shared" si="33"/>
        <v>100</v>
      </c>
      <c r="E123" s="13">
        <f t="shared" si="34"/>
        <v>10900</v>
      </c>
      <c r="F123" s="14">
        <f t="shared" si="35"/>
        <v>0</v>
      </c>
      <c r="G123" s="14">
        <f t="shared" si="29"/>
        <v>10900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102029</v>
      </c>
      <c r="B124" s="12">
        <f t="shared" si="31"/>
        <v>47392</v>
      </c>
      <c r="C124" s="13">
        <f t="shared" si="32"/>
        <v>1000</v>
      </c>
      <c r="D124" s="13">
        <f t="shared" si="33"/>
        <v>100</v>
      </c>
      <c r="E124" s="13">
        <f t="shared" si="34"/>
        <v>11000</v>
      </c>
      <c r="F124" s="14">
        <f t="shared" si="35"/>
        <v>0</v>
      </c>
      <c r="G124" s="14">
        <f t="shared" si="29"/>
        <v>11000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O22" sqref="O22"/>
    </sheetView>
  </sheetViews>
  <sheetFormatPr defaultColWidth="11" defaultRowHeight="15"/>
  <cols>
    <col min="1" max="1" width="7" hidden="1" customWidth="1"/>
    <col min="2" max="2" width="8" customWidth="1"/>
    <col min="4" max="4" width="11.8571428571429" customWidth="1"/>
    <col min="5" max="5" width="12.7142857142857" customWidth="1"/>
    <col min="6" max="6" width="11.1428571428571" customWidth="1"/>
    <col min="7" max="7" width="13.1428571428571" customWidth="1"/>
    <col min="8" max="8" width="11.4285714285714" customWidth="1"/>
    <col min="9" max="9" width="13.1428571428571" customWidth="1"/>
    <col min="10" max="10" width="11.7142857142857" customWidth="1"/>
    <col min="11" max="11" width="12.7142857142857" customWidth="1"/>
    <col min="12" max="12" width="11.7142857142857" customWidth="1"/>
    <col min="13" max="13" width="12.8571428571429" customWidth="1"/>
    <col min="14" max="14" width="11.4285714285714" customWidth="1"/>
    <col min="15" max="15" width="13.2857142857143" customWidth="1"/>
    <col min="16" max="16" width="12.1428571428571" customWidth="1"/>
    <col min="17" max="17" width="5.14285714285714" customWidth="1"/>
    <col min="18" max="18" width="25.2857142857143" customWidth="1"/>
    <col min="19" max="19" width="10.1428571428571" customWidth="1"/>
  </cols>
  <sheetData>
    <row r="1" spans="2:16">
      <c r="B1" s="1" t="s">
        <v>9</v>
      </c>
      <c r="C1" s="2" t="s">
        <v>79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2550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300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2550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2550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1050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2513.75</v>
      </c>
      <c r="D6" s="13">
        <f t="shared" ref="D6:D37" si="4">C5*$K$1</f>
        <v>255</v>
      </c>
      <c r="E6" s="13">
        <f t="shared" ref="E6:E37" si="5">C5*$K$1+G5</f>
        <v>255</v>
      </c>
      <c r="F6" s="14">
        <f t="shared" ref="F6:F37" si="6">IF(J6&gt;E6,E6,J6)</f>
        <v>255</v>
      </c>
      <c r="G6" s="14">
        <f t="shared" si="0"/>
        <v>0</v>
      </c>
      <c r="H6" s="14">
        <f t="shared" ref="H6:H37" si="7">IF(J6&gt;F6,J6-F6,0)</f>
        <v>36.25</v>
      </c>
      <c r="I6" s="24">
        <f t="shared" ref="I6:I37" si="8">-SUMIF(L6:P6,"&lt;0",L6:P6)</f>
        <v>0</v>
      </c>
      <c r="J6" s="24">
        <f>IF($L6&gt;0,$L6,0)+IF($N6&gt;0,$N6,0)+IF($P6&gt;0,$P6,0)</f>
        <v>291.25</v>
      </c>
      <c r="K6" s="27">
        <v>43622</v>
      </c>
      <c r="L6" s="26">
        <v>180</v>
      </c>
      <c r="M6" s="27">
        <v>43629</v>
      </c>
      <c r="N6" s="28">
        <v>111.25</v>
      </c>
      <c r="O6" s="27"/>
      <c r="P6" s="28"/>
      <c r="R6" s="34" t="s">
        <v>5</v>
      </c>
      <c r="S6" s="33">
        <f ca="1">VLOOKUP($A$2,$A$5:$P$127,4,FALSE)</f>
        <v>75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2513.75</v>
      </c>
      <c r="D7" s="13">
        <f t="shared" si="4"/>
        <v>251.375</v>
      </c>
      <c r="E7" s="13">
        <f t="shared" si="5"/>
        <v>251.375</v>
      </c>
      <c r="F7" s="14">
        <f t="shared" si="6"/>
        <v>183.75</v>
      </c>
      <c r="G7" s="14">
        <f t="shared" si="0"/>
        <v>67.625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183.75</v>
      </c>
      <c r="K7" s="27">
        <v>43658</v>
      </c>
      <c r="L7" s="26">
        <v>110</v>
      </c>
      <c r="M7" s="27">
        <v>43658</v>
      </c>
      <c r="N7" s="28">
        <v>73.75</v>
      </c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1199</v>
      </c>
      <c r="D8" s="13">
        <f t="shared" si="4"/>
        <v>251.375</v>
      </c>
      <c r="E8" s="13">
        <f t="shared" si="5"/>
        <v>319</v>
      </c>
      <c r="F8" s="14">
        <f t="shared" si="6"/>
        <v>319</v>
      </c>
      <c r="G8" s="14">
        <f t="shared" si="0"/>
        <v>0</v>
      </c>
      <c r="H8" s="14">
        <f t="shared" si="7"/>
        <v>1314.75</v>
      </c>
      <c r="I8" s="24">
        <f t="shared" si="8"/>
        <v>0</v>
      </c>
      <c r="J8" s="24">
        <f t="shared" si="9"/>
        <v>1633.75</v>
      </c>
      <c r="K8" s="27">
        <v>43684</v>
      </c>
      <c r="L8" s="26">
        <v>183.75</v>
      </c>
      <c r="M8" s="27">
        <v>43685</v>
      </c>
      <c r="N8" s="28">
        <v>1450</v>
      </c>
      <c r="O8" s="27"/>
      <c r="P8" s="28"/>
      <c r="R8" s="32" t="s">
        <v>7</v>
      </c>
      <c r="S8" s="33">
        <f ca="1">VLOOKUP($A$2,$A$5:$P$127,6,FALSE)</f>
        <v>75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1299</v>
      </c>
      <c r="D9" s="13">
        <f t="shared" si="4"/>
        <v>119.9</v>
      </c>
      <c r="E9" s="13">
        <f t="shared" si="5"/>
        <v>119.9</v>
      </c>
      <c r="F9" s="14">
        <f t="shared" si="6"/>
        <v>100</v>
      </c>
      <c r="G9" s="14">
        <f t="shared" si="0"/>
        <v>19.9</v>
      </c>
      <c r="H9" s="14">
        <f t="shared" si="7"/>
        <v>0</v>
      </c>
      <c r="I9" s="24">
        <f t="shared" si="8"/>
        <v>100</v>
      </c>
      <c r="J9" s="24">
        <f t="shared" si="9"/>
        <v>100</v>
      </c>
      <c r="K9" s="27">
        <v>43717</v>
      </c>
      <c r="L9" s="26">
        <v>100</v>
      </c>
      <c r="M9" s="27">
        <v>43731</v>
      </c>
      <c r="N9" s="28">
        <v>-100</v>
      </c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1738.8</v>
      </c>
      <c r="D10" s="13">
        <f t="shared" si="4"/>
        <v>129.9</v>
      </c>
      <c r="E10" s="13">
        <f t="shared" si="5"/>
        <v>149.8</v>
      </c>
      <c r="F10" s="14">
        <f t="shared" si="6"/>
        <v>149.8</v>
      </c>
      <c r="G10" s="14">
        <f t="shared" si="0"/>
        <v>0</v>
      </c>
      <c r="H10" s="14">
        <f t="shared" si="7"/>
        <v>60.2</v>
      </c>
      <c r="I10" s="24">
        <f t="shared" si="8"/>
        <v>500</v>
      </c>
      <c r="J10" s="24">
        <f t="shared" si="9"/>
        <v>210</v>
      </c>
      <c r="K10" s="27">
        <v>43742</v>
      </c>
      <c r="L10" s="26">
        <v>210</v>
      </c>
      <c r="M10" s="27">
        <v>43742</v>
      </c>
      <c r="N10" s="28">
        <v>-500</v>
      </c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1500</v>
      </c>
      <c r="D11" s="13">
        <f t="shared" si="4"/>
        <v>173.88</v>
      </c>
      <c r="E11" s="13">
        <f t="shared" si="5"/>
        <v>173.88</v>
      </c>
      <c r="F11" s="14">
        <f t="shared" si="6"/>
        <v>173.88</v>
      </c>
      <c r="G11" s="14">
        <f t="shared" si="0"/>
        <v>0</v>
      </c>
      <c r="H11" s="14">
        <f t="shared" si="7"/>
        <v>238.8</v>
      </c>
      <c r="I11" s="24">
        <f t="shared" si="8"/>
        <v>0</v>
      </c>
      <c r="J11" s="24">
        <f t="shared" si="9"/>
        <v>412.68</v>
      </c>
      <c r="K11" s="27">
        <v>43773</v>
      </c>
      <c r="L11" s="26">
        <v>100</v>
      </c>
      <c r="M11" s="27">
        <v>43779</v>
      </c>
      <c r="N11" s="28">
        <v>312.68</v>
      </c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1500</v>
      </c>
      <c r="D12" s="13">
        <f t="shared" si="4"/>
        <v>150</v>
      </c>
      <c r="E12" s="13">
        <f t="shared" si="5"/>
        <v>150</v>
      </c>
      <c r="F12" s="14">
        <f t="shared" si="6"/>
        <v>150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150</v>
      </c>
      <c r="K12" s="27">
        <v>43808</v>
      </c>
      <c r="L12" s="26">
        <v>150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1500</v>
      </c>
      <c r="D13" s="13">
        <f t="shared" si="4"/>
        <v>150</v>
      </c>
      <c r="E13" s="13">
        <f t="shared" si="5"/>
        <v>150</v>
      </c>
      <c r="F13" s="14">
        <f t="shared" si="6"/>
        <v>150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150</v>
      </c>
      <c r="K13" s="27">
        <v>43836</v>
      </c>
      <c r="L13" s="26">
        <v>150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1250</v>
      </c>
      <c r="D14" s="13">
        <f t="shared" si="4"/>
        <v>150</v>
      </c>
      <c r="E14" s="13">
        <f t="shared" si="5"/>
        <v>150</v>
      </c>
      <c r="F14" s="14">
        <f t="shared" si="6"/>
        <v>150</v>
      </c>
      <c r="G14" s="14">
        <f t="shared" si="0"/>
        <v>0</v>
      </c>
      <c r="H14" s="14">
        <f t="shared" si="7"/>
        <v>350</v>
      </c>
      <c r="I14" s="24">
        <f t="shared" si="8"/>
        <v>100</v>
      </c>
      <c r="J14" s="24">
        <f t="shared" si="9"/>
        <v>500</v>
      </c>
      <c r="K14" s="27">
        <v>43862</v>
      </c>
      <c r="L14" s="26">
        <v>500</v>
      </c>
      <c r="M14" s="27">
        <v>43875</v>
      </c>
      <c r="N14" s="28">
        <v>-100</v>
      </c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1370</v>
      </c>
      <c r="D15" s="13">
        <f t="shared" si="4"/>
        <v>125</v>
      </c>
      <c r="E15" s="13">
        <f t="shared" si="5"/>
        <v>125</v>
      </c>
      <c r="F15" s="14">
        <f t="shared" si="6"/>
        <v>125</v>
      </c>
      <c r="G15" s="14">
        <f t="shared" si="0"/>
        <v>0</v>
      </c>
      <c r="H15" s="14">
        <f t="shared" si="7"/>
        <v>250</v>
      </c>
      <c r="I15" s="24">
        <f t="shared" si="8"/>
        <v>370</v>
      </c>
      <c r="J15" s="24">
        <f t="shared" si="9"/>
        <v>375</v>
      </c>
      <c r="K15" s="29">
        <v>43892</v>
      </c>
      <c r="L15" s="26">
        <v>210</v>
      </c>
      <c r="M15" s="29">
        <v>43897</v>
      </c>
      <c r="N15" s="30">
        <v>165</v>
      </c>
      <c r="O15" s="29">
        <v>43897</v>
      </c>
      <c r="P15" s="30">
        <v>-370</v>
      </c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1370</v>
      </c>
      <c r="D16" s="13">
        <f t="shared" si="4"/>
        <v>137</v>
      </c>
      <c r="E16" s="13">
        <f t="shared" si="5"/>
        <v>137</v>
      </c>
      <c r="F16" s="14">
        <f t="shared" si="6"/>
        <v>137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137</v>
      </c>
      <c r="K16" s="25">
        <v>43962</v>
      </c>
      <c r="L16" s="26">
        <v>137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945</v>
      </c>
      <c r="D17" s="13">
        <f t="shared" si="4"/>
        <v>137</v>
      </c>
      <c r="E17" s="13">
        <f t="shared" si="5"/>
        <v>137</v>
      </c>
      <c r="F17" s="14">
        <f t="shared" si="6"/>
        <v>137</v>
      </c>
      <c r="G17" s="14">
        <f t="shared" si="0"/>
        <v>0</v>
      </c>
      <c r="H17" s="14">
        <f t="shared" si="7"/>
        <v>425</v>
      </c>
      <c r="I17" s="24">
        <f t="shared" si="8"/>
        <v>0</v>
      </c>
      <c r="J17" s="24">
        <f t="shared" si="9"/>
        <v>562</v>
      </c>
      <c r="K17" s="25">
        <v>43962</v>
      </c>
      <c r="L17" s="26">
        <v>362</v>
      </c>
      <c r="M17" s="25">
        <v>43968</v>
      </c>
      <c r="N17" s="26">
        <v>200</v>
      </c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750</v>
      </c>
      <c r="D18" s="13">
        <f t="shared" si="4"/>
        <v>94.5</v>
      </c>
      <c r="E18" s="13">
        <f t="shared" si="5"/>
        <v>94.5</v>
      </c>
      <c r="F18" s="14">
        <f t="shared" si="6"/>
        <v>94.5</v>
      </c>
      <c r="G18" s="14">
        <f t="shared" si="0"/>
        <v>0</v>
      </c>
      <c r="H18" s="14">
        <f t="shared" si="7"/>
        <v>195</v>
      </c>
      <c r="I18" s="24">
        <f t="shared" si="8"/>
        <v>0</v>
      </c>
      <c r="J18" s="24">
        <f t="shared" si="9"/>
        <v>289.5</v>
      </c>
      <c r="K18" s="25">
        <v>43986</v>
      </c>
      <c r="L18" s="26">
        <v>289.5</v>
      </c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800</v>
      </c>
      <c r="D19" s="13">
        <f t="shared" si="4"/>
        <v>75</v>
      </c>
      <c r="E19" s="13">
        <f t="shared" si="5"/>
        <v>75</v>
      </c>
      <c r="F19" s="14">
        <f t="shared" si="6"/>
        <v>75</v>
      </c>
      <c r="G19" s="14">
        <f t="shared" si="0"/>
        <v>0</v>
      </c>
      <c r="H19" s="14">
        <f t="shared" si="7"/>
        <v>0</v>
      </c>
      <c r="I19" s="24">
        <f t="shared" si="8"/>
        <v>50</v>
      </c>
      <c r="J19" s="24">
        <f t="shared" si="9"/>
        <v>75</v>
      </c>
      <c r="K19" s="25">
        <v>44020</v>
      </c>
      <c r="L19" s="26">
        <v>75</v>
      </c>
      <c r="M19" s="25">
        <v>44039</v>
      </c>
      <c r="N19" s="26">
        <v>-50</v>
      </c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750</v>
      </c>
      <c r="D20" s="13">
        <f t="shared" si="4"/>
        <v>80</v>
      </c>
      <c r="E20" s="13">
        <f t="shared" si="5"/>
        <v>80</v>
      </c>
      <c r="F20" s="14">
        <f t="shared" si="6"/>
        <v>80</v>
      </c>
      <c r="G20" s="14">
        <f t="shared" si="0"/>
        <v>0</v>
      </c>
      <c r="H20" s="14">
        <f t="shared" si="7"/>
        <v>50</v>
      </c>
      <c r="I20" s="24">
        <f t="shared" si="8"/>
        <v>0</v>
      </c>
      <c r="J20" s="24">
        <f t="shared" si="9"/>
        <v>130</v>
      </c>
      <c r="K20" s="25">
        <v>44055</v>
      </c>
      <c r="L20" s="26">
        <v>130</v>
      </c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1050</v>
      </c>
      <c r="D21" s="13">
        <f t="shared" si="4"/>
        <v>75</v>
      </c>
      <c r="E21" s="13">
        <f t="shared" si="5"/>
        <v>75</v>
      </c>
      <c r="F21" s="14">
        <f t="shared" si="6"/>
        <v>75</v>
      </c>
      <c r="G21" s="14">
        <f t="shared" si="0"/>
        <v>0</v>
      </c>
      <c r="H21" s="14">
        <f t="shared" si="7"/>
        <v>0</v>
      </c>
      <c r="I21" s="24">
        <f t="shared" si="8"/>
        <v>300</v>
      </c>
      <c r="J21" s="24">
        <f t="shared" si="9"/>
        <v>75</v>
      </c>
      <c r="K21" s="25">
        <v>44080</v>
      </c>
      <c r="L21" s="26">
        <v>75</v>
      </c>
      <c r="M21" s="25">
        <v>44087</v>
      </c>
      <c r="N21" s="26">
        <v>-300</v>
      </c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1050</v>
      </c>
      <c r="D22" s="13">
        <f t="shared" si="4"/>
        <v>105</v>
      </c>
      <c r="E22" s="13">
        <f t="shared" si="5"/>
        <v>105</v>
      </c>
      <c r="F22" s="14">
        <f t="shared" si="6"/>
        <v>0</v>
      </c>
      <c r="G22" s="14">
        <f t="shared" si="0"/>
        <v>105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1050</v>
      </c>
      <c r="D23" s="13">
        <f t="shared" si="4"/>
        <v>105</v>
      </c>
      <c r="E23" s="13">
        <f t="shared" si="5"/>
        <v>210</v>
      </c>
      <c r="F23" s="14">
        <f t="shared" si="6"/>
        <v>0</v>
      </c>
      <c r="G23" s="14">
        <f t="shared" si="0"/>
        <v>210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1050</v>
      </c>
      <c r="D24" s="13">
        <f t="shared" si="4"/>
        <v>105</v>
      </c>
      <c r="E24" s="13">
        <f t="shared" si="5"/>
        <v>315</v>
      </c>
      <c r="F24" s="14">
        <f t="shared" si="6"/>
        <v>0</v>
      </c>
      <c r="G24" s="14">
        <f t="shared" si="0"/>
        <v>315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1050</v>
      </c>
      <c r="D25" s="13">
        <f t="shared" si="4"/>
        <v>105</v>
      </c>
      <c r="E25" s="13">
        <f t="shared" si="5"/>
        <v>420</v>
      </c>
      <c r="F25" s="14">
        <f t="shared" si="6"/>
        <v>0</v>
      </c>
      <c r="G25" s="14">
        <f t="shared" si="0"/>
        <v>420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1050</v>
      </c>
      <c r="D26" s="13">
        <f t="shared" si="4"/>
        <v>105</v>
      </c>
      <c r="E26" s="13">
        <f t="shared" si="5"/>
        <v>525</v>
      </c>
      <c r="F26" s="14">
        <f t="shared" si="6"/>
        <v>0</v>
      </c>
      <c r="G26" s="14">
        <f t="shared" si="0"/>
        <v>525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1050</v>
      </c>
      <c r="D27" s="13">
        <f t="shared" si="4"/>
        <v>105</v>
      </c>
      <c r="E27" s="13">
        <f t="shared" si="5"/>
        <v>630</v>
      </c>
      <c r="F27" s="14">
        <f t="shared" si="6"/>
        <v>0</v>
      </c>
      <c r="G27" s="14">
        <f t="shared" si="0"/>
        <v>630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1050</v>
      </c>
      <c r="D28" s="13">
        <f t="shared" si="4"/>
        <v>105</v>
      </c>
      <c r="E28" s="13">
        <f t="shared" si="5"/>
        <v>735</v>
      </c>
      <c r="F28" s="14">
        <f t="shared" si="6"/>
        <v>0</v>
      </c>
      <c r="G28" s="14">
        <f t="shared" si="0"/>
        <v>735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1050</v>
      </c>
      <c r="D29" s="13">
        <f t="shared" si="4"/>
        <v>105</v>
      </c>
      <c r="E29" s="13">
        <f t="shared" si="5"/>
        <v>840</v>
      </c>
      <c r="F29" s="14">
        <f t="shared" si="6"/>
        <v>0</v>
      </c>
      <c r="G29" s="14">
        <f t="shared" si="0"/>
        <v>840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1050</v>
      </c>
      <c r="D30" s="13">
        <f t="shared" si="4"/>
        <v>105</v>
      </c>
      <c r="E30" s="13">
        <f t="shared" si="5"/>
        <v>945</v>
      </c>
      <c r="F30" s="14">
        <f t="shared" si="6"/>
        <v>0</v>
      </c>
      <c r="G30" s="14">
        <f t="shared" si="0"/>
        <v>945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1050</v>
      </c>
      <c r="D31" s="13">
        <f t="shared" si="4"/>
        <v>105</v>
      </c>
      <c r="E31" s="13">
        <f t="shared" si="5"/>
        <v>1050</v>
      </c>
      <c r="F31" s="14">
        <f t="shared" si="6"/>
        <v>0</v>
      </c>
      <c r="G31" s="14">
        <f t="shared" si="0"/>
        <v>1050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1050</v>
      </c>
      <c r="D32" s="13">
        <f t="shared" si="4"/>
        <v>105</v>
      </c>
      <c r="E32" s="13">
        <f t="shared" si="5"/>
        <v>1155</v>
      </c>
      <c r="F32" s="14">
        <f t="shared" si="6"/>
        <v>0</v>
      </c>
      <c r="G32" s="14">
        <f t="shared" si="0"/>
        <v>1155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1050</v>
      </c>
      <c r="D33" s="13">
        <f t="shared" si="4"/>
        <v>105</v>
      </c>
      <c r="E33" s="13">
        <f t="shared" si="5"/>
        <v>1260</v>
      </c>
      <c r="F33" s="14">
        <f t="shared" si="6"/>
        <v>0</v>
      </c>
      <c r="G33" s="14">
        <f t="shared" si="0"/>
        <v>1260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1050</v>
      </c>
      <c r="D34" s="13">
        <f t="shared" si="4"/>
        <v>105</v>
      </c>
      <c r="E34" s="13">
        <f t="shared" si="5"/>
        <v>1365</v>
      </c>
      <c r="F34" s="14">
        <f t="shared" si="6"/>
        <v>0</v>
      </c>
      <c r="G34" s="14">
        <f t="shared" si="0"/>
        <v>1365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1050</v>
      </c>
      <c r="D35" s="13">
        <f t="shared" si="4"/>
        <v>105</v>
      </c>
      <c r="E35" s="13">
        <f t="shared" si="5"/>
        <v>1470</v>
      </c>
      <c r="F35" s="14">
        <f t="shared" si="6"/>
        <v>0</v>
      </c>
      <c r="G35" s="14">
        <f t="shared" si="0"/>
        <v>1470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1050</v>
      </c>
      <c r="D36" s="13">
        <f t="shared" si="4"/>
        <v>105</v>
      </c>
      <c r="E36" s="13">
        <f t="shared" si="5"/>
        <v>1575</v>
      </c>
      <c r="F36" s="14">
        <f t="shared" si="6"/>
        <v>0</v>
      </c>
      <c r="G36" s="14">
        <f t="shared" si="0"/>
        <v>1575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1050</v>
      </c>
      <c r="D37" s="13">
        <f t="shared" si="4"/>
        <v>105</v>
      </c>
      <c r="E37" s="13">
        <f t="shared" si="5"/>
        <v>1680</v>
      </c>
      <c r="F37" s="14">
        <f t="shared" si="6"/>
        <v>0</v>
      </c>
      <c r="G37" s="14">
        <f t="shared" ref="G37:G68" si="10">E37-F37</f>
        <v>1680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1050</v>
      </c>
      <c r="D38" s="13">
        <f t="shared" ref="D38:D69" si="14">C37*$K$1</f>
        <v>105</v>
      </c>
      <c r="E38" s="13">
        <f t="shared" ref="E38:E69" si="15">C37*$K$1+G37</f>
        <v>1785</v>
      </c>
      <c r="F38" s="14">
        <f t="shared" ref="F38:F69" si="16">IF(J38&gt;E38,E38,J38)</f>
        <v>0</v>
      </c>
      <c r="G38" s="14">
        <f t="shared" si="10"/>
        <v>1785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1050</v>
      </c>
      <c r="D39" s="13">
        <f t="shared" si="14"/>
        <v>105</v>
      </c>
      <c r="E39" s="13">
        <f t="shared" si="15"/>
        <v>1890</v>
      </c>
      <c r="F39" s="14">
        <f t="shared" si="16"/>
        <v>0</v>
      </c>
      <c r="G39" s="14">
        <f t="shared" si="10"/>
        <v>1890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1050</v>
      </c>
      <c r="D40" s="13">
        <f t="shared" si="14"/>
        <v>105</v>
      </c>
      <c r="E40" s="13">
        <f t="shared" si="15"/>
        <v>1995</v>
      </c>
      <c r="F40" s="14">
        <f t="shared" si="16"/>
        <v>0</v>
      </c>
      <c r="G40" s="14">
        <f t="shared" si="10"/>
        <v>1995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1050</v>
      </c>
      <c r="D41" s="13">
        <f t="shared" si="14"/>
        <v>105</v>
      </c>
      <c r="E41" s="13">
        <f t="shared" si="15"/>
        <v>2100</v>
      </c>
      <c r="F41" s="14">
        <f t="shared" si="16"/>
        <v>0</v>
      </c>
      <c r="G41" s="14">
        <f t="shared" si="10"/>
        <v>2100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1050</v>
      </c>
      <c r="D42" s="13">
        <f t="shared" si="14"/>
        <v>105</v>
      </c>
      <c r="E42" s="13">
        <f t="shared" si="15"/>
        <v>2205</v>
      </c>
      <c r="F42" s="14">
        <f t="shared" si="16"/>
        <v>0</v>
      </c>
      <c r="G42" s="14">
        <f t="shared" si="10"/>
        <v>2205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1050</v>
      </c>
      <c r="D43" s="13">
        <f t="shared" si="14"/>
        <v>105</v>
      </c>
      <c r="E43" s="13">
        <f t="shared" si="15"/>
        <v>2310</v>
      </c>
      <c r="F43" s="14">
        <f t="shared" si="16"/>
        <v>0</v>
      </c>
      <c r="G43" s="14">
        <f t="shared" si="10"/>
        <v>2310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1050</v>
      </c>
      <c r="D44" s="13">
        <f t="shared" si="14"/>
        <v>105</v>
      </c>
      <c r="E44" s="13">
        <f t="shared" si="15"/>
        <v>2415</v>
      </c>
      <c r="F44" s="14">
        <f t="shared" si="16"/>
        <v>0</v>
      </c>
      <c r="G44" s="14">
        <f t="shared" si="10"/>
        <v>2415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1050</v>
      </c>
      <c r="D45" s="13">
        <f t="shared" si="14"/>
        <v>105</v>
      </c>
      <c r="E45" s="13">
        <f t="shared" si="15"/>
        <v>2520</v>
      </c>
      <c r="F45" s="14">
        <f t="shared" si="16"/>
        <v>0</v>
      </c>
      <c r="G45" s="14">
        <f t="shared" si="10"/>
        <v>2520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1050</v>
      </c>
      <c r="D46" s="13">
        <f t="shared" si="14"/>
        <v>105</v>
      </c>
      <c r="E46" s="13">
        <f t="shared" si="15"/>
        <v>2625</v>
      </c>
      <c r="F46" s="14">
        <f t="shared" si="16"/>
        <v>0</v>
      </c>
      <c r="G46" s="14">
        <f t="shared" si="10"/>
        <v>2625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1050</v>
      </c>
      <c r="D47" s="13">
        <f t="shared" si="14"/>
        <v>105</v>
      </c>
      <c r="E47" s="13">
        <f t="shared" si="15"/>
        <v>2730</v>
      </c>
      <c r="F47" s="14">
        <f t="shared" si="16"/>
        <v>0</v>
      </c>
      <c r="G47" s="14">
        <f t="shared" si="10"/>
        <v>2730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1050</v>
      </c>
      <c r="D48" s="13">
        <f t="shared" si="14"/>
        <v>105</v>
      </c>
      <c r="E48" s="13">
        <f t="shared" si="15"/>
        <v>2835</v>
      </c>
      <c r="F48" s="14">
        <f t="shared" si="16"/>
        <v>0</v>
      </c>
      <c r="G48" s="14">
        <f t="shared" si="10"/>
        <v>2835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1050</v>
      </c>
      <c r="D49" s="13">
        <f t="shared" si="14"/>
        <v>105</v>
      </c>
      <c r="E49" s="13">
        <f t="shared" si="15"/>
        <v>2940</v>
      </c>
      <c r="F49" s="14">
        <f t="shared" si="16"/>
        <v>0</v>
      </c>
      <c r="G49" s="14">
        <f t="shared" si="10"/>
        <v>2940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1050</v>
      </c>
      <c r="D50" s="13">
        <f t="shared" si="14"/>
        <v>105</v>
      </c>
      <c r="E50" s="13">
        <f t="shared" si="15"/>
        <v>3045</v>
      </c>
      <c r="F50" s="14">
        <f t="shared" si="16"/>
        <v>0</v>
      </c>
      <c r="G50" s="14">
        <f t="shared" si="10"/>
        <v>3045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1050</v>
      </c>
      <c r="D51" s="13">
        <f t="shared" si="14"/>
        <v>105</v>
      </c>
      <c r="E51" s="13">
        <f t="shared" si="15"/>
        <v>3150</v>
      </c>
      <c r="F51" s="14">
        <f t="shared" si="16"/>
        <v>0</v>
      </c>
      <c r="G51" s="14">
        <f t="shared" si="10"/>
        <v>3150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1050</v>
      </c>
      <c r="D52" s="13">
        <f t="shared" si="14"/>
        <v>105</v>
      </c>
      <c r="E52" s="13">
        <f t="shared" si="15"/>
        <v>3255</v>
      </c>
      <c r="F52" s="14">
        <f t="shared" si="16"/>
        <v>0</v>
      </c>
      <c r="G52" s="14">
        <f t="shared" si="10"/>
        <v>3255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1050</v>
      </c>
      <c r="D53" s="13">
        <f t="shared" si="14"/>
        <v>105</v>
      </c>
      <c r="E53" s="13">
        <f t="shared" si="15"/>
        <v>3360</v>
      </c>
      <c r="F53" s="14">
        <f t="shared" si="16"/>
        <v>0</v>
      </c>
      <c r="G53" s="14">
        <f t="shared" si="10"/>
        <v>3360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1050</v>
      </c>
      <c r="D54" s="13">
        <f t="shared" si="14"/>
        <v>105</v>
      </c>
      <c r="E54" s="13">
        <f t="shared" si="15"/>
        <v>3465</v>
      </c>
      <c r="F54" s="14">
        <f t="shared" si="16"/>
        <v>0</v>
      </c>
      <c r="G54" s="14">
        <f t="shared" si="10"/>
        <v>3465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1050</v>
      </c>
      <c r="D55" s="13">
        <f t="shared" si="14"/>
        <v>105</v>
      </c>
      <c r="E55" s="13">
        <f t="shared" si="15"/>
        <v>3570</v>
      </c>
      <c r="F55" s="14">
        <f t="shared" si="16"/>
        <v>0</v>
      </c>
      <c r="G55" s="14">
        <f t="shared" si="10"/>
        <v>3570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1050</v>
      </c>
      <c r="D56" s="13">
        <f t="shared" si="14"/>
        <v>105</v>
      </c>
      <c r="E56" s="13">
        <f t="shared" si="15"/>
        <v>3675</v>
      </c>
      <c r="F56" s="14">
        <f t="shared" si="16"/>
        <v>0</v>
      </c>
      <c r="G56" s="14">
        <f t="shared" si="10"/>
        <v>3675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1050</v>
      </c>
      <c r="D57" s="13">
        <f t="shared" si="14"/>
        <v>105</v>
      </c>
      <c r="E57" s="13">
        <f t="shared" si="15"/>
        <v>3780</v>
      </c>
      <c r="F57" s="14">
        <f t="shared" si="16"/>
        <v>0</v>
      </c>
      <c r="G57" s="14">
        <f t="shared" si="10"/>
        <v>3780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1050</v>
      </c>
      <c r="D58" s="13">
        <f t="shared" si="14"/>
        <v>105</v>
      </c>
      <c r="E58" s="13">
        <f t="shared" si="15"/>
        <v>3885</v>
      </c>
      <c r="F58" s="14">
        <f t="shared" si="16"/>
        <v>0</v>
      </c>
      <c r="G58" s="14">
        <f t="shared" si="10"/>
        <v>3885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1050</v>
      </c>
      <c r="D59" s="13">
        <f t="shared" si="14"/>
        <v>105</v>
      </c>
      <c r="E59" s="13">
        <f t="shared" si="15"/>
        <v>3990</v>
      </c>
      <c r="F59" s="14">
        <f t="shared" si="16"/>
        <v>0</v>
      </c>
      <c r="G59" s="14">
        <f t="shared" si="10"/>
        <v>3990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1050</v>
      </c>
      <c r="D60" s="13">
        <f t="shared" si="14"/>
        <v>105</v>
      </c>
      <c r="E60" s="13">
        <f t="shared" si="15"/>
        <v>4095</v>
      </c>
      <c r="F60" s="14">
        <f t="shared" si="16"/>
        <v>0</v>
      </c>
      <c r="G60" s="14">
        <f t="shared" si="10"/>
        <v>4095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1050</v>
      </c>
      <c r="D61" s="13">
        <f t="shared" si="14"/>
        <v>105</v>
      </c>
      <c r="E61" s="13">
        <f t="shared" si="15"/>
        <v>4200</v>
      </c>
      <c r="F61" s="14">
        <f t="shared" si="16"/>
        <v>0</v>
      </c>
      <c r="G61" s="14">
        <f t="shared" si="10"/>
        <v>4200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1050</v>
      </c>
      <c r="D62" s="13">
        <f t="shared" si="14"/>
        <v>105</v>
      </c>
      <c r="E62" s="13">
        <f t="shared" si="15"/>
        <v>4305</v>
      </c>
      <c r="F62" s="14">
        <f t="shared" si="16"/>
        <v>0</v>
      </c>
      <c r="G62" s="14">
        <f t="shared" si="10"/>
        <v>4305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1050</v>
      </c>
      <c r="D63" s="13">
        <f t="shared" si="14"/>
        <v>105</v>
      </c>
      <c r="E63" s="13">
        <f t="shared" si="15"/>
        <v>4410</v>
      </c>
      <c r="F63" s="14">
        <f t="shared" si="16"/>
        <v>0</v>
      </c>
      <c r="G63" s="14">
        <f t="shared" si="10"/>
        <v>4410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1050</v>
      </c>
      <c r="D64" s="13">
        <f t="shared" si="14"/>
        <v>105</v>
      </c>
      <c r="E64" s="13">
        <f t="shared" si="15"/>
        <v>4515</v>
      </c>
      <c r="F64" s="14">
        <f t="shared" si="16"/>
        <v>0</v>
      </c>
      <c r="G64" s="14">
        <f t="shared" si="10"/>
        <v>4515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1050</v>
      </c>
      <c r="D65" s="13">
        <f t="shared" si="14"/>
        <v>105</v>
      </c>
      <c r="E65" s="13">
        <f t="shared" si="15"/>
        <v>4620</v>
      </c>
      <c r="F65" s="14">
        <f t="shared" si="16"/>
        <v>0</v>
      </c>
      <c r="G65" s="14">
        <f t="shared" si="10"/>
        <v>4620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1050</v>
      </c>
      <c r="D66" s="13">
        <f t="shared" si="14"/>
        <v>105</v>
      </c>
      <c r="E66" s="13">
        <f t="shared" si="15"/>
        <v>4725</v>
      </c>
      <c r="F66" s="14">
        <f t="shared" si="16"/>
        <v>0</v>
      </c>
      <c r="G66" s="14">
        <f t="shared" si="10"/>
        <v>4725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1050</v>
      </c>
      <c r="D67" s="13">
        <f t="shared" si="14"/>
        <v>105</v>
      </c>
      <c r="E67" s="13">
        <f t="shared" si="15"/>
        <v>4830</v>
      </c>
      <c r="F67" s="14">
        <f t="shared" si="16"/>
        <v>0</v>
      </c>
      <c r="G67" s="14">
        <f t="shared" si="10"/>
        <v>4830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1050</v>
      </c>
      <c r="D68" s="13">
        <f t="shared" si="14"/>
        <v>105</v>
      </c>
      <c r="E68" s="13">
        <f t="shared" si="15"/>
        <v>4935</v>
      </c>
      <c r="F68" s="14">
        <f t="shared" si="16"/>
        <v>0</v>
      </c>
      <c r="G68" s="14">
        <f t="shared" si="10"/>
        <v>4935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1050</v>
      </c>
      <c r="D69" s="13">
        <f t="shared" si="14"/>
        <v>105</v>
      </c>
      <c r="E69" s="13">
        <f t="shared" si="15"/>
        <v>5040</v>
      </c>
      <c r="F69" s="14">
        <f t="shared" si="16"/>
        <v>0</v>
      </c>
      <c r="G69" s="14">
        <f t="shared" ref="G69:G100" si="19">E69-F69</f>
        <v>5040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1050</v>
      </c>
      <c r="D70" s="13">
        <f t="shared" ref="D70:D101" si="23">C69*$K$1</f>
        <v>105</v>
      </c>
      <c r="E70" s="13">
        <f t="shared" ref="E70:E101" si="24">C69*$K$1+G69</f>
        <v>5145</v>
      </c>
      <c r="F70" s="14">
        <f t="shared" ref="F70:F101" si="25">IF(J70&gt;E70,E70,J70)</f>
        <v>0</v>
      </c>
      <c r="G70" s="14">
        <f t="shared" si="19"/>
        <v>5145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1050</v>
      </c>
      <c r="D71" s="13">
        <f t="shared" si="23"/>
        <v>105</v>
      </c>
      <c r="E71" s="13">
        <f t="shared" si="24"/>
        <v>5250</v>
      </c>
      <c r="F71" s="14">
        <f t="shared" si="25"/>
        <v>0</v>
      </c>
      <c r="G71" s="14">
        <f t="shared" si="19"/>
        <v>5250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1050</v>
      </c>
      <c r="D72" s="13">
        <f t="shared" si="23"/>
        <v>105</v>
      </c>
      <c r="E72" s="13">
        <f t="shared" si="24"/>
        <v>5355</v>
      </c>
      <c r="F72" s="14">
        <f t="shared" si="25"/>
        <v>0</v>
      </c>
      <c r="G72" s="14">
        <f t="shared" si="19"/>
        <v>5355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1050</v>
      </c>
      <c r="D73" s="13">
        <f t="shared" si="23"/>
        <v>105</v>
      </c>
      <c r="E73" s="13">
        <f t="shared" si="24"/>
        <v>5460</v>
      </c>
      <c r="F73" s="14">
        <f t="shared" si="25"/>
        <v>0</v>
      </c>
      <c r="G73" s="14">
        <f t="shared" si="19"/>
        <v>5460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1050</v>
      </c>
      <c r="D74" s="13">
        <f t="shared" si="23"/>
        <v>105</v>
      </c>
      <c r="E74" s="13">
        <f t="shared" si="24"/>
        <v>5565</v>
      </c>
      <c r="F74" s="14">
        <f t="shared" si="25"/>
        <v>0</v>
      </c>
      <c r="G74" s="14">
        <f t="shared" si="19"/>
        <v>5565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1050</v>
      </c>
      <c r="D75" s="13">
        <f t="shared" si="23"/>
        <v>105</v>
      </c>
      <c r="E75" s="13">
        <f t="shared" si="24"/>
        <v>5670</v>
      </c>
      <c r="F75" s="14">
        <f t="shared" si="25"/>
        <v>0</v>
      </c>
      <c r="G75" s="14">
        <f t="shared" si="19"/>
        <v>5670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1050</v>
      </c>
      <c r="D76" s="13">
        <f t="shared" si="23"/>
        <v>105</v>
      </c>
      <c r="E76" s="13">
        <f t="shared" si="24"/>
        <v>5775</v>
      </c>
      <c r="F76" s="14">
        <f t="shared" si="25"/>
        <v>0</v>
      </c>
      <c r="G76" s="14">
        <f t="shared" si="19"/>
        <v>5775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1050</v>
      </c>
      <c r="D77" s="13">
        <f t="shared" si="23"/>
        <v>105</v>
      </c>
      <c r="E77" s="13">
        <f t="shared" si="24"/>
        <v>5880</v>
      </c>
      <c r="F77" s="14">
        <f t="shared" si="25"/>
        <v>0</v>
      </c>
      <c r="G77" s="14">
        <f t="shared" si="19"/>
        <v>5880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1050</v>
      </c>
      <c r="D78" s="13">
        <f t="shared" si="23"/>
        <v>105</v>
      </c>
      <c r="E78" s="13">
        <f t="shared" si="24"/>
        <v>5985</v>
      </c>
      <c r="F78" s="14">
        <f t="shared" si="25"/>
        <v>0</v>
      </c>
      <c r="G78" s="14">
        <f t="shared" si="19"/>
        <v>5985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1050</v>
      </c>
      <c r="D79" s="13">
        <f t="shared" si="23"/>
        <v>105</v>
      </c>
      <c r="E79" s="13">
        <f t="shared" si="24"/>
        <v>6090</v>
      </c>
      <c r="F79" s="14">
        <f t="shared" si="25"/>
        <v>0</v>
      </c>
      <c r="G79" s="14">
        <f t="shared" si="19"/>
        <v>6090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1050</v>
      </c>
      <c r="D80" s="13">
        <f t="shared" si="23"/>
        <v>105</v>
      </c>
      <c r="E80" s="13">
        <f t="shared" si="24"/>
        <v>6195</v>
      </c>
      <c r="F80" s="14">
        <f t="shared" si="25"/>
        <v>0</v>
      </c>
      <c r="G80" s="14">
        <f t="shared" si="19"/>
        <v>6195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1050</v>
      </c>
      <c r="D81" s="13">
        <f t="shared" si="23"/>
        <v>105</v>
      </c>
      <c r="E81" s="13">
        <f t="shared" si="24"/>
        <v>6300</v>
      </c>
      <c r="F81" s="14">
        <f t="shared" si="25"/>
        <v>0</v>
      </c>
      <c r="G81" s="14">
        <f t="shared" si="19"/>
        <v>6300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1050</v>
      </c>
      <c r="D82" s="13">
        <f t="shared" si="23"/>
        <v>105</v>
      </c>
      <c r="E82" s="13">
        <f t="shared" si="24"/>
        <v>6405</v>
      </c>
      <c r="F82" s="14">
        <f t="shared" si="25"/>
        <v>0</v>
      </c>
      <c r="G82" s="14">
        <f t="shared" si="19"/>
        <v>6405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1050</v>
      </c>
      <c r="D83" s="13">
        <f t="shared" si="23"/>
        <v>105</v>
      </c>
      <c r="E83" s="13">
        <f t="shared" si="24"/>
        <v>6510</v>
      </c>
      <c r="F83" s="14">
        <f t="shared" si="25"/>
        <v>0</v>
      </c>
      <c r="G83" s="14">
        <f t="shared" si="19"/>
        <v>6510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1050</v>
      </c>
      <c r="D84" s="13">
        <f t="shared" si="23"/>
        <v>105</v>
      </c>
      <c r="E84" s="13">
        <f t="shared" si="24"/>
        <v>6615</v>
      </c>
      <c r="F84" s="14">
        <f t="shared" si="25"/>
        <v>0</v>
      </c>
      <c r="G84" s="14">
        <f t="shared" si="19"/>
        <v>6615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1050</v>
      </c>
      <c r="D85" s="13">
        <f t="shared" si="23"/>
        <v>105</v>
      </c>
      <c r="E85" s="13">
        <f t="shared" si="24"/>
        <v>6720</v>
      </c>
      <c r="F85" s="14">
        <f t="shared" si="25"/>
        <v>0</v>
      </c>
      <c r="G85" s="14">
        <f t="shared" si="19"/>
        <v>6720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1050</v>
      </c>
      <c r="D86" s="13">
        <f t="shared" si="23"/>
        <v>105</v>
      </c>
      <c r="E86" s="13">
        <f t="shared" si="24"/>
        <v>6825</v>
      </c>
      <c r="F86" s="14">
        <f t="shared" si="25"/>
        <v>0</v>
      </c>
      <c r="G86" s="14">
        <f t="shared" si="19"/>
        <v>6825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1050</v>
      </c>
      <c r="D87" s="13">
        <f t="shared" si="23"/>
        <v>105</v>
      </c>
      <c r="E87" s="13">
        <f t="shared" si="24"/>
        <v>6930</v>
      </c>
      <c r="F87" s="14">
        <f t="shared" si="25"/>
        <v>0</v>
      </c>
      <c r="G87" s="14">
        <f t="shared" si="19"/>
        <v>6930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1050</v>
      </c>
      <c r="D88" s="13">
        <f t="shared" si="23"/>
        <v>105</v>
      </c>
      <c r="E88" s="13">
        <f t="shared" si="24"/>
        <v>7035</v>
      </c>
      <c r="F88" s="14">
        <f t="shared" si="25"/>
        <v>0</v>
      </c>
      <c r="G88" s="14">
        <f t="shared" si="19"/>
        <v>7035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1050</v>
      </c>
      <c r="D89" s="13">
        <f t="shared" si="23"/>
        <v>105</v>
      </c>
      <c r="E89" s="13">
        <f t="shared" si="24"/>
        <v>7140</v>
      </c>
      <c r="F89" s="14">
        <f t="shared" si="25"/>
        <v>0</v>
      </c>
      <c r="G89" s="14">
        <f t="shared" si="19"/>
        <v>7140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1050</v>
      </c>
      <c r="D90" s="13">
        <f t="shared" si="23"/>
        <v>105</v>
      </c>
      <c r="E90" s="13">
        <f t="shared" si="24"/>
        <v>7245</v>
      </c>
      <c r="F90" s="14">
        <f t="shared" si="25"/>
        <v>0</v>
      </c>
      <c r="G90" s="14">
        <f t="shared" si="19"/>
        <v>7245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1050</v>
      </c>
      <c r="D91" s="13">
        <f t="shared" si="23"/>
        <v>105</v>
      </c>
      <c r="E91" s="13">
        <f t="shared" si="24"/>
        <v>7350</v>
      </c>
      <c r="F91" s="14">
        <f t="shared" si="25"/>
        <v>0</v>
      </c>
      <c r="G91" s="14">
        <f t="shared" si="19"/>
        <v>7350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1050</v>
      </c>
      <c r="D92" s="13">
        <f t="shared" si="23"/>
        <v>105</v>
      </c>
      <c r="E92" s="13">
        <f t="shared" si="24"/>
        <v>7455</v>
      </c>
      <c r="F92" s="14">
        <f t="shared" si="25"/>
        <v>0</v>
      </c>
      <c r="G92" s="14">
        <f t="shared" si="19"/>
        <v>7455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1050</v>
      </c>
      <c r="D93" s="13">
        <f t="shared" si="23"/>
        <v>105</v>
      </c>
      <c r="E93" s="13">
        <f t="shared" si="24"/>
        <v>7560</v>
      </c>
      <c r="F93" s="14">
        <f t="shared" si="25"/>
        <v>0</v>
      </c>
      <c r="G93" s="14">
        <f t="shared" si="19"/>
        <v>7560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1050</v>
      </c>
      <c r="D94" s="13">
        <f t="shared" si="23"/>
        <v>105</v>
      </c>
      <c r="E94" s="13">
        <f t="shared" si="24"/>
        <v>7665</v>
      </c>
      <c r="F94" s="14">
        <f t="shared" si="25"/>
        <v>0</v>
      </c>
      <c r="G94" s="14">
        <f t="shared" si="19"/>
        <v>7665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1050</v>
      </c>
      <c r="D95" s="13">
        <f t="shared" si="23"/>
        <v>105</v>
      </c>
      <c r="E95" s="13">
        <f t="shared" si="24"/>
        <v>7770</v>
      </c>
      <c r="F95" s="14">
        <f t="shared" si="25"/>
        <v>0</v>
      </c>
      <c r="G95" s="14">
        <f t="shared" si="19"/>
        <v>7770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1050</v>
      </c>
      <c r="D96" s="13">
        <f t="shared" si="23"/>
        <v>105</v>
      </c>
      <c r="E96" s="13">
        <f t="shared" si="24"/>
        <v>7875</v>
      </c>
      <c r="F96" s="14">
        <f t="shared" si="25"/>
        <v>0</v>
      </c>
      <c r="G96" s="14">
        <f t="shared" si="19"/>
        <v>7875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1050</v>
      </c>
      <c r="D97" s="13">
        <f t="shared" si="23"/>
        <v>105</v>
      </c>
      <c r="E97" s="13">
        <f t="shared" si="24"/>
        <v>7980</v>
      </c>
      <c r="F97" s="14">
        <f t="shared" si="25"/>
        <v>0</v>
      </c>
      <c r="G97" s="14">
        <f t="shared" si="19"/>
        <v>7980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1050</v>
      </c>
      <c r="D98" s="13">
        <f t="shared" si="23"/>
        <v>105</v>
      </c>
      <c r="E98" s="13">
        <f t="shared" si="24"/>
        <v>8085</v>
      </c>
      <c r="F98" s="14">
        <f t="shared" si="25"/>
        <v>0</v>
      </c>
      <c r="G98" s="14">
        <f t="shared" si="19"/>
        <v>8085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1050</v>
      </c>
      <c r="D99" s="13">
        <f t="shared" si="23"/>
        <v>105</v>
      </c>
      <c r="E99" s="13">
        <f t="shared" si="24"/>
        <v>8190</v>
      </c>
      <c r="F99" s="14">
        <f t="shared" si="25"/>
        <v>0</v>
      </c>
      <c r="G99" s="14">
        <f t="shared" si="19"/>
        <v>8190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1050</v>
      </c>
      <c r="D100" s="13">
        <f t="shared" si="23"/>
        <v>105</v>
      </c>
      <c r="E100" s="13">
        <f t="shared" si="24"/>
        <v>8295</v>
      </c>
      <c r="F100" s="14">
        <f t="shared" si="25"/>
        <v>0</v>
      </c>
      <c r="G100" s="14">
        <f t="shared" si="19"/>
        <v>8295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1050</v>
      </c>
      <c r="D101" s="13">
        <f t="shared" si="23"/>
        <v>105</v>
      </c>
      <c r="E101" s="13">
        <f t="shared" si="24"/>
        <v>8400</v>
      </c>
      <c r="F101" s="14">
        <f t="shared" si="25"/>
        <v>0</v>
      </c>
      <c r="G101" s="14">
        <f t="shared" ref="G101:G124" si="29">E101-F101</f>
        <v>8400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1050</v>
      </c>
      <c r="D102" s="13">
        <f t="shared" ref="D102:D124" si="33">C101*$K$1</f>
        <v>105</v>
      </c>
      <c r="E102" s="13">
        <f t="shared" ref="E102:E124" si="34">C101*$K$1+G101</f>
        <v>8505</v>
      </c>
      <c r="F102" s="14">
        <f t="shared" ref="F102:F124" si="35">IF(J102&gt;E102,E102,J102)</f>
        <v>0</v>
      </c>
      <c r="G102" s="14">
        <f t="shared" si="29"/>
        <v>8505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1050</v>
      </c>
      <c r="D103" s="13">
        <f t="shared" si="33"/>
        <v>105</v>
      </c>
      <c r="E103" s="13">
        <f t="shared" si="34"/>
        <v>8610</v>
      </c>
      <c r="F103" s="14">
        <f t="shared" si="35"/>
        <v>0</v>
      </c>
      <c r="G103" s="14">
        <f t="shared" si="29"/>
        <v>8610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1050</v>
      </c>
      <c r="D104" s="13">
        <f t="shared" si="33"/>
        <v>105</v>
      </c>
      <c r="E104" s="13">
        <f t="shared" si="34"/>
        <v>8715</v>
      </c>
      <c r="F104" s="14">
        <f t="shared" si="35"/>
        <v>0</v>
      </c>
      <c r="G104" s="14">
        <f t="shared" si="29"/>
        <v>8715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1050</v>
      </c>
      <c r="D105" s="13">
        <f t="shared" si="33"/>
        <v>105</v>
      </c>
      <c r="E105" s="13">
        <f t="shared" si="34"/>
        <v>8820</v>
      </c>
      <c r="F105" s="14">
        <f t="shared" si="35"/>
        <v>0</v>
      </c>
      <c r="G105" s="14">
        <f t="shared" si="29"/>
        <v>8820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1050</v>
      </c>
      <c r="D106" s="13">
        <f t="shared" si="33"/>
        <v>105</v>
      </c>
      <c r="E106" s="13">
        <f t="shared" si="34"/>
        <v>8925</v>
      </c>
      <c r="F106" s="14">
        <f t="shared" si="35"/>
        <v>0</v>
      </c>
      <c r="G106" s="14">
        <f t="shared" si="29"/>
        <v>8925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1050</v>
      </c>
      <c r="D107" s="13">
        <f t="shared" si="33"/>
        <v>105</v>
      </c>
      <c r="E107" s="13">
        <f t="shared" si="34"/>
        <v>9030</v>
      </c>
      <c r="F107" s="14">
        <f t="shared" si="35"/>
        <v>0</v>
      </c>
      <c r="G107" s="14">
        <f t="shared" si="29"/>
        <v>9030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1050</v>
      </c>
      <c r="D108" s="13">
        <f t="shared" si="33"/>
        <v>105</v>
      </c>
      <c r="E108" s="13">
        <f t="shared" si="34"/>
        <v>9135</v>
      </c>
      <c r="F108" s="14">
        <f t="shared" si="35"/>
        <v>0</v>
      </c>
      <c r="G108" s="14">
        <f t="shared" si="29"/>
        <v>9135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1050</v>
      </c>
      <c r="D109" s="13">
        <f t="shared" si="33"/>
        <v>105</v>
      </c>
      <c r="E109" s="13">
        <f t="shared" si="34"/>
        <v>9240</v>
      </c>
      <c r="F109" s="14">
        <f t="shared" si="35"/>
        <v>0</v>
      </c>
      <c r="G109" s="14">
        <f t="shared" si="29"/>
        <v>9240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1050</v>
      </c>
      <c r="D110" s="13">
        <f t="shared" si="33"/>
        <v>105</v>
      </c>
      <c r="E110" s="13">
        <f t="shared" si="34"/>
        <v>9345</v>
      </c>
      <c r="F110" s="14">
        <f t="shared" si="35"/>
        <v>0</v>
      </c>
      <c r="G110" s="14">
        <f t="shared" si="29"/>
        <v>9345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1050</v>
      </c>
      <c r="D111" s="13">
        <f t="shared" si="33"/>
        <v>105</v>
      </c>
      <c r="E111" s="13">
        <f t="shared" si="34"/>
        <v>9450</v>
      </c>
      <c r="F111" s="14">
        <f t="shared" si="35"/>
        <v>0</v>
      </c>
      <c r="G111" s="14">
        <f t="shared" si="29"/>
        <v>9450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1050</v>
      </c>
      <c r="D112" s="13">
        <f t="shared" si="33"/>
        <v>105</v>
      </c>
      <c r="E112" s="13">
        <f t="shared" si="34"/>
        <v>9555</v>
      </c>
      <c r="F112" s="14">
        <f t="shared" si="35"/>
        <v>0</v>
      </c>
      <c r="G112" s="14">
        <f t="shared" si="29"/>
        <v>9555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1050</v>
      </c>
      <c r="D113" s="13">
        <f t="shared" si="33"/>
        <v>105</v>
      </c>
      <c r="E113" s="13">
        <f t="shared" si="34"/>
        <v>9660</v>
      </c>
      <c r="F113" s="14">
        <f t="shared" si="35"/>
        <v>0</v>
      </c>
      <c r="G113" s="14">
        <f t="shared" si="29"/>
        <v>9660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1050</v>
      </c>
      <c r="D114" s="13">
        <f t="shared" si="33"/>
        <v>105</v>
      </c>
      <c r="E114" s="13">
        <f t="shared" si="34"/>
        <v>9765</v>
      </c>
      <c r="F114" s="14">
        <f t="shared" si="35"/>
        <v>0</v>
      </c>
      <c r="G114" s="14">
        <f t="shared" si="29"/>
        <v>9765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1050</v>
      </c>
      <c r="D115" s="13">
        <f t="shared" si="33"/>
        <v>105</v>
      </c>
      <c r="E115" s="13">
        <f t="shared" si="34"/>
        <v>9870</v>
      </c>
      <c r="F115" s="14">
        <f t="shared" si="35"/>
        <v>0</v>
      </c>
      <c r="G115" s="14">
        <f t="shared" si="29"/>
        <v>9870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1050</v>
      </c>
      <c r="D116" s="13">
        <f t="shared" si="33"/>
        <v>105</v>
      </c>
      <c r="E116" s="13">
        <f t="shared" si="34"/>
        <v>9975</v>
      </c>
      <c r="F116" s="14">
        <f t="shared" si="35"/>
        <v>0</v>
      </c>
      <c r="G116" s="14">
        <f t="shared" si="29"/>
        <v>9975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1050</v>
      </c>
      <c r="D117" s="13">
        <f t="shared" si="33"/>
        <v>105</v>
      </c>
      <c r="E117" s="13">
        <f t="shared" si="34"/>
        <v>10080</v>
      </c>
      <c r="F117" s="14">
        <f t="shared" si="35"/>
        <v>0</v>
      </c>
      <c r="G117" s="14">
        <f t="shared" si="29"/>
        <v>10080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1050</v>
      </c>
      <c r="D118" s="13">
        <f t="shared" si="33"/>
        <v>105</v>
      </c>
      <c r="E118" s="13">
        <f t="shared" si="34"/>
        <v>10185</v>
      </c>
      <c r="F118" s="14">
        <f t="shared" si="35"/>
        <v>0</v>
      </c>
      <c r="G118" s="14">
        <f t="shared" si="29"/>
        <v>10185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1050</v>
      </c>
      <c r="D119" s="13">
        <f t="shared" si="33"/>
        <v>105</v>
      </c>
      <c r="E119" s="13">
        <f t="shared" si="34"/>
        <v>10290</v>
      </c>
      <c r="F119" s="14">
        <f t="shared" si="35"/>
        <v>0</v>
      </c>
      <c r="G119" s="14">
        <f t="shared" si="29"/>
        <v>10290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1050</v>
      </c>
      <c r="D120" s="13">
        <f t="shared" si="33"/>
        <v>105</v>
      </c>
      <c r="E120" s="13">
        <f t="shared" si="34"/>
        <v>10395</v>
      </c>
      <c r="F120" s="14">
        <f t="shared" si="35"/>
        <v>0</v>
      </c>
      <c r="G120" s="14">
        <f t="shared" si="29"/>
        <v>10395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1050</v>
      </c>
      <c r="D121" s="13">
        <f t="shared" si="33"/>
        <v>105</v>
      </c>
      <c r="E121" s="13">
        <f t="shared" si="34"/>
        <v>10500</v>
      </c>
      <c r="F121" s="14">
        <f t="shared" si="35"/>
        <v>0</v>
      </c>
      <c r="G121" s="14">
        <f t="shared" si="29"/>
        <v>10500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1050</v>
      </c>
      <c r="D122" s="13">
        <f t="shared" si="33"/>
        <v>105</v>
      </c>
      <c r="E122" s="13">
        <f t="shared" si="34"/>
        <v>10605</v>
      </c>
      <c r="F122" s="14">
        <f t="shared" si="35"/>
        <v>0</v>
      </c>
      <c r="G122" s="14">
        <f t="shared" si="29"/>
        <v>10605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1050</v>
      </c>
      <c r="D123" s="13">
        <f t="shared" si="33"/>
        <v>105</v>
      </c>
      <c r="E123" s="13">
        <f t="shared" si="34"/>
        <v>10710</v>
      </c>
      <c r="F123" s="14">
        <f t="shared" si="35"/>
        <v>0</v>
      </c>
      <c r="G123" s="14">
        <f t="shared" si="29"/>
        <v>10710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1050</v>
      </c>
      <c r="D124" s="13">
        <f t="shared" si="33"/>
        <v>105</v>
      </c>
      <c r="E124" s="13">
        <f t="shared" si="34"/>
        <v>10815</v>
      </c>
      <c r="F124" s="14">
        <f t="shared" si="35"/>
        <v>0</v>
      </c>
      <c r="G124" s="14">
        <f t="shared" si="29"/>
        <v>10815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K8" sqref="K8"/>
    </sheetView>
  </sheetViews>
  <sheetFormatPr defaultColWidth="11" defaultRowHeight="15"/>
  <cols>
    <col min="1" max="1" width="7" hidden="1" customWidth="1"/>
    <col min="2" max="2" width="9.14285714285714" customWidth="1"/>
    <col min="3" max="3" width="10.4285714285714" customWidth="1"/>
    <col min="4" max="4" width="11.1428571428571" customWidth="1"/>
    <col min="5" max="5" width="12.5714285714286" customWidth="1"/>
    <col min="6" max="6" width="10.4285714285714" customWidth="1"/>
    <col min="7" max="7" width="11.4285714285714" customWidth="1"/>
    <col min="8" max="8" width="12" customWidth="1"/>
    <col min="9" max="9" width="10.4285714285714" customWidth="1"/>
    <col min="10" max="10" width="11" customWidth="1"/>
    <col min="11" max="11" width="11.5714285714286" customWidth="1"/>
    <col min="12" max="12" width="10.2857142857143" customWidth="1"/>
    <col min="13" max="13" width="11.2857142857143" customWidth="1"/>
    <col min="14" max="15" width="10.7142857142857" customWidth="1"/>
    <col min="16" max="16" width="10" customWidth="1"/>
    <col min="17" max="17" width="3.85714285714286" customWidth="1"/>
    <col min="18" max="18" width="17.7142857142857" customWidth="1"/>
    <col min="19" max="19" width="9.14285714285714" customWidth="1"/>
  </cols>
  <sheetData>
    <row r="1" spans="2:16">
      <c r="B1" s="1" t="s">
        <v>9</v>
      </c>
      <c r="C1" s="2" t="s">
        <v>80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43800</v>
      </c>
      <c r="N1" s="19" t="s">
        <v>13</v>
      </c>
      <c r="O1" s="20">
        <v>500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122019</v>
      </c>
      <c r="B5" s="12">
        <f>EDATE(M1,0)</f>
        <v>43800</v>
      </c>
      <c r="C5" s="13">
        <f>IF(H5&gt;0,O1-H5,IF(J5&lt;0,O1-J5,O1))</f>
        <v>500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500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12020</v>
      </c>
      <c r="B6" s="12">
        <f t="shared" ref="B6:B37" si="2">EDATE(B5,1)</f>
        <v>43831</v>
      </c>
      <c r="C6" s="13">
        <f t="shared" ref="C6:C37" si="3">C5-H6+I6</f>
        <v>500</v>
      </c>
      <c r="D6" s="13">
        <f t="shared" ref="D6:D37" si="4">C5*$K$1</f>
        <v>50</v>
      </c>
      <c r="E6" s="13">
        <f t="shared" ref="E6:E37" si="5">C5*$K$1+G5</f>
        <v>50</v>
      </c>
      <c r="F6" s="14">
        <f t="shared" ref="F6:F37" si="6">IF(J6&gt;E6,E6,J6)</f>
        <v>50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50</v>
      </c>
      <c r="K6" s="27">
        <v>43833</v>
      </c>
      <c r="L6" s="26">
        <v>50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22020</v>
      </c>
      <c r="B7" s="12">
        <f t="shared" si="2"/>
        <v>43862</v>
      </c>
      <c r="C7" s="13">
        <f t="shared" si="3"/>
        <v>0</v>
      </c>
      <c r="D7" s="13">
        <f t="shared" si="4"/>
        <v>50</v>
      </c>
      <c r="E7" s="13">
        <f t="shared" si="5"/>
        <v>50</v>
      </c>
      <c r="F7" s="14">
        <f t="shared" si="6"/>
        <v>50</v>
      </c>
      <c r="G7" s="14">
        <f t="shared" si="0"/>
        <v>0</v>
      </c>
      <c r="H7" s="14">
        <f t="shared" si="7"/>
        <v>500</v>
      </c>
      <c r="I7" s="24">
        <f t="shared" si="8"/>
        <v>0</v>
      </c>
      <c r="J7" s="24">
        <f t="shared" ref="J7:J70" si="9">IF($L7&gt;0,$L7,0)+IF($N7&gt;0,$N7,0)+IF($P7&gt;0,$P7,0)</f>
        <v>550</v>
      </c>
      <c r="K7" s="27">
        <v>43865</v>
      </c>
      <c r="L7" s="26">
        <v>50</v>
      </c>
      <c r="M7" s="27">
        <v>43880</v>
      </c>
      <c r="N7" s="28">
        <v>500</v>
      </c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32020</v>
      </c>
      <c r="B8" s="12">
        <f t="shared" si="2"/>
        <v>43891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42020</v>
      </c>
      <c r="B9" s="12">
        <f t="shared" si="2"/>
        <v>43922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52020</v>
      </c>
      <c r="B10" s="12">
        <f t="shared" si="2"/>
        <v>43952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62020</v>
      </c>
      <c r="B11" s="12">
        <f t="shared" si="2"/>
        <v>43983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72020</v>
      </c>
      <c r="B12" s="12">
        <f t="shared" si="2"/>
        <v>44013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82020</v>
      </c>
      <c r="B13" s="12">
        <f t="shared" si="2"/>
        <v>44044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92020</v>
      </c>
      <c r="B14" s="12">
        <f t="shared" si="2"/>
        <v>44075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102020</v>
      </c>
      <c r="B15" s="12">
        <f t="shared" si="2"/>
        <v>44105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112020</v>
      </c>
      <c r="B16" s="12">
        <f t="shared" si="2"/>
        <v>44136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122020</v>
      </c>
      <c r="B17" s="12">
        <f t="shared" si="2"/>
        <v>44166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12021</v>
      </c>
      <c r="B18" s="12">
        <f t="shared" si="2"/>
        <v>44197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22021</v>
      </c>
      <c r="B19" s="12">
        <f t="shared" si="2"/>
        <v>44228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32021</v>
      </c>
      <c r="B20" s="12">
        <f t="shared" si="2"/>
        <v>44256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42021</v>
      </c>
      <c r="B21" s="12">
        <f t="shared" si="2"/>
        <v>44287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52021</v>
      </c>
      <c r="B22" s="12">
        <f t="shared" si="2"/>
        <v>44317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62021</v>
      </c>
      <c r="B23" s="12">
        <f t="shared" si="2"/>
        <v>44348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72021</v>
      </c>
      <c r="B24" s="12">
        <f t="shared" si="2"/>
        <v>44378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82021</v>
      </c>
      <c r="B25" s="12">
        <f t="shared" si="2"/>
        <v>44409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92021</v>
      </c>
      <c r="B26" s="12">
        <f t="shared" si="2"/>
        <v>44440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102021</v>
      </c>
      <c r="B27" s="12">
        <f t="shared" si="2"/>
        <v>44470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112021</v>
      </c>
      <c r="B28" s="12">
        <f t="shared" si="2"/>
        <v>44501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122021</v>
      </c>
      <c r="B29" s="12">
        <f t="shared" si="2"/>
        <v>44531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12022</v>
      </c>
      <c r="B30" s="12">
        <f t="shared" si="2"/>
        <v>44562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22022</v>
      </c>
      <c r="B31" s="12">
        <f t="shared" si="2"/>
        <v>44593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32022</v>
      </c>
      <c r="B32" s="12">
        <f t="shared" si="2"/>
        <v>44621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42022</v>
      </c>
      <c r="B33" s="12">
        <f t="shared" si="2"/>
        <v>44652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52022</v>
      </c>
      <c r="B34" s="12">
        <f t="shared" si="2"/>
        <v>44682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62022</v>
      </c>
      <c r="B35" s="12">
        <f t="shared" si="2"/>
        <v>44713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72022</v>
      </c>
      <c r="B36" s="12">
        <f t="shared" si="2"/>
        <v>44743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82022</v>
      </c>
      <c r="B37" s="12">
        <f t="shared" si="2"/>
        <v>44774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92022</v>
      </c>
      <c r="B38" s="12">
        <f t="shared" ref="B38:B69" si="12">EDATE(B37,1)</f>
        <v>44805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102022</v>
      </c>
      <c r="B39" s="12">
        <f t="shared" si="12"/>
        <v>44835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112022</v>
      </c>
      <c r="B40" s="12">
        <f t="shared" si="12"/>
        <v>44866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122022</v>
      </c>
      <c r="B41" s="12">
        <f t="shared" si="12"/>
        <v>44896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12023</v>
      </c>
      <c r="B42" s="12">
        <f t="shared" si="12"/>
        <v>44927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22023</v>
      </c>
      <c r="B43" s="12">
        <f t="shared" si="12"/>
        <v>44958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32023</v>
      </c>
      <c r="B44" s="12">
        <f t="shared" si="12"/>
        <v>44986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42023</v>
      </c>
      <c r="B45" s="12">
        <f t="shared" si="12"/>
        <v>45017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52023</v>
      </c>
      <c r="B46" s="12">
        <f t="shared" si="12"/>
        <v>45047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62023</v>
      </c>
      <c r="B47" s="12">
        <f t="shared" si="12"/>
        <v>45078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72023</v>
      </c>
      <c r="B48" s="12">
        <f t="shared" si="12"/>
        <v>45108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82023</v>
      </c>
      <c r="B49" s="12">
        <f t="shared" si="12"/>
        <v>45139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92023</v>
      </c>
      <c r="B50" s="12">
        <f t="shared" si="12"/>
        <v>45170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102023</v>
      </c>
      <c r="B51" s="12">
        <f t="shared" si="12"/>
        <v>45200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112023</v>
      </c>
      <c r="B52" s="12">
        <f t="shared" si="12"/>
        <v>45231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122023</v>
      </c>
      <c r="B53" s="12">
        <f t="shared" si="12"/>
        <v>45261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12024</v>
      </c>
      <c r="B54" s="12">
        <f t="shared" si="12"/>
        <v>45292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22024</v>
      </c>
      <c r="B55" s="12">
        <f t="shared" si="12"/>
        <v>45323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32024</v>
      </c>
      <c r="B56" s="12">
        <f t="shared" si="12"/>
        <v>45352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42024</v>
      </c>
      <c r="B57" s="12">
        <f t="shared" si="12"/>
        <v>45383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52024</v>
      </c>
      <c r="B58" s="12">
        <f t="shared" si="12"/>
        <v>45413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62024</v>
      </c>
      <c r="B59" s="12">
        <f t="shared" si="12"/>
        <v>45444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72024</v>
      </c>
      <c r="B60" s="12">
        <f t="shared" si="12"/>
        <v>45474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82024</v>
      </c>
      <c r="B61" s="12">
        <f t="shared" si="12"/>
        <v>45505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92024</v>
      </c>
      <c r="B62" s="12">
        <f t="shared" si="12"/>
        <v>45536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102024</v>
      </c>
      <c r="B63" s="12">
        <f t="shared" si="12"/>
        <v>45566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112024</v>
      </c>
      <c r="B64" s="12">
        <f t="shared" si="12"/>
        <v>45597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122024</v>
      </c>
      <c r="B65" s="12">
        <f t="shared" si="12"/>
        <v>45627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12025</v>
      </c>
      <c r="B66" s="12">
        <f t="shared" si="12"/>
        <v>45658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22025</v>
      </c>
      <c r="B67" s="12">
        <f t="shared" si="12"/>
        <v>45689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32025</v>
      </c>
      <c r="B68" s="12">
        <f t="shared" si="12"/>
        <v>45717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42025</v>
      </c>
      <c r="B69" s="12">
        <f t="shared" si="12"/>
        <v>45748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52025</v>
      </c>
      <c r="B70" s="12">
        <f t="shared" ref="B70:B101" si="21">EDATE(B69,1)</f>
        <v>45778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62025</v>
      </c>
      <c r="B71" s="12">
        <f t="shared" si="21"/>
        <v>45809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72025</v>
      </c>
      <c r="B72" s="12">
        <f t="shared" si="21"/>
        <v>45839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82025</v>
      </c>
      <c r="B73" s="12">
        <f t="shared" si="21"/>
        <v>45870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92025</v>
      </c>
      <c r="B74" s="12">
        <f t="shared" si="21"/>
        <v>45901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102025</v>
      </c>
      <c r="B75" s="12">
        <f t="shared" si="21"/>
        <v>45931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112025</v>
      </c>
      <c r="B76" s="12">
        <f t="shared" si="21"/>
        <v>45962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122025</v>
      </c>
      <c r="B77" s="12">
        <f t="shared" si="21"/>
        <v>45992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12026</v>
      </c>
      <c r="B78" s="12">
        <f t="shared" si="21"/>
        <v>46023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22026</v>
      </c>
      <c r="B79" s="12">
        <f t="shared" si="21"/>
        <v>46054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32026</v>
      </c>
      <c r="B80" s="12">
        <f t="shared" si="21"/>
        <v>46082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42026</v>
      </c>
      <c r="B81" s="12">
        <f t="shared" si="21"/>
        <v>46113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52026</v>
      </c>
      <c r="B82" s="12">
        <f t="shared" si="21"/>
        <v>46143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62026</v>
      </c>
      <c r="B83" s="12">
        <f t="shared" si="21"/>
        <v>46174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72026</v>
      </c>
      <c r="B84" s="12">
        <f t="shared" si="21"/>
        <v>46204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82026</v>
      </c>
      <c r="B85" s="12">
        <f t="shared" si="21"/>
        <v>46235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92026</v>
      </c>
      <c r="B86" s="12">
        <f t="shared" si="21"/>
        <v>46266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102026</v>
      </c>
      <c r="B87" s="12">
        <f t="shared" si="21"/>
        <v>46296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112026</v>
      </c>
      <c r="B88" s="12">
        <f t="shared" si="21"/>
        <v>46327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122026</v>
      </c>
      <c r="B89" s="12">
        <f t="shared" si="21"/>
        <v>46357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12027</v>
      </c>
      <c r="B90" s="12">
        <f t="shared" si="21"/>
        <v>46388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22027</v>
      </c>
      <c r="B91" s="12">
        <f t="shared" si="21"/>
        <v>46419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32027</v>
      </c>
      <c r="B92" s="12">
        <f t="shared" si="21"/>
        <v>46447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42027</v>
      </c>
      <c r="B93" s="12">
        <f t="shared" si="21"/>
        <v>46478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52027</v>
      </c>
      <c r="B94" s="12">
        <f t="shared" si="21"/>
        <v>46508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62027</v>
      </c>
      <c r="B95" s="12">
        <f t="shared" si="21"/>
        <v>46539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72027</v>
      </c>
      <c r="B96" s="12">
        <f t="shared" si="21"/>
        <v>46569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82027</v>
      </c>
      <c r="B97" s="12">
        <f t="shared" si="21"/>
        <v>46600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92027</v>
      </c>
      <c r="B98" s="12">
        <f t="shared" si="21"/>
        <v>46631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102027</v>
      </c>
      <c r="B99" s="12">
        <f t="shared" si="21"/>
        <v>46661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112027</v>
      </c>
      <c r="B100" s="12">
        <f t="shared" si="21"/>
        <v>46692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122027</v>
      </c>
      <c r="B101" s="12">
        <f t="shared" si="21"/>
        <v>46722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12028</v>
      </c>
      <c r="B102" s="12">
        <f t="shared" ref="B102:B124" si="31">EDATE(B101,1)</f>
        <v>46753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22028</v>
      </c>
      <c r="B103" s="12">
        <f t="shared" si="31"/>
        <v>46784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32028</v>
      </c>
      <c r="B104" s="12">
        <f t="shared" si="31"/>
        <v>46813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42028</v>
      </c>
      <c r="B105" s="12">
        <f t="shared" si="31"/>
        <v>46844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52028</v>
      </c>
      <c r="B106" s="12">
        <f t="shared" si="31"/>
        <v>46874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62028</v>
      </c>
      <c r="B107" s="12">
        <f t="shared" si="31"/>
        <v>46905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72028</v>
      </c>
      <c r="B108" s="12">
        <f t="shared" si="31"/>
        <v>46935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82028</v>
      </c>
      <c r="B109" s="12">
        <f t="shared" si="31"/>
        <v>46966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92028</v>
      </c>
      <c r="B110" s="12">
        <f t="shared" si="31"/>
        <v>46997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102028</v>
      </c>
      <c r="B111" s="12">
        <f t="shared" si="31"/>
        <v>47027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112028</v>
      </c>
      <c r="B112" s="12">
        <f t="shared" si="31"/>
        <v>47058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122028</v>
      </c>
      <c r="B113" s="12">
        <f t="shared" si="31"/>
        <v>47088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12029</v>
      </c>
      <c r="B114" s="12">
        <f t="shared" si="31"/>
        <v>47119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22029</v>
      </c>
      <c r="B115" s="12">
        <f t="shared" si="31"/>
        <v>47150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32029</v>
      </c>
      <c r="B116" s="12">
        <f t="shared" si="31"/>
        <v>47178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42029</v>
      </c>
      <c r="B117" s="12">
        <f t="shared" si="31"/>
        <v>47209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52029</v>
      </c>
      <c r="B118" s="12">
        <f t="shared" si="31"/>
        <v>47239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62029</v>
      </c>
      <c r="B119" s="12">
        <f t="shared" si="31"/>
        <v>47270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72029</v>
      </c>
      <c r="B120" s="12">
        <f t="shared" si="31"/>
        <v>47300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82029</v>
      </c>
      <c r="B121" s="12">
        <f t="shared" si="31"/>
        <v>47331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92029</v>
      </c>
      <c r="B122" s="12">
        <f t="shared" si="31"/>
        <v>47362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102029</v>
      </c>
      <c r="B123" s="12">
        <f t="shared" si="31"/>
        <v>47392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112029</v>
      </c>
      <c r="B124" s="12">
        <f t="shared" si="31"/>
        <v>47423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11" sqref="M11"/>
    </sheetView>
  </sheetViews>
  <sheetFormatPr defaultColWidth="11" defaultRowHeight="15"/>
  <cols>
    <col min="1" max="1" width="7" hidden="1" customWidth="1"/>
    <col min="2" max="2" width="8" customWidth="1"/>
    <col min="4" max="4" width="9.71428571428571" customWidth="1"/>
    <col min="5" max="5" width="10.5714285714286" customWidth="1"/>
    <col min="6" max="6" width="10.4285714285714" customWidth="1"/>
    <col min="7" max="7" width="10.1428571428571" customWidth="1"/>
    <col min="8" max="8" width="11.8571428571429" customWidth="1"/>
    <col min="9" max="9" width="11.2857142857143" customWidth="1"/>
    <col min="10" max="10" width="11.5714285714286" customWidth="1"/>
    <col min="11" max="11" width="11.4285714285714" customWidth="1"/>
    <col min="12" max="12" width="12.1428571428571" customWidth="1"/>
    <col min="13" max="13" width="10.1428571428571" customWidth="1"/>
    <col min="14" max="14" width="10.5714285714286" customWidth="1"/>
    <col min="15" max="15" width="11.7142857142857" customWidth="1"/>
    <col min="16" max="16" width="9" customWidth="1"/>
    <col min="17" max="17" width="3.71428571428571" customWidth="1"/>
    <col min="18" max="18" width="19.2857142857143" customWidth="1"/>
    <col min="19" max="19" width="10" customWidth="1"/>
  </cols>
  <sheetData>
    <row r="1" spans="2:16">
      <c r="B1" s="1" t="s">
        <v>9</v>
      </c>
      <c r="C1" s="2" t="s">
        <v>81</v>
      </c>
      <c r="D1" s="3"/>
      <c r="E1" s="3"/>
      <c r="F1" s="3"/>
      <c r="G1" s="4"/>
      <c r="H1" s="15"/>
      <c r="J1" s="15" t="s">
        <v>11</v>
      </c>
      <c r="K1" s="16">
        <v>0</v>
      </c>
      <c r="L1" s="17">
        <v>200</v>
      </c>
      <c r="M1" s="18">
        <v>43891</v>
      </c>
      <c r="N1" s="19" t="s">
        <v>13</v>
      </c>
      <c r="O1" s="20">
        <v>2100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150</v>
      </c>
    </row>
    <row r="5" ht="15.75" spans="1:19">
      <c r="A5" s="5" t="str">
        <f>(MONTH(B5)&amp;YEAR(B5))</f>
        <v>32020</v>
      </c>
      <c r="B5" s="12">
        <f>EDATE(M1,0)</f>
        <v>43891</v>
      </c>
      <c r="C5" s="13">
        <f>IF(H5&gt;0,O1-H5,IF(J5&lt;0,O1-J5,O1))</f>
        <v>2100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2100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950</v>
      </c>
    </row>
    <row r="6" ht="15.75" spans="1:19">
      <c r="A6" s="5" t="str">
        <f t="shared" ref="A6:A37" si="1">MONTH(B6)&amp;YEAR(B6)</f>
        <v>42020</v>
      </c>
      <c r="B6" s="12">
        <f t="shared" ref="B6:B37" si="2">EDATE(B5,1)</f>
        <v>43922</v>
      </c>
      <c r="C6" s="13">
        <f t="shared" ref="C6:C37" si="3">C5-H6+I6</f>
        <v>1800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300</v>
      </c>
      <c r="I6" s="24">
        <f t="shared" ref="I6:I37" si="8">-SUMIF(L6:P6,"&lt;0",L6:P6)</f>
        <v>0</v>
      </c>
      <c r="J6" s="24">
        <f>IF($L6&gt;0,$L6,0)+IF($N6&gt;0,$N6,0)+IF($P6&gt;0,$P6,0)</f>
        <v>300</v>
      </c>
      <c r="K6" s="27">
        <v>43938</v>
      </c>
      <c r="L6" s="26">
        <v>300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52020</v>
      </c>
      <c r="B7" s="12">
        <f t="shared" si="2"/>
        <v>43952</v>
      </c>
      <c r="C7" s="13">
        <f t="shared" si="3"/>
        <v>1650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150</v>
      </c>
      <c r="I7" s="24">
        <f t="shared" si="8"/>
        <v>0</v>
      </c>
      <c r="J7" s="24">
        <f t="shared" ref="J7:J70" si="9">IF($L7&gt;0,$L7,0)+IF($N7&gt;0,$N7,0)+IF($P7&gt;0,$P7,0)</f>
        <v>150</v>
      </c>
      <c r="K7" s="27">
        <v>43965</v>
      </c>
      <c r="L7" s="26">
        <v>150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62020</v>
      </c>
      <c r="B8" s="12">
        <f t="shared" si="2"/>
        <v>43983</v>
      </c>
      <c r="C8" s="13">
        <f t="shared" si="3"/>
        <v>1500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150</v>
      </c>
      <c r="I8" s="24">
        <f t="shared" si="8"/>
        <v>0</v>
      </c>
      <c r="J8" s="24">
        <f t="shared" si="9"/>
        <v>150</v>
      </c>
      <c r="K8" s="27">
        <v>43992</v>
      </c>
      <c r="L8" s="26">
        <v>150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72020</v>
      </c>
      <c r="B9" s="12">
        <f t="shared" si="2"/>
        <v>44013</v>
      </c>
      <c r="C9" s="13">
        <f t="shared" si="3"/>
        <v>1300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200</v>
      </c>
      <c r="I9" s="24">
        <f t="shared" si="8"/>
        <v>0</v>
      </c>
      <c r="J9" s="24">
        <f t="shared" si="9"/>
        <v>200</v>
      </c>
      <c r="K9" s="27">
        <v>44023</v>
      </c>
      <c r="L9" s="26">
        <v>200</v>
      </c>
      <c r="M9" s="27"/>
      <c r="N9" s="28"/>
      <c r="O9" s="27"/>
      <c r="P9" s="28"/>
      <c r="S9" s="5"/>
    </row>
    <row r="10" ht="15.75" spans="1:19">
      <c r="A10" s="5" t="str">
        <f t="shared" si="1"/>
        <v>82020</v>
      </c>
      <c r="B10" s="12">
        <f t="shared" si="2"/>
        <v>44044</v>
      </c>
      <c r="C10" s="13">
        <f t="shared" si="3"/>
        <v>1100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200</v>
      </c>
      <c r="I10" s="24">
        <f t="shared" si="8"/>
        <v>0</v>
      </c>
      <c r="J10" s="24">
        <f t="shared" si="9"/>
        <v>200</v>
      </c>
      <c r="K10" s="27">
        <v>44052</v>
      </c>
      <c r="L10" s="26">
        <v>200</v>
      </c>
      <c r="M10" s="27"/>
      <c r="N10" s="28"/>
      <c r="O10" s="27"/>
      <c r="P10" s="28"/>
      <c r="S10" s="5"/>
    </row>
    <row r="11" ht="15.75" spans="1:19">
      <c r="A11" s="5" t="str">
        <f t="shared" si="1"/>
        <v>92020</v>
      </c>
      <c r="B11" s="12">
        <f t="shared" si="2"/>
        <v>44075</v>
      </c>
      <c r="C11" s="13">
        <f t="shared" si="3"/>
        <v>950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150</v>
      </c>
      <c r="I11" s="24">
        <f t="shared" si="8"/>
        <v>0</v>
      </c>
      <c r="J11" s="24">
        <f t="shared" si="9"/>
        <v>150</v>
      </c>
      <c r="K11" s="27">
        <v>44084</v>
      </c>
      <c r="L11" s="26">
        <v>150</v>
      </c>
      <c r="M11" s="27"/>
      <c r="N11" s="28"/>
      <c r="O11" s="27"/>
      <c r="P11" s="28"/>
      <c r="S11" s="5"/>
    </row>
    <row r="12" ht="15.75" spans="1:19">
      <c r="A12" s="5" t="str">
        <f t="shared" si="1"/>
        <v>102020</v>
      </c>
      <c r="B12" s="12">
        <f t="shared" si="2"/>
        <v>44105</v>
      </c>
      <c r="C12" s="13">
        <f t="shared" si="3"/>
        <v>950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112020</v>
      </c>
      <c r="B13" s="12">
        <f t="shared" si="2"/>
        <v>44136</v>
      </c>
      <c r="C13" s="13">
        <f t="shared" si="3"/>
        <v>950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122020</v>
      </c>
      <c r="B14" s="12">
        <f t="shared" si="2"/>
        <v>44166</v>
      </c>
      <c r="C14" s="13">
        <f t="shared" si="3"/>
        <v>950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12021</v>
      </c>
      <c r="B15" s="12">
        <f t="shared" si="2"/>
        <v>44197</v>
      </c>
      <c r="C15" s="13">
        <f t="shared" si="3"/>
        <v>950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22021</v>
      </c>
      <c r="B16" s="12">
        <f t="shared" si="2"/>
        <v>44228</v>
      </c>
      <c r="C16" s="13">
        <f t="shared" si="3"/>
        <v>950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32021</v>
      </c>
      <c r="B17" s="12">
        <f t="shared" si="2"/>
        <v>44256</v>
      </c>
      <c r="C17" s="13">
        <f t="shared" si="3"/>
        <v>950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42021</v>
      </c>
      <c r="B18" s="12">
        <f t="shared" si="2"/>
        <v>44287</v>
      </c>
      <c r="C18" s="13">
        <f t="shared" si="3"/>
        <v>950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52021</v>
      </c>
      <c r="B19" s="12">
        <f t="shared" si="2"/>
        <v>44317</v>
      </c>
      <c r="C19" s="13">
        <f t="shared" si="3"/>
        <v>950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62021</v>
      </c>
      <c r="B20" s="12">
        <f t="shared" si="2"/>
        <v>44348</v>
      </c>
      <c r="C20" s="13">
        <f t="shared" si="3"/>
        <v>950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72021</v>
      </c>
      <c r="B21" s="12">
        <f t="shared" si="2"/>
        <v>44378</v>
      </c>
      <c r="C21" s="13">
        <f t="shared" si="3"/>
        <v>950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82021</v>
      </c>
      <c r="B22" s="12">
        <f t="shared" si="2"/>
        <v>44409</v>
      </c>
      <c r="C22" s="13">
        <f t="shared" si="3"/>
        <v>950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92021</v>
      </c>
      <c r="B23" s="12">
        <f t="shared" si="2"/>
        <v>44440</v>
      </c>
      <c r="C23" s="13">
        <f t="shared" si="3"/>
        <v>950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102021</v>
      </c>
      <c r="B24" s="12">
        <f t="shared" si="2"/>
        <v>44470</v>
      </c>
      <c r="C24" s="13">
        <f t="shared" si="3"/>
        <v>950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112021</v>
      </c>
      <c r="B25" s="12">
        <f t="shared" si="2"/>
        <v>44501</v>
      </c>
      <c r="C25" s="13">
        <f t="shared" si="3"/>
        <v>950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122021</v>
      </c>
      <c r="B26" s="12">
        <f t="shared" si="2"/>
        <v>44531</v>
      </c>
      <c r="C26" s="13">
        <f t="shared" si="3"/>
        <v>950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12022</v>
      </c>
      <c r="B27" s="12">
        <f t="shared" si="2"/>
        <v>44562</v>
      </c>
      <c r="C27" s="13">
        <f t="shared" si="3"/>
        <v>950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22022</v>
      </c>
      <c r="B28" s="12">
        <f t="shared" si="2"/>
        <v>44593</v>
      </c>
      <c r="C28" s="13">
        <f t="shared" si="3"/>
        <v>950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32022</v>
      </c>
      <c r="B29" s="12">
        <f t="shared" si="2"/>
        <v>44621</v>
      </c>
      <c r="C29" s="13">
        <f t="shared" si="3"/>
        <v>950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42022</v>
      </c>
      <c r="B30" s="12">
        <f t="shared" si="2"/>
        <v>44652</v>
      </c>
      <c r="C30" s="13">
        <f t="shared" si="3"/>
        <v>950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52022</v>
      </c>
      <c r="B31" s="12">
        <f t="shared" si="2"/>
        <v>44682</v>
      </c>
      <c r="C31" s="13">
        <f t="shared" si="3"/>
        <v>950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62022</v>
      </c>
      <c r="B32" s="12">
        <f t="shared" si="2"/>
        <v>44713</v>
      </c>
      <c r="C32" s="13">
        <f t="shared" si="3"/>
        <v>950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72022</v>
      </c>
      <c r="B33" s="12">
        <f t="shared" si="2"/>
        <v>44743</v>
      </c>
      <c r="C33" s="13">
        <f t="shared" si="3"/>
        <v>950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82022</v>
      </c>
      <c r="B34" s="12">
        <f t="shared" si="2"/>
        <v>44774</v>
      </c>
      <c r="C34" s="13">
        <f t="shared" si="3"/>
        <v>950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92022</v>
      </c>
      <c r="B35" s="12">
        <f t="shared" si="2"/>
        <v>44805</v>
      </c>
      <c r="C35" s="13">
        <f t="shared" si="3"/>
        <v>950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102022</v>
      </c>
      <c r="B36" s="12">
        <f t="shared" si="2"/>
        <v>44835</v>
      </c>
      <c r="C36" s="13">
        <f t="shared" si="3"/>
        <v>950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112022</v>
      </c>
      <c r="B37" s="12">
        <f t="shared" si="2"/>
        <v>44866</v>
      </c>
      <c r="C37" s="13">
        <f t="shared" si="3"/>
        <v>950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122022</v>
      </c>
      <c r="B38" s="12">
        <f t="shared" ref="B38:B69" si="12">EDATE(B37,1)</f>
        <v>44896</v>
      </c>
      <c r="C38" s="13">
        <f t="shared" ref="C38:C69" si="13">C37-H38+I38</f>
        <v>950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12023</v>
      </c>
      <c r="B39" s="12">
        <f t="shared" si="12"/>
        <v>44927</v>
      </c>
      <c r="C39" s="13">
        <f t="shared" si="13"/>
        <v>950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22023</v>
      </c>
      <c r="B40" s="12">
        <f t="shared" si="12"/>
        <v>44958</v>
      </c>
      <c r="C40" s="13">
        <f t="shared" si="13"/>
        <v>950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32023</v>
      </c>
      <c r="B41" s="12">
        <f t="shared" si="12"/>
        <v>44986</v>
      </c>
      <c r="C41" s="13">
        <f t="shared" si="13"/>
        <v>950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42023</v>
      </c>
      <c r="B42" s="12">
        <f t="shared" si="12"/>
        <v>45017</v>
      </c>
      <c r="C42" s="13">
        <f t="shared" si="13"/>
        <v>950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52023</v>
      </c>
      <c r="B43" s="12">
        <f t="shared" si="12"/>
        <v>45047</v>
      </c>
      <c r="C43" s="13">
        <f t="shared" si="13"/>
        <v>950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62023</v>
      </c>
      <c r="B44" s="12">
        <f t="shared" si="12"/>
        <v>45078</v>
      </c>
      <c r="C44" s="13">
        <f t="shared" si="13"/>
        <v>950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72023</v>
      </c>
      <c r="B45" s="12">
        <f t="shared" si="12"/>
        <v>45108</v>
      </c>
      <c r="C45" s="13">
        <f t="shared" si="13"/>
        <v>950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82023</v>
      </c>
      <c r="B46" s="12">
        <f t="shared" si="12"/>
        <v>45139</v>
      </c>
      <c r="C46" s="13">
        <f t="shared" si="13"/>
        <v>950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92023</v>
      </c>
      <c r="B47" s="12">
        <f t="shared" si="12"/>
        <v>45170</v>
      </c>
      <c r="C47" s="13">
        <f t="shared" si="13"/>
        <v>950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102023</v>
      </c>
      <c r="B48" s="12">
        <f t="shared" si="12"/>
        <v>45200</v>
      </c>
      <c r="C48" s="13">
        <f t="shared" si="13"/>
        <v>950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112023</v>
      </c>
      <c r="B49" s="12">
        <f t="shared" si="12"/>
        <v>45231</v>
      </c>
      <c r="C49" s="13">
        <f t="shared" si="13"/>
        <v>950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122023</v>
      </c>
      <c r="B50" s="12">
        <f t="shared" si="12"/>
        <v>45261</v>
      </c>
      <c r="C50" s="13">
        <f t="shared" si="13"/>
        <v>950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12024</v>
      </c>
      <c r="B51" s="12">
        <f t="shared" si="12"/>
        <v>45292</v>
      </c>
      <c r="C51" s="13">
        <f t="shared" si="13"/>
        <v>950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22024</v>
      </c>
      <c r="B52" s="12">
        <f t="shared" si="12"/>
        <v>45323</v>
      </c>
      <c r="C52" s="13">
        <f t="shared" si="13"/>
        <v>950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32024</v>
      </c>
      <c r="B53" s="12">
        <f t="shared" si="12"/>
        <v>45352</v>
      </c>
      <c r="C53" s="13">
        <f t="shared" si="13"/>
        <v>950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42024</v>
      </c>
      <c r="B54" s="12">
        <f t="shared" si="12"/>
        <v>45383</v>
      </c>
      <c r="C54" s="13">
        <f t="shared" si="13"/>
        <v>950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52024</v>
      </c>
      <c r="B55" s="12">
        <f t="shared" si="12"/>
        <v>45413</v>
      </c>
      <c r="C55" s="13">
        <f t="shared" si="13"/>
        <v>950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62024</v>
      </c>
      <c r="B56" s="12">
        <f t="shared" si="12"/>
        <v>45444</v>
      </c>
      <c r="C56" s="13">
        <f t="shared" si="13"/>
        <v>950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72024</v>
      </c>
      <c r="B57" s="12">
        <f t="shared" si="12"/>
        <v>45474</v>
      </c>
      <c r="C57" s="13">
        <f t="shared" si="13"/>
        <v>950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82024</v>
      </c>
      <c r="B58" s="12">
        <f t="shared" si="12"/>
        <v>45505</v>
      </c>
      <c r="C58" s="13">
        <f t="shared" si="13"/>
        <v>950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92024</v>
      </c>
      <c r="B59" s="12">
        <f t="shared" si="12"/>
        <v>45536</v>
      </c>
      <c r="C59" s="13">
        <f t="shared" si="13"/>
        <v>950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102024</v>
      </c>
      <c r="B60" s="12">
        <f t="shared" si="12"/>
        <v>45566</v>
      </c>
      <c r="C60" s="13">
        <f t="shared" si="13"/>
        <v>950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112024</v>
      </c>
      <c r="B61" s="12">
        <f t="shared" si="12"/>
        <v>45597</v>
      </c>
      <c r="C61" s="13">
        <f t="shared" si="13"/>
        <v>950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122024</v>
      </c>
      <c r="B62" s="12">
        <f t="shared" si="12"/>
        <v>45627</v>
      </c>
      <c r="C62" s="13">
        <f t="shared" si="13"/>
        <v>950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12025</v>
      </c>
      <c r="B63" s="12">
        <f t="shared" si="12"/>
        <v>45658</v>
      </c>
      <c r="C63" s="13">
        <f t="shared" si="13"/>
        <v>950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22025</v>
      </c>
      <c r="B64" s="12">
        <f t="shared" si="12"/>
        <v>45689</v>
      </c>
      <c r="C64" s="13">
        <f t="shared" si="13"/>
        <v>950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32025</v>
      </c>
      <c r="B65" s="12">
        <f t="shared" si="12"/>
        <v>45717</v>
      </c>
      <c r="C65" s="13">
        <f t="shared" si="13"/>
        <v>950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42025</v>
      </c>
      <c r="B66" s="12">
        <f t="shared" si="12"/>
        <v>45748</v>
      </c>
      <c r="C66" s="13">
        <f t="shared" si="13"/>
        <v>950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52025</v>
      </c>
      <c r="B67" s="12">
        <f t="shared" si="12"/>
        <v>45778</v>
      </c>
      <c r="C67" s="13">
        <f t="shared" si="13"/>
        <v>950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62025</v>
      </c>
      <c r="B68" s="12">
        <f t="shared" si="12"/>
        <v>45809</v>
      </c>
      <c r="C68" s="13">
        <f t="shared" si="13"/>
        <v>950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72025</v>
      </c>
      <c r="B69" s="12">
        <f t="shared" si="12"/>
        <v>45839</v>
      </c>
      <c r="C69" s="13">
        <f t="shared" si="13"/>
        <v>950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82025</v>
      </c>
      <c r="B70" s="12">
        <f t="shared" ref="B70:B101" si="21">EDATE(B69,1)</f>
        <v>45870</v>
      </c>
      <c r="C70" s="13">
        <f t="shared" ref="C70:C101" si="22">C69-H70+I70</f>
        <v>950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92025</v>
      </c>
      <c r="B71" s="12">
        <f t="shared" si="21"/>
        <v>45901</v>
      </c>
      <c r="C71" s="13">
        <f t="shared" si="22"/>
        <v>950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102025</v>
      </c>
      <c r="B72" s="12">
        <f t="shared" si="21"/>
        <v>45931</v>
      </c>
      <c r="C72" s="13">
        <f t="shared" si="22"/>
        <v>950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112025</v>
      </c>
      <c r="B73" s="12">
        <f t="shared" si="21"/>
        <v>45962</v>
      </c>
      <c r="C73" s="13">
        <f t="shared" si="22"/>
        <v>950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122025</v>
      </c>
      <c r="B74" s="12">
        <f t="shared" si="21"/>
        <v>45992</v>
      </c>
      <c r="C74" s="13">
        <f t="shared" si="22"/>
        <v>950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12026</v>
      </c>
      <c r="B75" s="12">
        <f t="shared" si="21"/>
        <v>46023</v>
      </c>
      <c r="C75" s="13">
        <f t="shared" si="22"/>
        <v>950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22026</v>
      </c>
      <c r="B76" s="12">
        <f t="shared" si="21"/>
        <v>46054</v>
      </c>
      <c r="C76" s="13">
        <f t="shared" si="22"/>
        <v>950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32026</v>
      </c>
      <c r="B77" s="12">
        <f t="shared" si="21"/>
        <v>46082</v>
      </c>
      <c r="C77" s="13">
        <f t="shared" si="22"/>
        <v>950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42026</v>
      </c>
      <c r="B78" s="12">
        <f t="shared" si="21"/>
        <v>46113</v>
      </c>
      <c r="C78" s="13">
        <f t="shared" si="22"/>
        <v>950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52026</v>
      </c>
      <c r="B79" s="12">
        <f t="shared" si="21"/>
        <v>46143</v>
      </c>
      <c r="C79" s="13">
        <f t="shared" si="22"/>
        <v>950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62026</v>
      </c>
      <c r="B80" s="12">
        <f t="shared" si="21"/>
        <v>46174</v>
      </c>
      <c r="C80" s="13">
        <f t="shared" si="22"/>
        <v>950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72026</v>
      </c>
      <c r="B81" s="12">
        <f t="shared" si="21"/>
        <v>46204</v>
      </c>
      <c r="C81" s="13">
        <f t="shared" si="22"/>
        <v>950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82026</v>
      </c>
      <c r="B82" s="12">
        <f t="shared" si="21"/>
        <v>46235</v>
      </c>
      <c r="C82" s="13">
        <f t="shared" si="22"/>
        <v>950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92026</v>
      </c>
      <c r="B83" s="12">
        <f t="shared" si="21"/>
        <v>46266</v>
      </c>
      <c r="C83" s="13">
        <f t="shared" si="22"/>
        <v>950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102026</v>
      </c>
      <c r="B84" s="12">
        <f t="shared" si="21"/>
        <v>46296</v>
      </c>
      <c r="C84" s="13">
        <f t="shared" si="22"/>
        <v>950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112026</v>
      </c>
      <c r="B85" s="12">
        <f t="shared" si="21"/>
        <v>46327</v>
      </c>
      <c r="C85" s="13">
        <f t="shared" si="22"/>
        <v>950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122026</v>
      </c>
      <c r="B86" s="12">
        <f t="shared" si="21"/>
        <v>46357</v>
      </c>
      <c r="C86" s="13">
        <f t="shared" si="22"/>
        <v>950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12027</v>
      </c>
      <c r="B87" s="12">
        <f t="shared" si="21"/>
        <v>46388</v>
      </c>
      <c r="C87" s="13">
        <f t="shared" si="22"/>
        <v>950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22027</v>
      </c>
      <c r="B88" s="12">
        <f t="shared" si="21"/>
        <v>46419</v>
      </c>
      <c r="C88" s="13">
        <f t="shared" si="22"/>
        <v>950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32027</v>
      </c>
      <c r="B89" s="12">
        <f t="shared" si="21"/>
        <v>46447</v>
      </c>
      <c r="C89" s="13">
        <f t="shared" si="22"/>
        <v>950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42027</v>
      </c>
      <c r="B90" s="12">
        <f t="shared" si="21"/>
        <v>46478</v>
      </c>
      <c r="C90" s="13">
        <f t="shared" si="22"/>
        <v>950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52027</v>
      </c>
      <c r="B91" s="12">
        <f t="shared" si="21"/>
        <v>46508</v>
      </c>
      <c r="C91" s="13">
        <f t="shared" si="22"/>
        <v>950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62027</v>
      </c>
      <c r="B92" s="12">
        <f t="shared" si="21"/>
        <v>46539</v>
      </c>
      <c r="C92" s="13">
        <f t="shared" si="22"/>
        <v>950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72027</v>
      </c>
      <c r="B93" s="12">
        <f t="shared" si="21"/>
        <v>46569</v>
      </c>
      <c r="C93" s="13">
        <f t="shared" si="22"/>
        <v>950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82027</v>
      </c>
      <c r="B94" s="12">
        <f t="shared" si="21"/>
        <v>46600</v>
      </c>
      <c r="C94" s="13">
        <f t="shared" si="22"/>
        <v>950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92027</v>
      </c>
      <c r="B95" s="12">
        <f t="shared" si="21"/>
        <v>46631</v>
      </c>
      <c r="C95" s="13">
        <f t="shared" si="22"/>
        <v>950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102027</v>
      </c>
      <c r="B96" s="12">
        <f t="shared" si="21"/>
        <v>46661</v>
      </c>
      <c r="C96" s="13">
        <f t="shared" si="22"/>
        <v>950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112027</v>
      </c>
      <c r="B97" s="12">
        <f t="shared" si="21"/>
        <v>46692</v>
      </c>
      <c r="C97" s="13">
        <f t="shared" si="22"/>
        <v>950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122027</v>
      </c>
      <c r="B98" s="12">
        <f t="shared" si="21"/>
        <v>46722</v>
      </c>
      <c r="C98" s="13">
        <f t="shared" si="22"/>
        <v>950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12028</v>
      </c>
      <c r="B99" s="12">
        <f t="shared" si="21"/>
        <v>46753</v>
      </c>
      <c r="C99" s="13">
        <f t="shared" si="22"/>
        <v>950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22028</v>
      </c>
      <c r="B100" s="12">
        <f t="shared" si="21"/>
        <v>46784</v>
      </c>
      <c r="C100" s="13">
        <f t="shared" si="22"/>
        <v>950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32028</v>
      </c>
      <c r="B101" s="12">
        <f t="shared" si="21"/>
        <v>46813</v>
      </c>
      <c r="C101" s="13">
        <f t="shared" si="22"/>
        <v>950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42028</v>
      </c>
      <c r="B102" s="12">
        <f t="shared" ref="B102:B124" si="31">EDATE(B101,1)</f>
        <v>46844</v>
      </c>
      <c r="C102" s="13">
        <f t="shared" ref="C102:C124" si="32">C101-H102+I102</f>
        <v>950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52028</v>
      </c>
      <c r="B103" s="12">
        <f t="shared" si="31"/>
        <v>46874</v>
      </c>
      <c r="C103" s="13">
        <f t="shared" si="32"/>
        <v>950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62028</v>
      </c>
      <c r="B104" s="12">
        <f t="shared" si="31"/>
        <v>46905</v>
      </c>
      <c r="C104" s="13">
        <f t="shared" si="32"/>
        <v>950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72028</v>
      </c>
      <c r="B105" s="12">
        <f t="shared" si="31"/>
        <v>46935</v>
      </c>
      <c r="C105" s="13">
        <f t="shared" si="32"/>
        <v>950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82028</v>
      </c>
      <c r="B106" s="12">
        <f t="shared" si="31"/>
        <v>46966</v>
      </c>
      <c r="C106" s="13">
        <f t="shared" si="32"/>
        <v>950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92028</v>
      </c>
      <c r="B107" s="12">
        <f t="shared" si="31"/>
        <v>46997</v>
      </c>
      <c r="C107" s="13">
        <f t="shared" si="32"/>
        <v>950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102028</v>
      </c>
      <c r="B108" s="12">
        <f t="shared" si="31"/>
        <v>47027</v>
      </c>
      <c r="C108" s="13">
        <f t="shared" si="32"/>
        <v>950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112028</v>
      </c>
      <c r="B109" s="12">
        <f t="shared" si="31"/>
        <v>47058</v>
      </c>
      <c r="C109" s="13">
        <f t="shared" si="32"/>
        <v>950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122028</v>
      </c>
      <c r="B110" s="12">
        <f t="shared" si="31"/>
        <v>47088</v>
      </c>
      <c r="C110" s="13">
        <f t="shared" si="32"/>
        <v>950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12029</v>
      </c>
      <c r="B111" s="12">
        <f t="shared" si="31"/>
        <v>47119</v>
      </c>
      <c r="C111" s="13">
        <f t="shared" si="32"/>
        <v>950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22029</v>
      </c>
      <c r="B112" s="12">
        <f t="shared" si="31"/>
        <v>47150</v>
      </c>
      <c r="C112" s="13">
        <f t="shared" si="32"/>
        <v>950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32029</v>
      </c>
      <c r="B113" s="12">
        <f t="shared" si="31"/>
        <v>47178</v>
      </c>
      <c r="C113" s="13">
        <f t="shared" si="32"/>
        <v>950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42029</v>
      </c>
      <c r="B114" s="12">
        <f t="shared" si="31"/>
        <v>47209</v>
      </c>
      <c r="C114" s="13">
        <f t="shared" si="32"/>
        <v>950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52029</v>
      </c>
      <c r="B115" s="12">
        <f t="shared" si="31"/>
        <v>47239</v>
      </c>
      <c r="C115" s="13">
        <f t="shared" si="32"/>
        <v>950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62029</v>
      </c>
      <c r="B116" s="12">
        <f t="shared" si="31"/>
        <v>47270</v>
      </c>
      <c r="C116" s="13">
        <f t="shared" si="32"/>
        <v>950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72029</v>
      </c>
      <c r="B117" s="12">
        <f t="shared" si="31"/>
        <v>47300</v>
      </c>
      <c r="C117" s="13">
        <f t="shared" si="32"/>
        <v>950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82029</v>
      </c>
      <c r="B118" s="12">
        <f t="shared" si="31"/>
        <v>47331</v>
      </c>
      <c r="C118" s="13">
        <f t="shared" si="32"/>
        <v>950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92029</v>
      </c>
      <c r="B119" s="12">
        <f t="shared" si="31"/>
        <v>47362</v>
      </c>
      <c r="C119" s="13">
        <f t="shared" si="32"/>
        <v>950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102029</v>
      </c>
      <c r="B120" s="12">
        <f t="shared" si="31"/>
        <v>47392</v>
      </c>
      <c r="C120" s="13">
        <f t="shared" si="32"/>
        <v>950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112029</v>
      </c>
      <c r="B121" s="12">
        <f t="shared" si="31"/>
        <v>47423</v>
      </c>
      <c r="C121" s="13">
        <f t="shared" si="32"/>
        <v>950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122029</v>
      </c>
      <c r="B122" s="12">
        <f t="shared" si="31"/>
        <v>47453</v>
      </c>
      <c r="C122" s="13">
        <f t="shared" si="32"/>
        <v>950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12030</v>
      </c>
      <c r="B123" s="12">
        <f t="shared" si="31"/>
        <v>47484</v>
      </c>
      <c r="C123" s="13">
        <f t="shared" si="32"/>
        <v>950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22030</v>
      </c>
      <c r="B124" s="12">
        <f t="shared" si="31"/>
        <v>47515</v>
      </c>
      <c r="C124" s="13">
        <f t="shared" si="32"/>
        <v>950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18" sqref="M18"/>
    </sheetView>
  </sheetViews>
  <sheetFormatPr defaultColWidth="11" defaultRowHeight="15"/>
  <cols>
    <col min="1" max="1" width="7" hidden="1" customWidth="1"/>
    <col min="2" max="2" width="7.71428571428571" customWidth="1"/>
    <col min="3" max="3" width="10.2857142857143" customWidth="1"/>
    <col min="4" max="4" width="11" customWidth="1"/>
    <col min="5" max="5" width="11.2857142857143" customWidth="1"/>
    <col min="6" max="6" width="9.71428571428571" customWidth="1"/>
    <col min="7" max="7" width="11.5714285714286" customWidth="1"/>
    <col min="8" max="8" width="12" customWidth="1"/>
    <col min="9" max="9" width="9.71428571428571" customWidth="1"/>
    <col min="10" max="10" width="10.1428571428571" customWidth="1"/>
    <col min="11" max="11" width="11.7142857142857" customWidth="1"/>
    <col min="12" max="12" width="11" customWidth="1"/>
    <col min="13" max="13" width="11.2857142857143" customWidth="1"/>
    <col min="14" max="14" width="11.4285714285714" customWidth="1"/>
    <col min="15" max="15" width="12.1428571428571" customWidth="1"/>
    <col min="16" max="16" width="12" customWidth="1"/>
    <col min="17" max="17" width="3.57142857142857" customWidth="1"/>
    <col min="18" max="18" width="19.2857142857143" customWidth="1"/>
    <col min="19" max="19" width="8.71428571428571" customWidth="1"/>
  </cols>
  <sheetData>
    <row r="1" spans="2:16">
      <c r="B1" s="1" t="s">
        <v>9</v>
      </c>
      <c r="C1" s="2" t="s">
        <v>82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800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800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800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800</v>
      </c>
      <c r="D6" s="13">
        <f t="shared" ref="D6:D37" si="4">C5*$K$1</f>
        <v>80</v>
      </c>
      <c r="E6" s="13">
        <f t="shared" ref="E6:E37" si="5">C5*$K$1+G5</f>
        <v>80</v>
      </c>
      <c r="F6" s="14">
        <f t="shared" ref="F6:F37" si="6">IF(J6&gt;E6,E6,J6)</f>
        <v>80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80</v>
      </c>
      <c r="K6" s="27">
        <v>43628</v>
      </c>
      <c r="L6" s="26">
        <v>80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900</v>
      </c>
      <c r="D7" s="13">
        <f t="shared" si="4"/>
        <v>80</v>
      </c>
      <c r="E7" s="13">
        <f t="shared" si="5"/>
        <v>80</v>
      </c>
      <c r="F7" s="14">
        <f t="shared" si="6"/>
        <v>80</v>
      </c>
      <c r="G7" s="14">
        <f t="shared" si="0"/>
        <v>0</v>
      </c>
      <c r="H7" s="14">
        <f t="shared" si="7"/>
        <v>100</v>
      </c>
      <c r="I7" s="24">
        <f t="shared" si="8"/>
        <v>200</v>
      </c>
      <c r="J7" s="24">
        <f t="shared" ref="J7:J70" si="9">IF($L7&gt;0,$L7,0)+IF($N7&gt;0,$N7,0)+IF($P7&gt;0,$P7,0)</f>
        <v>180</v>
      </c>
      <c r="K7" s="27">
        <v>43651</v>
      </c>
      <c r="L7" s="26">
        <v>-200</v>
      </c>
      <c r="M7" s="27">
        <v>43658</v>
      </c>
      <c r="N7" s="28">
        <v>80</v>
      </c>
      <c r="O7" s="27">
        <v>43658</v>
      </c>
      <c r="P7" s="28">
        <v>100</v>
      </c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900</v>
      </c>
      <c r="D8" s="13">
        <f t="shared" si="4"/>
        <v>90</v>
      </c>
      <c r="E8" s="13">
        <f t="shared" si="5"/>
        <v>90</v>
      </c>
      <c r="F8" s="14">
        <f t="shared" si="6"/>
        <v>90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90</v>
      </c>
      <c r="K8" s="27">
        <v>43689</v>
      </c>
      <c r="L8" s="26">
        <v>90</v>
      </c>
      <c r="M8" s="27"/>
      <c r="N8" s="28"/>
      <c r="O8" s="27"/>
      <c r="P8" s="28"/>
      <c r="R8" s="32" t="s">
        <v>7</v>
      </c>
      <c r="S8" s="33"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900</v>
      </c>
      <c r="D9" s="13">
        <f t="shared" si="4"/>
        <v>90</v>
      </c>
      <c r="E9" s="13">
        <f t="shared" si="5"/>
        <v>90</v>
      </c>
      <c r="F9" s="14">
        <f t="shared" si="6"/>
        <v>90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90</v>
      </c>
      <c r="K9" s="27">
        <v>43720</v>
      </c>
      <c r="L9" s="26">
        <v>90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900</v>
      </c>
      <c r="D10" s="13">
        <f t="shared" si="4"/>
        <v>90</v>
      </c>
      <c r="E10" s="13">
        <f t="shared" si="5"/>
        <v>90</v>
      </c>
      <c r="F10" s="14">
        <f t="shared" si="6"/>
        <v>90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90</v>
      </c>
      <c r="K10" s="27">
        <v>43750</v>
      </c>
      <c r="L10" s="26">
        <v>70</v>
      </c>
      <c r="M10" s="27">
        <v>43751</v>
      </c>
      <c r="N10" s="28">
        <v>20</v>
      </c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700</v>
      </c>
      <c r="D11" s="13">
        <f t="shared" si="4"/>
        <v>90</v>
      </c>
      <c r="E11" s="13">
        <f t="shared" si="5"/>
        <v>90</v>
      </c>
      <c r="F11" s="14">
        <f t="shared" si="6"/>
        <v>90</v>
      </c>
      <c r="G11" s="14">
        <f t="shared" si="0"/>
        <v>0</v>
      </c>
      <c r="H11" s="14">
        <f t="shared" si="7"/>
        <v>200</v>
      </c>
      <c r="I11" s="24">
        <f t="shared" si="8"/>
        <v>0</v>
      </c>
      <c r="J11" s="24">
        <f t="shared" si="9"/>
        <v>290</v>
      </c>
      <c r="K11" s="27">
        <v>43780</v>
      </c>
      <c r="L11" s="26">
        <v>290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700</v>
      </c>
      <c r="D12" s="13">
        <f t="shared" si="4"/>
        <v>70</v>
      </c>
      <c r="E12" s="13">
        <f t="shared" si="5"/>
        <v>70</v>
      </c>
      <c r="F12" s="14">
        <f t="shared" si="6"/>
        <v>70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70</v>
      </c>
      <c r="K12" s="27">
        <v>43811</v>
      </c>
      <c r="L12" s="26">
        <v>70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500</v>
      </c>
      <c r="D13" s="13">
        <f t="shared" si="4"/>
        <v>70</v>
      </c>
      <c r="E13" s="13">
        <f t="shared" si="5"/>
        <v>70</v>
      </c>
      <c r="F13" s="14">
        <f t="shared" si="6"/>
        <v>70</v>
      </c>
      <c r="G13" s="14">
        <f t="shared" si="0"/>
        <v>0</v>
      </c>
      <c r="H13" s="14">
        <f t="shared" si="7"/>
        <v>200</v>
      </c>
      <c r="I13" s="24">
        <f t="shared" si="8"/>
        <v>0</v>
      </c>
      <c r="J13" s="24">
        <f t="shared" si="9"/>
        <v>270</v>
      </c>
      <c r="K13" s="27">
        <v>43843</v>
      </c>
      <c r="L13" s="26">
        <v>270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400</v>
      </c>
      <c r="D14" s="13">
        <f t="shared" si="4"/>
        <v>50</v>
      </c>
      <c r="E14" s="13">
        <f t="shared" si="5"/>
        <v>50</v>
      </c>
      <c r="F14" s="14">
        <f t="shared" si="6"/>
        <v>50</v>
      </c>
      <c r="G14" s="14">
        <f t="shared" si="0"/>
        <v>0</v>
      </c>
      <c r="H14" s="14">
        <f t="shared" si="7"/>
        <v>100</v>
      </c>
      <c r="I14" s="24">
        <f t="shared" si="8"/>
        <v>0</v>
      </c>
      <c r="J14" s="24">
        <f t="shared" si="9"/>
        <v>150</v>
      </c>
      <c r="K14" s="27">
        <v>43873</v>
      </c>
      <c r="L14" s="26">
        <v>150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300</v>
      </c>
      <c r="D15" s="13">
        <f t="shared" si="4"/>
        <v>40</v>
      </c>
      <c r="E15" s="13">
        <f t="shared" si="5"/>
        <v>40</v>
      </c>
      <c r="F15" s="14">
        <f t="shared" si="6"/>
        <v>40</v>
      </c>
      <c r="G15" s="14">
        <f t="shared" si="0"/>
        <v>0</v>
      </c>
      <c r="H15" s="14">
        <f t="shared" si="7"/>
        <v>100</v>
      </c>
      <c r="I15" s="24">
        <f t="shared" si="8"/>
        <v>0</v>
      </c>
      <c r="J15" s="24">
        <f t="shared" si="9"/>
        <v>140</v>
      </c>
      <c r="K15" s="29">
        <v>43902</v>
      </c>
      <c r="L15" s="26">
        <v>140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250</v>
      </c>
      <c r="D16" s="13">
        <f t="shared" si="4"/>
        <v>30</v>
      </c>
      <c r="E16" s="13">
        <f t="shared" si="5"/>
        <v>30</v>
      </c>
      <c r="F16" s="14">
        <f t="shared" si="6"/>
        <v>30</v>
      </c>
      <c r="G16" s="14">
        <f t="shared" si="0"/>
        <v>0</v>
      </c>
      <c r="H16" s="14">
        <f t="shared" si="7"/>
        <v>100</v>
      </c>
      <c r="I16" s="24">
        <f t="shared" si="8"/>
        <v>50</v>
      </c>
      <c r="J16" s="24">
        <f t="shared" si="9"/>
        <v>130</v>
      </c>
      <c r="K16" s="25">
        <v>43933</v>
      </c>
      <c r="L16" s="26">
        <v>130</v>
      </c>
      <c r="M16" s="25">
        <v>43946</v>
      </c>
      <c r="N16" s="26">
        <v>-50</v>
      </c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200</v>
      </c>
      <c r="D17" s="13">
        <f t="shared" si="4"/>
        <v>25</v>
      </c>
      <c r="E17" s="13">
        <f t="shared" si="5"/>
        <v>25</v>
      </c>
      <c r="F17" s="14">
        <f t="shared" si="6"/>
        <v>25</v>
      </c>
      <c r="G17" s="14">
        <f t="shared" si="0"/>
        <v>0</v>
      </c>
      <c r="H17" s="14">
        <f t="shared" si="7"/>
        <v>50</v>
      </c>
      <c r="I17" s="24">
        <f t="shared" si="8"/>
        <v>0</v>
      </c>
      <c r="J17" s="24">
        <f t="shared" si="9"/>
        <v>75</v>
      </c>
      <c r="K17" s="25">
        <v>43963</v>
      </c>
      <c r="L17" s="26">
        <v>75</v>
      </c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0</v>
      </c>
      <c r="D18" s="13">
        <f t="shared" si="4"/>
        <v>20</v>
      </c>
      <c r="E18" s="13">
        <f t="shared" si="5"/>
        <v>20</v>
      </c>
      <c r="F18" s="14">
        <f t="shared" si="6"/>
        <v>20</v>
      </c>
      <c r="G18" s="14">
        <f t="shared" si="0"/>
        <v>0</v>
      </c>
      <c r="H18" s="14">
        <f t="shared" si="7"/>
        <v>200</v>
      </c>
      <c r="I18" s="24">
        <f t="shared" si="8"/>
        <v>0</v>
      </c>
      <c r="J18" s="24">
        <f t="shared" si="9"/>
        <v>220</v>
      </c>
      <c r="K18" s="25">
        <v>43993</v>
      </c>
      <c r="L18" s="26">
        <v>220</v>
      </c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O11" sqref="O11"/>
    </sheetView>
  </sheetViews>
  <sheetFormatPr defaultColWidth="11" defaultRowHeight="15"/>
  <cols>
    <col min="1" max="1" width="7" hidden="1" customWidth="1"/>
    <col min="2" max="2" width="8" customWidth="1"/>
    <col min="3" max="3" width="11.5714285714286" customWidth="1"/>
    <col min="4" max="4" width="10" customWidth="1"/>
    <col min="5" max="5" width="12.5714285714286" customWidth="1"/>
    <col min="6" max="6" width="9.85714285714286" customWidth="1"/>
    <col min="7" max="7" width="12.5714285714286" customWidth="1"/>
    <col min="8" max="8" width="11.2857142857143" customWidth="1"/>
    <col min="9" max="9" width="11.4285714285714" customWidth="1"/>
    <col min="10" max="10" width="11.2857142857143" customWidth="1"/>
    <col min="11" max="12" width="11.4285714285714" customWidth="1"/>
    <col min="13" max="14" width="11.8571428571429" customWidth="1"/>
    <col min="15" max="15" width="10.3142857142857" customWidth="1"/>
    <col min="16" max="16" width="9.52380952380952" customWidth="1"/>
    <col min="17" max="17" width="2.85714285714286" customWidth="1"/>
    <col min="18" max="18" width="18.5714285714286" customWidth="1"/>
    <col min="19" max="19" width="10.1428571428571" customWidth="1"/>
  </cols>
  <sheetData>
    <row r="1" spans="2:16">
      <c r="B1" s="1" t="s">
        <v>9</v>
      </c>
      <c r="C1" s="2" t="s">
        <v>83</v>
      </c>
      <c r="D1" s="3"/>
      <c r="E1" s="3"/>
      <c r="F1" s="3"/>
      <c r="G1" s="4"/>
      <c r="H1" s="15"/>
      <c r="J1" s="15" t="s">
        <v>11</v>
      </c>
      <c r="K1" s="16">
        <v>0.075</v>
      </c>
      <c r="L1" s="17" t="s">
        <v>12</v>
      </c>
      <c r="M1" s="18">
        <v>43891</v>
      </c>
      <c r="N1" s="19" t="s">
        <v>13</v>
      </c>
      <c r="O1" s="20">
        <v>2200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220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180</v>
      </c>
    </row>
    <row r="5" ht="15.75" spans="1:19">
      <c r="A5" s="5" t="str">
        <f>(MONTH(B5)&amp;YEAR(B5))</f>
        <v>32020</v>
      </c>
      <c r="B5" s="12">
        <f>EDATE(M1,0)</f>
        <v>43891</v>
      </c>
      <c r="C5" s="13">
        <f>IF(H5&gt;0,O1-H5,IF(J5&lt;0,O1-J5,O1))</f>
        <v>2200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2200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2464.99572226562</v>
      </c>
    </row>
    <row r="6" ht="15.75" spans="1:19">
      <c r="A6" s="5" t="str">
        <f t="shared" ref="A6:A37" si="1">MONTH(B6)&amp;YEAR(B6)</f>
        <v>42020</v>
      </c>
      <c r="B6" s="12">
        <f t="shared" ref="B6:B37" si="2">EDATE(B5,1)</f>
        <v>43922</v>
      </c>
      <c r="C6" s="13">
        <f t="shared" ref="C6:C37" si="3">C5-H6+I6</f>
        <v>2145</v>
      </c>
      <c r="D6" s="13">
        <f t="shared" ref="D6:D37" si="4">C5*$K$1</f>
        <v>165</v>
      </c>
      <c r="E6" s="13">
        <f t="shared" ref="E6:E37" si="5">C5*$K$1+G5</f>
        <v>165</v>
      </c>
      <c r="F6" s="14">
        <v>165</v>
      </c>
      <c r="G6" s="14">
        <f t="shared" si="0"/>
        <v>0</v>
      </c>
      <c r="H6" s="14">
        <f t="shared" ref="H6:H37" si="6">IF(J6&gt;F6,J6-F6,0)</f>
        <v>55</v>
      </c>
      <c r="I6" s="24">
        <f t="shared" ref="I6:I37" si="7">-SUMIF(L6:P6,"&lt;0",L6:P6)</f>
        <v>0</v>
      </c>
      <c r="J6" s="24">
        <f>IF($L6&gt;0,$L6,0)+IF($N6&gt;0,$N6,0)+IF($P6&gt;0,$P6,0)</f>
        <v>220</v>
      </c>
      <c r="K6" s="27">
        <v>43924</v>
      </c>
      <c r="L6" s="26">
        <v>220</v>
      </c>
      <c r="M6" s="27"/>
      <c r="N6" s="28"/>
      <c r="O6" s="27"/>
      <c r="P6" s="28"/>
      <c r="R6" s="34" t="s">
        <v>5</v>
      </c>
      <c r="S6" s="33">
        <f ca="1">VLOOKUP($A$2,$A$5:$P$127,4,FALSE)</f>
        <v>181.874679169922</v>
      </c>
    </row>
    <row r="7" ht="15.75" spans="1:19">
      <c r="A7" s="5" t="str">
        <f t="shared" si="1"/>
        <v>52020</v>
      </c>
      <c r="B7" s="12">
        <f t="shared" si="2"/>
        <v>43952</v>
      </c>
      <c r="C7" s="13">
        <f t="shared" si="3"/>
        <v>2420.875</v>
      </c>
      <c r="D7" s="13">
        <f t="shared" si="4"/>
        <v>160.875</v>
      </c>
      <c r="E7" s="13">
        <f t="shared" si="5"/>
        <v>160.875</v>
      </c>
      <c r="F7" s="14">
        <v>160.875</v>
      </c>
      <c r="G7" s="14">
        <f t="shared" si="0"/>
        <v>0</v>
      </c>
      <c r="H7" s="14">
        <f t="shared" si="6"/>
        <v>54.125</v>
      </c>
      <c r="I7" s="24">
        <f t="shared" si="7"/>
        <v>330</v>
      </c>
      <c r="J7" s="24">
        <f t="shared" ref="J7:J70" si="8">IF($L7&gt;0,$L7,0)+IF($N7&gt;0,$N7,0)+IF($P7&gt;0,$P7,0)</f>
        <v>215</v>
      </c>
      <c r="K7" s="27">
        <v>43959</v>
      </c>
      <c r="L7" s="26">
        <v>215</v>
      </c>
      <c r="M7" s="27">
        <v>43961</v>
      </c>
      <c r="N7" s="28">
        <v>-330</v>
      </c>
      <c r="O7" s="27"/>
      <c r="P7" s="28"/>
      <c r="R7" s="35" t="s">
        <v>24</v>
      </c>
      <c r="S7" s="33">
        <v>0</v>
      </c>
    </row>
    <row r="8" ht="15.75" spans="1:19">
      <c r="A8" s="5" t="str">
        <f t="shared" si="1"/>
        <v>62020</v>
      </c>
      <c r="B8" s="12">
        <f t="shared" si="2"/>
        <v>43983</v>
      </c>
      <c r="C8" s="13">
        <f t="shared" si="3"/>
        <v>2620.000625</v>
      </c>
      <c r="D8" s="13">
        <f t="shared" si="4"/>
        <v>181.565625</v>
      </c>
      <c r="E8" s="13">
        <f t="shared" si="5"/>
        <v>181.565625</v>
      </c>
      <c r="F8" s="14">
        <v>181.565625</v>
      </c>
      <c r="G8" s="14">
        <f t="shared" si="0"/>
        <v>0</v>
      </c>
      <c r="H8" s="14">
        <f t="shared" si="6"/>
        <v>0.874374999999986</v>
      </c>
      <c r="I8" s="24">
        <f t="shared" si="7"/>
        <v>200</v>
      </c>
      <c r="J8" s="24">
        <f t="shared" si="8"/>
        <v>182.44</v>
      </c>
      <c r="K8" s="27">
        <v>43988</v>
      </c>
      <c r="L8" s="26">
        <v>182.44</v>
      </c>
      <c r="M8" s="27">
        <v>44006</v>
      </c>
      <c r="N8" s="28">
        <v>-200</v>
      </c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72020</v>
      </c>
      <c r="B9" s="12">
        <f t="shared" si="2"/>
        <v>44013</v>
      </c>
      <c r="C9" s="13">
        <f t="shared" si="3"/>
        <v>2625.000671875</v>
      </c>
      <c r="D9" s="13">
        <f t="shared" si="4"/>
        <v>196.500046875</v>
      </c>
      <c r="E9" s="13">
        <f t="shared" si="5"/>
        <v>196.500046875</v>
      </c>
      <c r="F9" s="14">
        <v>196.500046875</v>
      </c>
      <c r="G9" s="14">
        <f t="shared" si="0"/>
        <v>0</v>
      </c>
      <c r="H9" s="14">
        <f t="shared" si="6"/>
        <v>194.999953125</v>
      </c>
      <c r="I9" s="24">
        <f t="shared" si="7"/>
        <v>200</v>
      </c>
      <c r="J9" s="24">
        <f t="shared" si="8"/>
        <v>391.5</v>
      </c>
      <c r="K9" s="27">
        <v>44018</v>
      </c>
      <c r="L9" s="26">
        <v>391.5</v>
      </c>
      <c r="M9" s="27">
        <v>44025</v>
      </c>
      <c r="N9" s="28">
        <v>-200</v>
      </c>
      <c r="O9" s="27"/>
      <c r="P9" s="28"/>
      <c r="S9" s="5"/>
    </row>
    <row r="10" ht="15.75" spans="1:19">
      <c r="A10" s="5" t="str">
        <f t="shared" si="1"/>
        <v>82020</v>
      </c>
      <c r="B10" s="12">
        <f t="shared" si="2"/>
        <v>44044</v>
      </c>
      <c r="C10" s="13">
        <f t="shared" si="3"/>
        <v>2424.99572226562</v>
      </c>
      <c r="D10" s="13">
        <f t="shared" si="4"/>
        <v>196.875050390625</v>
      </c>
      <c r="E10" s="13">
        <f t="shared" si="5"/>
        <v>196.875050390625</v>
      </c>
      <c r="F10" s="14">
        <v>196.875050390625</v>
      </c>
      <c r="G10" s="14">
        <f t="shared" si="0"/>
        <v>0</v>
      </c>
      <c r="H10" s="14">
        <f t="shared" si="6"/>
        <v>200.004949609375</v>
      </c>
      <c r="I10" s="24">
        <f t="shared" si="7"/>
        <v>0</v>
      </c>
      <c r="J10" s="24">
        <f t="shared" si="8"/>
        <v>396.88</v>
      </c>
      <c r="K10" s="27">
        <v>44047</v>
      </c>
      <c r="L10" s="26">
        <v>196.88</v>
      </c>
      <c r="M10" s="27">
        <v>44055</v>
      </c>
      <c r="N10" s="28">
        <v>200</v>
      </c>
      <c r="O10" s="27"/>
      <c r="P10" s="28"/>
      <c r="S10" s="5"/>
    </row>
    <row r="11" ht="15.75" spans="1:19">
      <c r="A11" s="5" t="str">
        <f t="shared" si="1"/>
        <v>92020</v>
      </c>
      <c r="B11" s="12">
        <f t="shared" si="2"/>
        <v>44075</v>
      </c>
      <c r="C11" s="13">
        <f t="shared" si="3"/>
        <v>2464.99572226562</v>
      </c>
      <c r="D11" s="13">
        <f t="shared" si="4"/>
        <v>181.874679169922</v>
      </c>
      <c r="E11" s="13">
        <f t="shared" si="5"/>
        <v>181.874679169922</v>
      </c>
      <c r="F11" s="14">
        <v>0</v>
      </c>
      <c r="G11" s="14">
        <f t="shared" si="0"/>
        <v>181.874679169922</v>
      </c>
      <c r="H11" s="14">
        <f t="shared" si="6"/>
        <v>180</v>
      </c>
      <c r="I11" s="24">
        <f t="shared" si="7"/>
        <v>220</v>
      </c>
      <c r="J11" s="24">
        <f t="shared" si="8"/>
        <v>180</v>
      </c>
      <c r="K11" s="27">
        <v>44085</v>
      </c>
      <c r="L11" s="26">
        <v>180</v>
      </c>
      <c r="M11" s="27">
        <v>44091</v>
      </c>
      <c r="N11" s="28">
        <v>-220</v>
      </c>
      <c r="O11" s="27"/>
      <c r="P11" s="28"/>
      <c r="S11" s="5"/>
    </row>
    <row r="12" ht="15.75" spans="1:19">
      <c r="A12" s="5" t="str">
        <f t="shared" si="1"/>
        <v>102020</v>
      </c>
      <c r="B12" s="12">
        <f t="shared" si="2"/>
        <v>44105</v>
      </c>
      <c r="C12" s="13">
        <f t="shared" si="3"/>
        <v>2464.99572226562</v>
      </c>
      <c r="D12" s="13">
        <f t="shared" si="4"/>
        <v>184.874679169922</v>
      </c>
      <c r="E12" s="13">
        <f t="shared" si="5"/>
        <v>366.749358339844</v>
      </c>
      <c r="F12" s="14">
        <v>0</v>
      </c>
      <c r="G12" s="14">
        <f t="shared" si="0"/>
        <v>366.749358339844</v>
      </c>
      <c r="H12" s="14">
        <f t="shared" si="6"/>
        <v>0</v>
      </c>
      <c r="I12" s="24">
        <f t="shared" si="7"/>
        <v>0</v>
      </c>
      <c r="J12" s="24">
        <f t="shared" si="8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112020</v>
      </c>
      <c r="B13" s="12">
        <f t="shared" si="2"/>
        <v>44136</v>
      </c>
      <c r="C13" s="13">
        <f t="shared" si="3"/>
        <v>2464.99572226562</v>
      </c>
      <c r="D13" s="13">
        <f t="shared" si="4"/>
        <v>184.874679169922</v>
      </c>
      <c r="E13" s="13">
        <f t="shared" si="5"/>
        <v>551.624037509766</v>
      </c>
      <c r="F13" s="14">
        <v>0</v>
      </c>
      <c r="G13" s="14">
        <f t="shared" si="0"/>
        <v>551.624037509766</v>
      </c>
      <c r="H13" s="14">
        <f t="shared" si="6"/>
        <v>0</v>
      </c>
      <c r="I13" s="24">
        <f t="shared" si="7"/>
        <v>0</v>
      </c>
      <c r="J13" s="24">
        <f t="shared" si="8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122020</v>
      </c>
      <c r="B14" s="12">
        <f t="shared" si="2"/>
        <v>44166</v>
      </c>
      <c r="C14" s="13">
        <f t="shared" si="3"/>
        <v>2464.99572226562</v>
      </c>
      <c r="D14" s="13">
        <f t="shared" si="4"/>
        <v>184.874679169922</v>
      </c>
      <c r="E14" s="13">
        <f t="shared" si="5"/>
        <v>736.498716679687</v>
      </c>
      <c r="F14" s="14">
        <v>0</v>
      </c>
      <c r="G14" s="14">
        <f t="shared" si="0"/>
        <v>736.498716679687</v>
      </c>
      <c r="H14" s="14">
        <f t="shared" si="6"/>
        <v>0</v>
      </c>
      <c r="I14" s="24">
        <f t="shared" si="7"/>
        <v>0</v>
      </c>
      <c r="J14" s="24">
        <f t="shared" si="8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12021</v>
      </c>
      <c r="B15" s="12">
        <f t="shared" si="2"/>
        <v>44197</v>
      </c>
      <c r="C15" s="13">
        <f t="shared" si="3"/>
        <v>2464.99572226562</v>
      </c>
      <c r="D15" s="13">
        <f t="shared" si="4"/>
        <v>184.874679169922</v>
      </c>
      <c r="E15" s="13">
        <f t="shared" si="5"/>
        <v>921.373395849609</v>
      </c>
      <c r="F15" s="14">
        <v>0</v>
      </c>
      <c r="G15" s="14">
        <f t="shared" si="0"/>
        <v>921.373395849609</v>
      </c>
      <c r="H15" s="14">
        <f t="shared" si="6"/>
        <v>0</v>
      </c>
      <c r="I15" s="24">
        <f t="shared" si="7"/>
        <v>0</v>
      </c>
      <c r="J15" s="24">
        <f t="shared" si="8"/>
        <v>0</v>
      </c>
      <c r="K15" s="29"/>
      <c r="L15" s="26"/>
      <c r="M15" s="29"/>
      <c r="N15" s="30"/>
      <c r="O15" s="27"/>
      <c r="P15" s="30"/>
      <c r="S15" s="5"/>
    </row>
    <row r="16" ht="15.75" spans="1:19">
      <c r="A16" s="5" t="str">
        <f t="shared" si="1"/>
        <v>22021</v>
      </c>
      <c r="B16" s="12">
        <f t="shared" si="2"/>
        <v>44228</v>
      </c>
      <c r="C16" s="13">
        <f t="shared" si="3"/>
        <v>2464.99572226562</v>
      </c>
      <c r="D16" s="13">
        <f t="shared" si="4"/>
        <v>184.874679169922</v>
      </c>
      <c r="E16" s="13">
        <f t="shared" si="5"/>
        <v>1106.24807501953</v>
      </c>
      <c r="F16" s="14">
        <v>0</v>
      </c>
      <c r="G16" s="14">
        <f t="shared" si="0"/>
        <v>1106.24807501953</v>
      </c>
      <c r="H16" s="14">
        <f t="shared" si="6"/>
        <v>0</v>
      </c>
      <c r="I16" s="24">
        <f t="shared" si="7"/>
        <v>0</v>
      </c>
      <c r="J16" s="24">
        <f t="shared" si="8"/>
        <v>0</v>
      </c>
      <c r="K16" s="25"/>
      <c r="L16" s="26"/>
      <c r="M16" s="25"/>
      <c r="N16" s="26"/>
      <c r="O16" s="29"/>
      <c r="P16" s="26"/>
      <c r="S16" s="5"/>
    </row>
    <row r="17" ht="15.75" spans="1:19">
      <c r="A17" s="5" t="str">
        <f t="shared" si="1"/>
        <v>52020</v>
      </c>
      <c r="B17" s="12">
        <v>43952</v>
      </c>
      <c r="C17" s="13">
        <v>2420</v>
      </c>
      <c r="D17" s="13">
        <f t="shared" si="4"/>
        <v>184.874679169922</v>
      </c>
      <c r="E17" s="13">
        <f t="shared" si="5"/>
        <v>1291.12275418945</v>
      </c>
      <c r="F17" s="14">
        <v>0</v>
      </c>
      <c r="G17" s="14">
        <f t="shared" si="0"/>
        <v>1291.12275418945</v>
      </c>
      <c r="H17" s="14">
        <f t="shared" si="6"/>
        <v>0</v>
      </c>
      <c r="I17" s="24">
        <f t="shared" si="7"/>
        <v>0</v>
      </c>
      <c r="J17" s="24">
        <f t="shared" si="8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>EDATE(B17,1)</f>
        <v>43983</v>
      </c>
      <c r="C18" s="13">
        <f>C17-H18+I18</f>
        <v>2420</v>
      </c>
      <c r="D18" s="13">
        <f>C17*$K$1</f>
        <v>181.5</v>
      </c>
      <c r="E18" s="13">
        <f>C17*$K$1+G17</f>
        <v>1472.62275418945</v>
      </c>
      <c r="F18" s="14">
        <v>0</v>
      </c>
      <c r="G18" s="14">
        <f t="shared" si="0"/>
        <v>1472.62275418945</v>
      </c>
      <c r="H18" s="14">
        <f t="shared" si="6"/>
        <v>0</v>
      </c>
      <c r="I18" s="24">
        <f t="shared" si="7"/>
        <v>0</v>
      </c>
      <c r="J18" s="24">
        <f t="shared" si="8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2420</v>
      </c>
      <c r="D19" s="13">
        <f t="shared" si="4"/>
        <v>181.5</v>
      </c>
      <c r="E19" s="13">
        <f t="shared" si="5"/>
        <v>1654.12275418945</v>
      </c>
      <c r="F19" s="14">
        <v>0</v>
      </c>
      <c r="G19" s="14">
        <f t="shared" si="0"/>
        <v>1654.12275418945</v>
      </c>
      <c r="H19" s="14">
        <f t="shared" si="6"/>
        <v>0</v>
      </c>
      <c r="I19" s="24">
        <f t="shared" si="7"/>
        <v>0</v>
      </c>
      <c r="J19" s="24">
        <f t="shared" si="8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2420</v>
      </c>
      <c r="D20" s="13">
        <f t="shared" si="4"/>
        <v>181.5</v>
      </c>
      <c r="E20" s="13">
        <f t="shared" si="5"/>
        <v>1835.62275418945</v>
      </c>
      <c r="F20" s="14">
        <v>0</v>
      </c>
      <c r="G20" s="14">
        <f t="shared" si="0"/>
        <v>1835.62275418945</v>
      </c>
      <c r="H20" s="14">
        <f t="shared" si="6"/>
        <v>0</v>
      </c>
      <c r="I20" s="24">
        <f t="shared" si="7"/>
        <v>0</v>
      </c>
      <c r="J20" s="24">
        <f t="shared" si="8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2420</v>
      </c>
      <c r="D21" s="13">
        <f t="shared" si="4"/>
        <v>181.5</v>
      </c>
      <c r="E21" s="13">
        <f t="shared" si="5"/>
        <v>2017.12275418945</v>
      </c>
      <c r="F21" s="14">
        <v>0</v>
      </c>
      <c r="G21" s="14">
        <f t="shared" si="0"/>
        <v>2017.12275418945</v>
      </c>
      <c r="H21" s="14">
        <f t="shared" si="6"/>
        <v>0</v>
      </c>
      <c r="I21" s="24">
        <f t="shared" si="7"/>
        <v>0</v>
      </c>
      <c r="J21" s="24">
        <f t="shared" si="8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2420</v>
      </c>
      <c r="D22" s="13">
        <f t="shared" si="4"/>
        <v>181.5</v>
      </c>
      <c r="E22" s="13">
        <f t="shared" si="5"/>
        <v>2198.62275418945</v>
      </c>
      <c r="F22" s="14">
        <v>0</v>
      </c>
      <c r="G22" s="14">
        <f t="shared" si="0"/>
        <v>2198.62275418945</v>
      </c>
      <c r="H22" s="14">
        <f t="shared" si="6"/>
        <v>0</v>
      </c>
      <c r="I22" s="24">
        <f t="shared" si="7"/>
        <v>0</v>
      </c>
      <c r="J22" s="24">
        <f t="shared" si="8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2420</v>
      </c>
      <c r="D23" s="13">
        <f t="shared" si="4"/>
        <v>181.5</v>
      </c>
      <c r="E23" s="13">
        <f t="shared" si="5"/>
        <v>2380.12275418945</v>
      </c>
      <c r="F23" s="14">
        <v>0</v>
      </c>
      <c r="G23" s="14">
        <f t="shared" si="0"/>
        <v>2380.12275418945</v>
      </c>
      <c r="H23" s="14">
        <f t="shared" si="6"/>
        <v>0</v>
      </c>
      <c r="I23" s="24">
        <f t="shared" si="7"/>
        <v>0</v>
      </c>
      <c r="J23" s="24">
        <f t="shared" si="8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2420</v>
      </c>
      <c r="D24" s="13">
        <f t="shared" si="4"/>
        <v>181.5</v>
      </c>
      <c r="E24" s="13">
        <f t="shared" si="5"/>
        <v>2561.62275418945</v>
      </c>
      <c r="F24" s="14">
        <v>0</v>
      </c>
      <c r="G24" s="14">
        <f t="shared" si="0"/>
        <v>2561.62275418945</v>
      </c>
      <c r="H24" s="14">
        <f t="shared" si="6"/>
        <v>0</v>
      </c>
      <c r="I24" s="24">
        <f t="shared" si="7"/>
        <v>0</v>
      </c>
      <c r="J24" s="24">
        <f t="shared" si="8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2420</v>
      </c>
      <c r="D25" s="13">
        <f t="shared" si="4"/>
        <v>181.5</v>
      </c>
      <c r="E25" s="13">
        <f t="shared" si="5"/>
        <v>2743.12275418945</v>
      </c>
      <c r="F25" s="14">
        <v>0</v>
      </c>
      <c r="G25" s="14">
        <f t="shared" si="0"/>
        <v>2743.12275418945</v>
      </c>
      <c r="H25" s="14">
        <f t="shared" si="6"/>
        <v>0</v>
      </c>
      <c r="I25" s="24">
        <f t="shared" si="7"/>
        <v>0</v>
      </c>
      <c r="J25" s="24">
        <f t="shared" si="8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2420</v>
      </c>
      <c r="D26" s="13">
        <f t="shared" si="4"/>
        <v>181.5</v>
      </c>
      <c r="E26" s="13">
        <f t="shared" si="5"/>
        <v>2924.62275418945</v>
      </c>
      <c r="F26" s="14">
        <v>0</v>
      </c>
      <c r="G26" s="14">
        <f t="shared" si="0"/>
        <v>2924.62275418945</v>
      </c>
      <c r="H26" s="14">
        <f t="shared" si="6"/>
        <v>0</v>
      </c>
      <c r="I26" s="24">
        <f t="shared" si="7"/>
        <v>0</v>
      </c>
      <c r="J26" s="24">
        <f t="shared" si="8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2420</v>
      </c>
      <c r="D27" s="13">
        <f t="shared" si="4"/>
        <v>181.5</v>
      </c>
      <c r="E27" s="13">
        <f t="shared" si="5"/>
        <v>3106.12275418945</v>
      </c>
      <c r="F27" s="14">
        <v>0</v>
      </c>
      <c r="G27" s="14">
        <f t="shared" si="0"/>
        <v>3106.12275418945</v>
      </c>
      <c r="H27" s="14">
        <f t="shared" si="6"/>
        <v>0</v>
      </c>
      <c r="I27" s="24">
        <f t="shared" si="7"/>
        <v>0</v>
      </c>
      <c r="J27" s="24">
        <f t="shared" si="8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2420</v>
      </c>
      <c r="D28" s="13">
        <f t="shared" si="4"/>
        <v>181.5</v>
      </c>
      <c r="E28" s="13">
        <f t="shared" si="5"/>
        <v>3287.62275418945</v>
      </c>
      <c r="F28" s="14">
        <v>0</v>
      </c>
      <c r="G28" s="14">
        <f t="shared" si="0"/>
        <v>3287.62275418945</v>
      </c>
      <c r="H28" s="14">
        <f t="shared" si="6"/>
        <v>0</v>
      </c>
      <c r="I28" s="24">
        <f t="shared" si="7"/>
        <v>0</v>
      </c>
      <c r="J28" s="24">
        <f t="shared" si="8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2420</v>
      </c>
      <c r="D29" s="13">
        <f t="shared" si="4"/>
        <v>181.5</v>
      </c>
      <c r="E29" s="13">
        <f t="shared" si="5"/>
        <v>3469.12275418945</v>
      </c>
      <c r="F29" s="14">
        <v>0</v>
      </c>
      <c r="G29" s="14">
        <f t="shared" si="0"/>
        <v>3469.12275418945</v>
      </c>
      <c r="H29" s="14">
        <f t="shared" si="6"/>
        <v>0</v>
      </c>
      <c r="I29" s="24">
        <f t="shared" si="7"/>
        <v>0</v>
      </c>
      <c r="J29" s="24">
        <f t="shared" si="8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2420</v>
      </c>
      <c r="D30" s="13">
        <f t="shared" si="4"/>
        <v>181.5</v>
      </c>
      <c r="E30" s="13">
        <f t="shared" si="5"/>
        <v>3650.62275418945</v>
      </c>
      <c r="F30" s="14">
        <v>0</v>
      </c>
      <c r="G30" s="14">
        <f t="shared" si="0"/>
        <v>3650.62275418945</v>
      </c>
      <c r="H30" s="14">
        <f t="shared" si="6"/>
        <v>0</v>
      </c>
      <c r="I30" s="24">
        <f t="shared" si="7"/>
        <v>0</v>
      </c>
      <c r="J30" s="24">
        <f t="shared" si="8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2420</v>
      </c>
      <c r="D31" s="13">
        <f t="shared" si="4"/>
        <v>181.5</v>
      </c>
      <c r="E31" s="13">
        <f t="shared" si="5"/>
        <v>3832.12275418945</v>
      </c>
      <c r="F31" s="14">
        <v>0</v>
      </c>
      <c r="G31" s="14">
        <f t="shared" si="0"/>
        <v>3832.12275418945</v>
      </c>
      <c r="H31" s="14">
        <f t="shared" si="6"/>
        <v>0</v>
      </c>
      <c r="I31" s="24">
        <f t="shared" si="7"/>
        <v>0</v>
      </c>
      <c r="J31" s="24">
        <f t="shared" si="8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2420</v>
      </c>
      <c r="D32" s="13">
        <f t="shared" si="4"/>
        <v>181.5</v>
      </c>
      <c r="E32" s="13">
        <f t="shared" si="5"/>
        <v>4013.62275418945</v>
      </c>
      <c r="F32" s="14">
        <v>0</v>
      </c>
      <c r="G32" s="14">
        <f t="shared" si="0"/>
        <v>4013.62275418945</v>
      </c>
      <c r="H32" s="14">
        <f t="shared" si="6"/>
        <v>0</v>
      </c>
      <c r="I32" s="24">
        <f t="shared" si="7"/>
        <v>0</v>
      </c>
      <c r="J32" s="24">
        <f t="shared" si="8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2420</v>
      </c>
      <c r="D33" s="13">
        <f t="shared" si="4"/>
        <v>181.5</v>
      </c>
      <c r="E33" s="13">
        <f t="shared" si="5"/>
        <v>4195.12275418945</v>
      </c>
      <c r="F33" s="14">
        <v>0</v>
      </c>
      <c r="G33" s="14">
        <f t="shared" si="0"/>
        <v>4195.12275418945</v>
      </c>
      <c r="H33" s="14">
        <f t="shared" si="6"/>
        <v>0</v>
      </c>
      <c r="I33" s="24">
        <f t="shared" si="7"/>
        <v>0</v>
      </c>
      <c r="J33" s="24">
        <f t="shared" si="8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2420</v>
      </c>
      <c r="D34" s="13">
        <f t="shared" si="4"/>
        <v>181.5</v>
      </c>
      <c r="E34" s="13">
        <f t="shared" si="5"/>
        <v>4376.62275418945</v>
      </c>
      <c r="F34" s="14">
        <v>0</v>
      </c>
      <c r="G34" s="14">
        <f t="shared" si="0"/>
        <v>4376.62275418945</v>
      </c>
      <c r="H34" s="14">
        <f t="shared" si="6"/>
        <v>0</v>
      </c>
      <c r="I34" s="24">
        <f t="shared" si="7"/>
        <v>0</v>
      </c>
      <c r="J34" s="24">
        <f t="shared" si="8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2420</v>
      </c>
      <c r="D35" s="13">
        <f t="shared" si="4"/>
        <v>181.5</v>
      </c>
      <c r="E35" s="13">
        <f t="shared" si="5"/>
        <v>4558.12275418945</v>
      </c>
      <c r="F35" s="14">
        <v>0</v>
      </c>
      <c r="G35" s="14">
        <f t="shared" si="0"/>
        <v>4558.12275418945</v>
      </c>
      <c r="H35" s="14">
        <f t="shared" si="6"/>
        <v>0</v>
      </c>
      <c r="I35" s="24">
        <f t="shared" si="7"/>
        <v>0</v>
      </c>
      <c r="J35" s="24">
        <f t="shared" si="8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2420</v>
      </c>
      <c r="D36" s="13">
        <f t="shared" si="4"/>
        <v>181.5</v>
      </c>
      <c r="E36" s="13">
        <f t="shared" si="5"/>
        <v>4739.62275418945</v>
      </c>
      <c r="F36" s="14">
        <v>0</v>
      </c>
      <c r="G36" s="14">
        <f t="shared" si="0"/>
        <v>4739.62275418945</v>
      </c>
      <c r="H36" s="14">
        <f t="shared" si="6"/>
        <v>0</v>
      </c>
      <c r="I36" s="24">
        <f t="shared" si="7"/>
        <v>0</v>
      </c>
      <c r="J36" s="24">
        <f t="shared" si="8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2420</v>
      </c>
      <c r="D37" s="13">
        <f t="shared" si="4"/>
        <v>181.5</v>
      </c>
      <c r="E37" s="13">
        <f t="shared" si="5"/>
        <v>4921.12275418945</v>
      </c>
      <c r="F37" s="14">
        <v>0</v>
      </c>
      <c r="G37" s="14">
        <f t="shared" ref="G37:G68" si="9">E37-F37</f>
        <v>4921.12275418945</v>
      </c>
      <c r="H37" s="14">
        <f t="shared" si="6"/>
        <v>0</v>
      </c>
      <c r="I37" s="24">
        <f t="shared" si="7"/>
        <v>0</v>
      </c>
      <c r="J37" s="24">
        <f t="shared" si="8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0">MONTH(B38)&amp;YEAR(B38)</f>
        <v>22022</v>
      </c>
      <c r="B38" s="12">
        <f t="shared" ref="B38:B69" si="11">EDATE(B37,1)</f>
        <v>44593</v>
      </c>
      <c r="C38" s="13">
        <f t="shared" ref="C38:C69" si="12">C37-H38+I38</f>
        <v>2420</v>
      </c>
      <c r="D38" s="13">
        <f t="shared" ref="D38:D69" si="13">C37*$K$1</f>
        <v>181.5</v>
      </c>
      <c r="E38" s="13">
        <f t="shared" ref="E38:E69" si="14">C37*$K$1+G37</f>
        <v>5102.62275418945</v>
      </c>
      <c r="F38" s="14">
        <f t="shared" ref="F38:F69" si="15">IF(J38&gt;E38,E38,J38)</f>
        <v>0</v>
      </c>
      <c r="G38" s="14">
        <f t="shared" si="9"/>
        <v>5102.62275418945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 s="24">
        <f t="shared" si="8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0"/>
        <v>32022</v>
      </c>
      <c r="B39" s="12">
        <f t="shared" si="11"/>
        <v>44621</v>
      </c>
      <c r="C39" s="13">
        <f t="shared" si="12"/>
        <v>2420</v>
      </c>
      <c r="D39" s="13">
        <f t="shared" si="13"/>
        <v>181.5</v>
      </c>
      <c r="E39" s="13">
        <f t="shared" si="14"/>
        <v>5284.12275418945</v>
      </c>
      <c r="F39" s="14">
        <f t="shared" si="15"/>
        <v>0</v>
      </c>
      <c r="G39" s="14">
        <f t="shared" si="9"/>
        <v>5284.12275418945</v>
      </c>
      <c r="H39" s="14">
        <f t="shared" si="16"/>
        <v>0</v>
      </c>
      <c r="I39" s="24">
        <f t="shared" si="17"/>
        <v>0</v>
      </c>
      <c r="J39" s="24">
        <f t="shared" si="8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0"/>
        <v>42022</v>
      </c>
      <c r="B40" s="12">
        <f t="shared" si="11"/>
        <v>44652</v>
      </c>
      <c r="C40" s="13">
        <f t="shared" si="12"/>
        <v>2420</v>
      </c>
      <c r="D40" s="13">
        <f t="shared" si="13"/>
        <v>181.5</v>
      </c>
      <c r="E40" s="13">
        <f t="shared" si="14"/>
        <v>5465.62275418945</v>
      </c>
      <c r="F40" s="14">
        <f t="shared" si="15"/>
        <v>0</v>
      </c>
      <c r="G40" s="14">
        <f t="shared" si="9"/>
        <v>5465.62275418945</v>
      </c>
      <c r="H40" s="14">
        <f t="shared" si="16"/>
        <v>0</v>
      </c>
      <c r="I40" s="24">
        <f t="shared" si="17"/>
        <v>0</v>
      </c>
      <c r="J40" s="24">
        <f t="shared" si="8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0"/>
        <v>52022</v>
      </c>
      <c r="B41" s="12">
        <f t="shared" si="11"/>
        <v>44682</v>
      </c>
      <c r="C41" s="13">
        <f t="shared" si="12"/>
        <v>2420</v>
      </c>
      <c r="D41" s="13">
        <f t="shared" si="13"/>
        <v>181.5</v>
      </c>
      <c r="E41" s="13">
        <f t="shared" si="14"/>
        <v>5647.12275418945</v>
      </c>
      <c r="F41" s="14">
        <f t="shared" si="15"/>
        <v>0</v>
      </c>
      <c r="G41" s="14">
        <f t="shared" si="9"/>
        <v>5647.12275418945</v>
      </c>
      <c r="H41" s="14">
        <f t="shared" si="16"/>
        <v>0</v>
      </c>
      <c r="I41" s="24">
        <f t="shared" si="17"/>
        <v>0</v>
      </c>
      <c r="J41" s="24">
        <f t="shared" si="8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0"/>
        <v>62022</v>
      </c>
      <c r="B42" s="12">
        <f t="shared" si="11"/>
        <v>44713</v>
      </c>
      <c r="C42" s="13">
        <f t="shared" si="12"/>
        <v>2420</v>
      </c>
      <c r="D42" s="13">
        <f t="shared" si="13"/>
        <v>181.5</v>
      </c>
      <c r="E42" s="13">
        <f t="shared" si="14"/>
        <v>5828.62275418945</v>
      </c>
      <c r="F42" s="14">
        <f t="shared" si="15"/>
        <v>0</v>
      </c>
      <c r="G42" s="14">
        <f t="shared" si="9"/>
        <v>5828.62275418945</v>
      </c>
      <c r="H42" s="14">
        <f t="shared" si="16"/>
        <v>0</v>
      </c>
      <c r="I42" s="24">
        <f t="shared" si="17"/>
        <v>0</v>
      </c>
      <c r="J42" s="24">
        <f t="shared" si="8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0"/>
        <v>72022</v>
      </c>
      <c r="B43" s="12">
        <f t="shared" si="11"/>
        <v>44743</v>
      </c>
      <c r="C43" s="13">
        <f t="shared" si="12"/>
        <v>2420</v>
      </c>
      <c r="D43" s="13">
        <f t="shared" si="13"/>
        <v>181.5</v>
      </c>
      <c r="E43" s="13">
        <f t="shared" si="14"/>
        <v>6010.12275418945</v>
      </c>
      <c r="F43" s="14">
        <f t="shared" si="15"/>
        <v>0</v>
      </c>
      <c r="G43" s="14">
        <f t="shared" si="9"/>
        <v>6010.12275418945</v>
      </c>
      <c r="H43" s="14">
        <f t="shared" si="16"/>
        <v>0</v>
      </c>
      <c r="I43" s="24">
        <f t="shared" si="17"/>
        <v>0</v>
      </c>
      <c r="J43" s="24">
        <f t="shared" si="8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0"/>
        <v>82022</v>
      </c>
      <c r="B44" s="12">
        <f t="shared" si="11"/>
        <v>44774</v>
      </c>
      <c r="C44" s="13">
        <f t="shared" si="12"/>
        <v>2420</v>
      </c>
      <c r="D44" s="13">
        <f t="shared" si="13"/>
        <v>181.5</v>
      </c>
      <c r="E44" s="13">
        <f t="shared" si="14"/>
        <v>6191.62275418945</v>
      </c>
      <c r="F44" s="14">
        <f t="shared" si="15"/>
        <v>0</v>
      </c>
      <c r="G44" s="14">
        <f t="shared" si="9"/>
        <v>6191.62275418945</v>
      </c>
      <c r="H44" s="14">
        <f t="shared" si="16"/>
        <v>0</v>
      </c>
      <c r="I44" s="24">
        <f t="shared" si="17"/>
        <v>0</v>
      </c>
      <c r="J44" s="24">
        <f t="shared" si="8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0"/>
        <v>92022</v>
      </c>
      <c r="B45" s="12">
        <f t="shared" si="11"/>
        <v>44805</v>
      </c>
      <c r="C45" s="13">
        <f t="shared" si="12"/>
        <v>2420</v>
      </c>
      <c r="D45" s="13">
        <f t="shared" si="13"/>
        <v>181.5</v>
      </c>
      <c r="E45" s="13">
        <f t="shared" si="14"/>
        <v>6373.12275418945</v>
      </c>
      <c r="F45" s="14">
        <f t="shared" si="15"/>
        <v>0</v>
      </c>
      <c r="G45" s="14">
        <f t="shared" si="9"/>
        <v>6373.12275418945</v>
      </c>
      <c r="H45" s="14">
        <f t="shared" si="16"/>
        <v>0</v>
      </c>
      <c r="I45" s="24">
        <f t="shared" si="17"/>
        <v>0</v>
      </c>
      <c r="J45" s="24">
        <f t="shared" si="8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0"/>
        <v>102022</v>
      </c>
      <c r="B46" s="12">
        <f t="shared" si="11"/>
        <v>44835</v>
      </c>
      <c r="C46" s="13">
        <f t="shared" si="12"/>
        <v>2420</v>
      </c>
      <c r="D46" s="13">
        <f t="shared" si="13"/>
        <v>181.5</v>
      </c>
      <c r="E46" s="13">
        <f t="shared" si="14"/>
        <v>6554.62275418945</v>
      </c>
      <c r="F46" s="14">
        <f t="shared" si="15"/>
        <v>0</v>
      </c>
      <c r="G46" s="14">
        <f t="shared" si="9"/>
        <v>6554.62275418945</v>
      </c>
      <c r="H46" s="14">
        <f t="shared" si="16"/>
        <v>0</v>
      </c>
      <c r="I46" s="24">
        <f t="shared" si="17"/>
        <v>0</v>
      </c>
      <c r="J46" s="24">
        <f t="shared" si="8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0"/>
        <v>112022</v>
      </c>
      <c r="B47" s="12">
        <f t="shared" si="11"/>
        <v>44866</v>
      </c>
      <c r="C47" s="13">
        <f t="shared" si="12"/>
        <v>2420</v>
      </c>
      <c r="D47" s="13">
        <f t="shared" si="13"/>
        <v>181.5</v>
      </c>
      <c r="E47" s="13">
        <f t="shared" si="14"/>
        <v>6736.12275418945</v>
      </c>
      <c r="F47" s="14">
        <f t="shared" si="15"/>
        <v>0</v>
      </c>
      <c r="G47" s="14">
        <f t="shared" si="9"/>
        <v>6736.12275418945</v>
      </c>
      <c r="H47" s="14">
        <f t="shared" si="16"/>
        <v>0</v>
      </c>
      <c r="I47" s="24">
        <f t="shared" si="17"/>
        <v>0</v>
      </c>
      <c r="J47" s="24">
        <f t="shared" si="8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0"/>
        <v>122022</v>
      </c>
      <c r="B48" s="12">
        <f t="shared" si="11"/>
        <v>44896</v>
      </c>
      <c r="C48" s="13">
        <f t="shared" si="12"/>
        <v>2420</v>
      </c>
      <c r="D48" s="13">
        <f t="shared" si="13"/>
        <v>181.5</v>
      </c>
      <c r="E48" s="13">
        <f t="shared" si="14"/>
        <v>6917.62275418945</v>
      </c>
      <c r="F48" s="14">
        <f t="shared" si="15"/>
        <v>0</v>
      </c>
      <c r="G48" s="14">
        <f t="shared" si="9"/>
        <v>6917.62275418945</v>
      </c>
      <c r="H48" s="14">
        <f t="shared" si="16"/>
        <v>0</v>
      </c>
      <c r="I48" s="24">
        <f t="shared" si="17"/>
        <v>0</v>
      </c>
      <c r="J48" s="24">
        <f t="shared" si="8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0"/>
        <v>12023</v>
      </c>
      <c r="B49" s="12">
        <f t="shared" si="11"/>
        <v>44927</v>
      </c>
      <c r="C49" s="13">
        <f t="shared" si="12"/>
        <v>2420</v>
      </c>
      <c r="D49" s="13">
        <f t="shared" si="13"/>
        <v>181.5</v>
      </c>
      <c r="E49" s="13">
        <f t="shared" si="14"/>
        <v>7099.12275418945</v>
      </c>
      <c r="F49" s="14">
        <f t="shared" si="15"/>
        <v>0</v>
      </c>
      <c r="G49" s="14">
        <f t="shared" si="9"/>
        <v>7099.12275418945</v>
      </c>
      <c r="H49" s="14">
        <f t="shared" si="16"/>
        <v>0</v>
      </c>
      <c r="I49" s="24">
        <f t="shared" si="17"/>
        <v>0</v>
      </c>
      <c r="J49" s="24">
        <f t="shared" si="8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0"/>
        <v>22023</v>
      </c>
      <c r="B50" s="12">
        <f t="shared" si="11"/>
        <v>44958</v>
      </c>
      <c r="C50" s="13">
        <f t="shared" si="12"/>
        <v>2420</v>
      </c>
      <c r="D50" s="13">
        <f t="shared" si="13"/>
        <v>181.5</v>
      </c>
      <c r="E50" s="13">
        <f t="shared" si="14"/>
        <v>7280.62275418945</v>
      </c>
      <c r="F50" s="14">
        <f t="shared" si="15"/>
        <v>0</v>
      </c>
      <c r="G50" s="14">
        <f t="shared" si="9"/>
        <v>7280.62275418945</v>
      </c>
      <c r="H50" s="14">
        <f t="shared" si="16"/>
        <v>0</v>
      </c>
      <c r="I50" s="24">
        <f t="shared" si="17"/>
        <v>0</v>
      </c>
      <c r="J50" s="24">
        <f t="shared" si="8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0"/>
        <v>32023</v>
      </c>
      <c r="B51" s="12">
        <f t="shared" si="11"/>
        <v>44986</v>
      </c>
      <c r="C51" s="13">
        <f t="shared" si="12"/>
        <v>2420</v>
      </c>
      <c r="D51" s="13">
        <f t="shared" si="13"/>
        <v>181.5</v>
      </c>
      <c r="E51" s="13">
        <f t="shared" si="14"/>
        <v>7462.12275418945</v>
      </c>
      <c r="F51" s="14">
        <f t="shared" si="15"/>
        <v>0</v>
      </c>
      <c r="G51" s="14">
        <f t="shared" si="9"/>
        <v>7462.12275418945</v>
      </c>
      <c r="H51" s="14">
        <f t="shared" si="16"/>
        <v>0</v>
      </c>
      <c r="I51" s="24">
        <f t="shared" si="17"/>
        <v>0</v>
      </c>
      <c r="J51" s="24">
        <f t="shared" si="8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0"/>
        <v>42023</v>
      </c>
      <c r="B52" s="12">
        <f t="shared" si="11"/>
        <v>45017</v>
      </c>
      <c r="C52" s="13">
        <f t="shared" si="12"/>
        <v>2420</v>
      </c>
      <c r="D52" s="13">
        <f t="shared" si="13"/>
        <v>181.5</v>
      </c>
      <c r="E52" s="13">
        <f t="shared" si="14"/>
        <v>7643.62275418945</v>
      </c>
      <c r="F52" s="14">
        <f t="shared" si="15"/>
        <v>0</v>
      </c>
      <c r="G52" s="14">
        <f t="shared" si="9"/>
        <v>7643.62275418945</v>
      </c>
      <c r="H52" s="14">
        <f t="shared" si="16"/>
        <v>0</v>
      </c>
      <c r="I52" s="24">
        <f t="shared" si="17"/>
        <v>0</v>
      </c>
      <c r="J52" s="24">
        <f t="shared" si="8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0"/>
        <v>52023</v>
      </c>
      <c r="B53" s="12">
        <f t="shared" si="11"/>
        <v>45047</v>
      </c>
      <c r="C53" s="13">
        <f t="shared" si="12"/>
        <v>2420</v>
      </c>
      <c r="D53" s="13">
        <f t="shared" si="13"/>
        <v>181.5</v>
      </c>
      <c r="E53" s="13">
        <f t="shared" si="14"/>
        <v>7825.12275418945</v>
      </c>
      <c r="F53" s="14">
        <f t="shared" si="15"/>
        <v>0</v>
      </c>
      <c r="G53" s="14">
        <f t="shared" si="9"/>
        <v>7825.12275418945</v>
      </c>
      <c r="H53" s="14">
        <f t="shared" si="16"/>
        <v>0</v>
      </c>
      <c r="I53" s="24">
        <f t="shared" si="17"/>
        <v>0</v>
      </c>
      <c r="J53" s="24">
        <f t="shared" si="8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0"/>
        <v>62023</v>
      </c>
      <c r="B54" s="12">
        <f t="shared" si="11"/>
        <v>45078</v>
      </c>
      <c r="C54" s="13">
        <f t="shared" si="12"/>
        <v>2420</v>
      </c>
      <c r="D54" s="13">
        <f t="shared" si="13"/>
        <v>181.5</v>
      </c>
      <c r="E54" s="13">
        <f t="shared" si="14"/>
        <v>8006.62275418945</v>
      </c>
      <c r="F54" s="14">
        <f t="shared" si="15"/>
        <v>0</v>
      </c>
      <c r="G54" s="14">
        <f t="shared" si="9"/>
        <v>8006.62275418945</v>
      </c>
      <c r="H54" s="14">
        <f t="shared" si="16"/>
        <v>0</v>
      </c>
      <c r="I54" s="24">
        <f t="shared" si="17"/>
        <v>0</v>
      </c>
      <c r="J54" s="24">
        <f t="shared" si="8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0"/>
        <v>72023</v>
      </c>
      <c r="B55" s="12">
        <f t="shared" si="11"/>
        <v>45108</v>
      </c>
      <c r="C55" s="13">
        <f t="shared" si="12"/>
        <v>2420</v>
      </c>
      <c r="D55" s="13">
        <f t="shared" si="13"/>
        <v>181.5</v>
      </c>
      <c r="E55" s="13">
        <f t="shared" si="14"/>
        <v>8188.12275418945</v>
      </c>
      <c r="F55" s="14">
        <f t="shared" si="15"/>
        <v>0</v>
      </c>
      <c r="G55" s="14">
        <f t="shared" si="9"/>
        <v>8188.12275418945</v>
      </c>
      <c r="H55" s="14">
        <f t="shared" si="16"/>
        <v>0</v>
      </c>
      <c r="I55" s="24">
        <f t="shared" si="17"/>
        <v>0</v>
      </c>
      <c r="J55" s="24">
        <f t="shared" si="8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0"/>
        <v>82023</v>
      </c>
      <c r="B56" s="12">
        <f t="shared" si="11"/>
        <v>45139</v>
      </c>
      <c r="C56" s="13">
        <f t="shared" si="12"/>
        <v>2420</v>
      </c>
      <c r="D56" s="13">
        <f t="shared" si="13"/>
        <v>181.5</v>
      </c>
      <c r="E56" s="13">
        <f t="shared" si="14"/>
        <v>8369.62275418945</v>
      </c>
      <c r="F56" s="14">
        <f t="shared" si="15"/>
        <v>0</v>
      </c>
      <c r="G56" s="14">
        <f t="shared" si="9"/>
        <v>8369.62275418945</v>
      </c>
      <c r="H56" s="14">
        <f t="shared" si="16"/>
        <v>0</v>
      </c>
      <c r="I56" s="24">
        <f t="shared" si="17"/>
        <v>0</v>
      </c>
      <c r="J56" s="24">
        <f t="shared" si="8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0"/>
        <v>92023</v>
      </c>
      <c r="B57" s="12">
        <f t="shared" si="11"/>
        <v>45170</v>
      </c>
      <c r="C57" s="13">
        <f t="shared" si="12"/>
        <v>2420</v>
      </c>
      <c r="D57" s="13">
        <f t="shared" si="13"/>
        <v>181.5</v>
      </c>
      <c r="E57" s="13">
        <f t="shared" si="14"/>
        <v>8551.12275418945</v>
      </c>
      <c r="F57" s="14">
        <f t="shared" si="15"/>
        <v>0</v>
      </c>
      <c r="G57" s="14">
        <f t="shared" si="9"/>
        <v>8551.12275418945</v>
      </c>
      <c r="H57" s="14">
        <f t="shared" si="16"/>
        <v>0</v>
      </c>
      <c r="I57" s="24">
        <f t="shared" si="17"/>
        <v>0</v>
      </c>
      <c r="J57" s="24">
        <f t="shared" si="8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0"/>
        <v>102023</v>
      </c>
      <c r="B58" s="12">
        <f t="shared" si="11"/>
        <v>45200</v>
      </c>
      <c r="C58" s="13">
        <f t="shared" si="12"/>
        <v>2420</v>
      </c>
      <c r="D58" s="13">
        <f t="shared" si="13"/>
        <v>181.5</v>
      </c>
      <c r="E58" s="13">
        <f t="shared" si="14"/>
        <v>8732.62275418945</v>
      </c>
      <c r="F58" s="14">
        <f t="shared" si="15"/>
        <v>0</v>
      </c>
      <c r="G58" s="14">
        <f t="shared" si="9"/>
        <v>8732.62275418945</v>
      </c>
      <c r="H58" s="14">
        <f t="shared" si="16"/>
        <v>0</v>
      </c>
      <c r="I58" s="24">
        <f t="shared" si="17"/>
        <v>0</v>
      </c>
      <c r="J58" s="24">
        <f t="shared" si="8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0"/>
        <v>112023</v>
      </c>
      <c r="B59" s="12">
        <f t="shared" si="11"/>
        <v>45231</v>
      </c>
      <c r="C59" s="13">
        <f t="shared" si="12"/>
        <v>2420</v>
      </c>
      <c r="D59" s="13">
        <f t="shared" si="13"/>
        <v>181.5</v>
      </c>
      <c r="E59" s="13">
        <f t="shared" si="14"/>
        <v>8914.12275418945</v>
      </c>
      <c r="F59" s="14">
        <f t="shared" si="15"/>
        <v>0</v>
      </c>
      <c r="G59" s="14">
        <f t="shared" si="9"/>
        <v>8914.12275418945</v>
      </c>
      <c r="H59" s="14">
        <f t="shared" si="16"/>
        <v>0</v>
      </c>
      <c r="I59" s="24">
        <f t="shared" si="17"/>
        <v>0</v>
      </c>
      <c r="J59" s="24">
        <f t="shared" si="8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0"/>
        <v>122023</v>
      </c>
      <c r="B60" s="12">
        <f t="shared" si="11"/>
        <v>45261</v>
      </c>
      <c r="C60" s="13">
        <f t="shared" si="12"/>
        <v>2420</v>
      </c>
      <c r="D60" s="13">
        <f t="shared" si="13"/>
        <v>181.5</v>
      </c>
      <c r="E60" s="13">
        <f t="shared" si="14"/>
        <v>9095.62275418945</v>
      </c>
      <c r="F60" s="14">
        <f t="shared" si="15"/>
        <v>0</v>
      </c>
      <c r="G60" s="14">
        <f t="shared" si="9"/>
        <v>9095.62275418945</v>
      </c>
      <c r="H60" s="14">
        <f t="shared" si="16"/>
        <v>0</v>
      </c>
      <c r="I60" s="24">
        <f t="shared" si="17"/>
        <v>0</v>
      </c>
      <c r="J60" s="24">
        <f t="shared" si="8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0"/>
        <v>12024</v>
      </c>
      <c r="B61" s="12">
        <f t="shared" si="11"/>
        <v>45292</v>
      </c>
      <c r="C61" s="13">
        <f t="shared" si="12"/>
        <v>2420</v>
      </c>
      <c r="D61" s="13">
        <f t="shared" si="13"/>
        <v>181.5</v>
      </c>
      <c r="E61" s="13">
        <f t="shared" si="14"/>
        <v>9277.12275418945</v>
      </c>
      <c r="F61" s="14">
        <f t="shared" si="15"/>
        <v>0</v>
      </c>
      <c r="G61" s="14">
        <f t="shared" si="9"/>
        <v>9277.12275418945</v>
      </c>
      <c r="H61" s="14">
        <f t="shared" si="16"/>
        <v>0</v>
      </c>
      <c r="I61" s="24">
        <f t="shared" si="17"/>
        <v>0</v>
      </c>
      <c r="J61" s="24">
        <f t="shared" si="8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0"/>
        <v>22024</v>
      </c>
      <c r="B62" s="12">
        <f t="shared" si="11"/>
        <v>45323</v>
      </c>
      <c r="C62" s="13">
        <f t="shared" si="12"/>
        <v>2420</v>
      </c>
      <c r="D62" s="13">
        <f t="shared" si="13"/>
        <v>181.5</v>
      </c>
      <c r="E62" s="13">
        <f t="shared" si="14"/>
        <v>9458.62275418945</v>
      </c>
      <c r="F62" s="14">
        <f t="shared" si="15"/>
        <v>0</v>
      </c>
      <c r="G62" s="14">
        <f t="shared" si="9"/>
        <v>9458.62275418945</v>
      </c>
      <c r="H62" s="14">
        <f t="shared" si="16"/>
        <v>0</v>
      </c>
      <c r="I62" s="24">
        <f t="shared" si="17"/>
        <v>0</v>
      </c>
      <c r="J62" s="24">
        <f t="shared" si="8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0"/>
        <v>32024</v>
      </c>
      <c r="B63" s="12">
        <f t="shared" si="11"/>
        <v>45352</v>
      </c>
      <c r="C63" s="13">
        <f t="shared" si="12"/>
        <v>2420</v>
      </c>
      <c r="D63" s="13">
        <f t="shared" si="13"/>
        <v>181.5</v>
      </c>
      <c r="E63" s="13">
        <f t="shared" si="14"/>
        <v>9640.12275418945</v>
      </c>
      <c r="F63" s="14">
        <f t="shared" si="15"/>
        <v>0</v>
      </c>
      <c r="G63" s="14">
        <f t="shared" si="9"/>
        <v>9640.12275418945</v>
      </c>
      <c r="H63" s="14">
        <f t="shared" si="16"/>
        <v>0</v>
      </c>
      <c r="I63" s="24">
        <f t="shared" si="17"/>
        <v>0</v>
      </c>
      <c r="J63" s="24">
        <f t="shared" si="8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0"/>
        <v>42024</v>
      </c>
      <c r="B64" s="12">
        <f t="shared" si="11"/>
        <v>45383</v>
      </c>
      <c r="C64" s="13">
        <f t="shared" si="12"/>
        <v>2420</v>
      </c>
      <c r="D64" s="13">
        <f t="shared" si="13"/>
        <v>181.5</v>
      </c>
      <c r="E64" s="13">
        <f t="shared" si="14"/>
        <v>9821.62275418945</v>
      </c>
      <c r="F64" s="14">
        <f t="shared" si="15"/>
        <v>0</v>
      </c>
      <c r="G64" s="14">
        <f t="shared" si="9"/>
        <v>9821.62275418945</v>
      </c>
      <c r="H64" s="14">
        <f t="shared" si="16"/>
        <v>0</v>
      </c>
      <c r="I64" s="24">
        <f t="shared" si="17"/>
        <v>0</v>
      </c>
      <c r="J64" s="24">
        <f t="shared" si="8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0"/>
        <v>52024</v>
      </c>
      <c r="B65" s="12">
        <f t="shared" si="11"/>
        <v>45413</v>
      </c>
      <c r="C65" s="13">
        <f t="shared" si="12"/>
        <v>2420</v>
      </c>
      <c r="D65" s="13">
        <f t="shared" si="13"/>
        <v>181.5</v>
      </c>
      <c r="E65" s="13">
        <f t="shared" si="14"/>
        <v>10003.1227541895</v>
      </c>
      <c r="F65" s="14">
        <f t="shared" si="15"/>
        <v>0</v>
      </c>
      <c r="G65" s="14">
        <f t="shared" si="9"/>
        <v>10003.1227541895</v>
      </c>
      <c r="H65" s="14">
        <f t="shared" si="16"/>
        <v>0</v>
      </c>
      <c r="I65" s="24">
        <f t="shared" si="17"/>
        <v>0</v>
      </c>
      <c r="J65" s="24">
        <f t="shared" si="8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0"/>
        <v>62024</v>
      </c>
      <c r="B66" s="12">
        <f t="shared" si="11"/>
        <v>45444</v>
      </c>
      <c r="C66" s="13">
        <f t="shared" si="12"/>
        <v>2420</v>
      </c>
      <c r="D66" s="13">
        <f t="shared" si="13"/>
        <v>181.5</v>
      </c>
      <c r="E66" s="13">
        <f t="shared" si="14"/>
        <v>10184.6227541895</v>
      </c>
      <c r="F66" s="14">
        <f t="shared" si="15"/>
        <v>0</v>
      </c>
      <c r="G66" s="14">
        <f t="shared" si="9"/>
        <v>10184.6227541895</v>
      </c>
      <c r="H66" s="14">
        <f t="shared" si="16"/>
        <v>0</v>
      </c>
      <c r="I66" s="24">
        <f t="shared" si="17"/>
        <v>0</v>
      </c>
      <c r="J66" s="24">
        <f t="shared" si="8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0"/>
        <v>72024</v>
      </c>
      <c r="B67" s="12">
        <f t="shared" si="11"/>
        <v>45474</v>
      </c>
      <c r="C67" s="13">
        <f t="shared" si="12"/>
        <v>2420</v>
      </c>
      <c r="D67" s="13">
        <f t="shared" si="13"/>
        <v>181.5</v>
      </c>
      <c r="E67" s="13">
        <f t="shared" si="14"/>
        <v>10366.1227541895</v>
      </c>
      <c r="F67" s="14">
        <f t="shared" si="15"/>
        <v>0</v>
      </c>
      <c r="G67" s="14">
        <f t="shared" si="9"/>
        <v>10366.1227541895</v>
      </c>
      <c r="H67" s="14">
        <f t="shared" si="16"/>
        <v>0</v>
      </c>
      <c r="I67" s="24">
        <f t="shared" si="17"/>
        <v>0</v>
      </c>
      <c r="J67" s="24">
        <f t="shared" si="8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0"/>
        <v>82024</v>
      </c>
      <c r="B68" s="12">
        <f t="shared" si="11"/>
        <v>45505</v>
      </c>
      <c r="C68" s="13">
        <f t="shared" si="12"/>
        <v>2420</v>
      </c>
      <c r="D68" s="13">
        <f t="shared" si="13"/>
        <v>181.5</v>
      </c>
      <c r="E68" s="13">
        <f t="shared" si="14"/>
        <v>10547.6227541895</v>
      </c>
      <c r="F68" s="14">
        <f t="shared" si="15"/>
        <v>0</v>
      </c>
      <c r="G68" s="14">
        <f t="shared" si="9"/>
        <v>10547.6227541895</v>
      </c>
      <c r="H68" s="14">
        <f t="shared" si="16"/>
        <v>0</v>
      </c>
      <c r="I68" s="24">
        <f t="shared" si="17"/>
        <v>0</v>
      </c>
      <c r="J68" s="24">
        <f t="shared" si="8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0"/>
        <v>92024</v>
      </c>
      <c r="B69" s="12">
        <f t="shared" si="11"/>
        <v>45536</v>
      </c>
      <c r="C69" s="13">
        <f t="shared" si="12"/>
        <v>2420</v>
      </c>
      <c r="D69" s="13">
        <f t="shared" si="13"/>
        <v>181.5</v>
      </c>
      <c r="E69" s="13">
        <f t="shared" si="14"/>
        <v>10729.1227541895</v>
      </c>
      <c r="F69" s="14">
        <f t="shared" si="15"/>
        <v>0</v>
      </c>
      <c r="G69" s="14">
        <f t="shared" ref="G69:G100" si="18">E69-F69</f>
        <v>10729.1227541895</v>
      </c>
      <c r="H69" s="14">
        <f t="shared" si="16"/>
        <v>0</v>
      </c>
      <c r="I69" s="24">
        <f t="shared" si="17"/>
        <v>0</v>
      </c>
      <c r="J69" s="24">
        <f t="shared" si="8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9">MONTH(B70)&amp;YEAR(B70)</f>
        <v>102024</v>
      </c>
      <c r="B70" s="12">
        <f t="shared" ref="B70:B101" si="20">EDATE(B69,1)</f>
        <v>45566</v>
      </c>
      <c r="C70" s="13">
        <f t="shared" ref="C70:C101" si="21">C69-H70+I70</f>
        <v>2420</v>
      </c>
      <c r="D70" s="13">
        <f t="shared" ref="D70:D101" si="22">C69*$K$1</f>
        <v>181.5</v>
      </c>
      <c r="E70" s="13">
        <f t="shared" ref="E70:E101" si="23">C69*$K$1+G69</f>
        <v>10910.6227541895</v>
      </c>
      <c r="F70" s="14">
        <f t="shared" ref="F70:F101" si="24">IF(J70&gt;E70,E70,J70)</f>
        <v>0</v>
      </c>
      <c r="G70" s="14">
        <f t="shared" si="18"/>
        <v>10910.6227541895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8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9"/>
        <v>112024</v>
      </c>
      <c r="B71" s="12">
        <f t="shared" si="20"/>
        <v>45597</v>
      </c>
      <c r="C71" s="13">
        <f t="shared" si="21"/>
        <v>2420</v>
      </c>
      <c r="D71" s="13">
        <f t="shared" si="22"/>
        <v>181.5</v>
      </c>
      <c r="E71" s="13">
        <f t="shared" si="23"/>
        <v>11092.1227541895</v>
      </c>
      <c r="F71" s="14">
        <f t="shared" si="24"/>
        <v>0</v>
      </c>
      <c r="G71" s="14">
        <f t="shared" si="18"/>
        <v>11092.1227541895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9"/>
        <v>122024</v>
      </c>
      <c r="B72" s="12">
        <f t="shared" si="20"/>
        <v>45627</v>
      </c>
      <c r="C72" s="13">
        <f t="shared" si="21"/>
        <v>2420</v>
      </c>
      <c r="D72" s="13">
        <f t="shared" si="22"/>
        <v>181.5</v>
      </c>
      <c r="E72" s="13">
        <f t="shared" si="23"/>
        <v>11273.6227541895</v>
      </c>
      <c r="F72" s="14">
        <f t="shared" si="24"/>
        <v>0</v>
      </c>
      <c r="G72" s="14">
        <f t="shared" si="18"/>
        <v>11273.6227541895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9"/>
        <v>12025</v>
      </c>
      <c r="B73" s="12">
        <f t="shared" si="20"/>
        <v>45658</v>
      </c>
      <c r="C73" s="13">
        <f t="shared" si="21"/>
        <v>2420</v>
      </c>
      <c r="D73" s="13">
        <f t="shared" si="22"/>
        <v>181.5</v>
      </c>
      <c r="E73" s="13">
        <f t="shared" si="23"/>
        <v>11455.1227541895</v>
      </c>
      <c r="F73" s="14">
        <f t="shared" si="24"/>
        <v>0</v>
      </c>
      <c r="G73" s="14">
        <f t="shared" si="18"/>
        <v>11455.1227541895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9"/>
        <v>22025</v>
      </c>
      <c r="B74" s="12">
        <f t="shared" si="20"/>
        <v>45689</v>
      </c>
      <c r="C74" s="13">
        <f t="shared" si="21"/>
        <v>2420</v>
      </c>
      <c r="D74" s="13">
        <f t="shared" si="22"/>
        <v>181.5</v>
      </c>
      <c r="E74" s="13">
        <f t="shared" si="23"/>
        <v>11636.6227541895</v>
      </c>
      <c r="F74" s="14">
        <f t="shared" si="24"/>
        <v>0</v>
      </c>
      <c r="G74" s="14">
        <f t="shared" si="18"/>
        <v>11636.6227541895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9"/>
        <v>32025</v>
      </c>
      <c r="B75" s="12">
        <f t="shared" si="20"/>
        <v>45717</v>
      </c>
      <c r="C75" s="13">
        <f t="shared" si="21"/>
        <v>2420</v>
      </c>
      <c r="D75" s="13">
        <f t="shared" si="22"/>
        <v>181.5</v>
      </c>
      <c r="E75" s="13">
        <f t="shared" si="23"/>
        <v>11818.1227541895</v>
      </c>
      <c r="F75" s="14">
        <f t="shared" si="24"/>
        <v>0</v>
      </c>
      <c r="G75" s="14">
        <f t="shared" si="18"/>
        <v>11818.1227541895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9"/>
        <v>42025</v>
      </c>
      <c r="B76" s="12">
        <f t="shared" si="20"/>
        <v>45748</v>
      </c>
      <c r="C76" s="13">
        <f t="shared" si="21"/>
        <v>2420</v>
      </c>
      <c r="D76" s="13">
        <f t="shared" si="22"/>
        <v>181.5</v>
      </c>
      <c r="E76" s="13">
        <f t="shared" si="23"/>
        <v>11999.6227541895</v>
      </c>
      <c r="F76" s="14">
        <f t="shared" si="24"/>
        <v>0</v>
      </c>
      <c r="G76" s="14">
        <f t="shared" si="18"/>
        <v>11999.6227541895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9"/>
        <v>52025</v>
      </c>
      <c r="B77" s="12">
        <f t="shared" si="20"/>
        <v>45778</v>
      </c>
      <c r="C77" s="13">
        <f t="shared" si="21"/>
        <v>2420</v>
      </c>
      <c r="D77" s="13">
        <f t="shared" si="22"/>
        <v>181.5</v>
      </c>
      <c r="E77" s="13">
        <f t="shared" si="23"/>
        <v>12181.1227541895</v>
      </c>
      <c r="F77" s="14">
        <f t="shared" si="24"/>
        <v>0</v>
      </c>
      <c r="G77" s="14">
        <f t="shared" si="18"/>
        <v>12181.1227541895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9"/>
        <v>62025</v>
      </c>
      <c r="B78" s="12">
        <f t="shared" si="20"/>
        <v>45809</v>
      </c>
      <c r="C78" s="13">
        <f t="shared" si="21"/>
        <v>2420</v>
      </c>
      <c r="D78" s="13">
        <f t="shared" si="22"/>
        <v>181.5</v>
      </c>
      <c r="E78" s="13">
        <f t="shared" si="23"/>
        <v>12362.6227541895</v>
      </c>
      <c r="F78" s="14">
        <f t="shared" si="24"/>
        <v>0</v>
      </c>
      <c r="G78" s="14">
        <f t="shared" si="18"/>
        <v>12362.6227541895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9"/>
        <v>72025</v>
      </c>
      <c r="B79" s="12">
        <f t="shared" si="20"/>
        <v>45839</v>
      </c>
      <c r="C79" s="13">
        <f t="shared" si="21"/>
        <v>2420</v>
      </c>
      <c r="D79" s="13">
        <f t="shared" si="22"/>
        <v>181.5</v>
      </c>
      <c r="E79" s="13">
        <f t="shared" si="23"/>
        <v>12544.1227541895</v>
      </c>
      <c r="F79" s="14">
        <f t="shared" si="24"/>
        <v>0</v>
      </c>
      <c r="G79" s="14">
        <f t="shared" si="18"/>
        <v>12544.1227541895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9"/>
        <v>82025</v>
      </c>
      <c r="B80" s="12">
        <f t="shared" si="20"/>
        <v>45870</v>
      </c>
      <c r="C80" s="13">
        <f t="shared" si="21"/>
        <v>2420</v>
      </c>
      <c r="D80" s="13">
        <f t="shared" si="22"/>
        <v>181.5</v>
      </c>
      <c r="E80" s="13">
        <f t="shared" si="23"/>
        <v>12725.6227541895</v>
      </c>
      <c r="F80" s="14">
        <f t="shared" si="24"/>
        <v>0</v>
      </c>
      <c r="G80" s="14">
        <f t="shared" si="18"/>
        <v>12725.6227541895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9"/>
        <v>92025</v>
      </c>
      <c r="B81" s="12">
        <f t="shared" si="20"/>
        <v>45901</v>
      </c>
      <c r="C81" s="13">
        <f t="shared" si="21"/>
        <v>2420</v>
      </c>
      <c r="D81" s="13">
        <f t="shared" si="22"/>
        <v>181.5</v>
      </c>
      <c r="E81" s="13">
        <f t="shared" si="23"/>
        <v>12907.1227541895</v>
      </c>
      <c r="F81" s="14">
        <f t="shared" si="24"/>
        <v>0</v>
      </c>
      <c r="G81" s="14">
        <f t="shared" si="18"/>
        <v>12907.1227541895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9"/>
        <v>102025</v>
      </c>
      <c r="B82" s="12">
        <f t="shared" si="20"/>
        <v>45931</v>
      </c>
      <c r="C82" s="13">
        <f t="shared" si="21"/>
        <v>2420</v>
      </c>
      <c r="D82" s="13">
        <f t="shared" si="22"/>
        <v>181.5</v>
      </c>
      <c r="E82" s="13">
        <f t="shared" si="23"/>
        <v>13088.6227541895</v>
      </c>
      <c r="F82" s="14">
        <f t="shared" si="24"/>
        <v>0</v>
      </c>
      <c r="G82" s="14">
        <f t="shared" si="18"/>
        <v>13088.6227541895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9"/>
        <v>112025</v>
      </c>
      <c r="B83" s="12">
        <f t="shared" si="20"/>
        <v>45962</v>
      </c>
      <c r="C83" s="13">
        <f t="shared" si="21"/>
        <v>2420</v>
      </c>
      <c r="D83" s="13">
        <f t="shared" si="22"/>
        <v>181.5</v>
      </c>
      <c r="E83" s="13">
        <f t="shared" si="23"/>
        <v>13270.1227541895</v>
      </c>
      <c r="F83" s="14">
        <f t="shared" si="24"/>
        <v>0</v>
      </c>
      <c r="G83" s="14">
        <f t="shared" si="18"/>
        <v>13270.1227541895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9"/>
        <v>122025</v>
      </c>
      <c r="B84" s="12">
        <f t="shared" si="20"/>
        <v>45992</v>
      </c>
      <c r="C84" s="13">
        <f t="shared" si="21"/>
        <v>2420</v>
      </c>
      <c r="D84" s="13">
        <f t="shared" si="22"/>
        <v>181.5</v>
      </c>
      <c r="E84" s="13">
        <f t="shared" si="23"/>
        <v>13451.6227541895</v>
      </c>
      <c r="F84" s="14">
        <f t="shared" si="24"/>
        <v>0</v>
      </c>
      <c r="G84" s="14">
        <f t="shared" si="18"/>
        <v>13451.6227541895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9"/>
        <v>12026</v>
      </c>
      <c r="B85" s="12">
        <f t="shared" si="20"/>
        <v>46023</v>
      </c>
      <c r="C85" s="13">
        <f t="shared" si="21"/>
        <v>2420</v>
      </c>
      <c r="D85" s="13">
        <f t="shared" si="22"/>
        <v>181.5</v>
      </c>
      <c r="E85" s="13">
        <f t="shared" si="23"/>
        <v>13633.1227541895</v>
      </c>
      <c r="F85" s="14">
        <f t="shared" si="24"/>
        <v>0</v>
      </c>
      <c r="G85" s="14">
        <f t="shared" si="18"/>
        <v>13633.1227541895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9"/>
        <v>22026</v>
      </c>
      <c r="B86" s="12">
        <f t="shared" si="20"/>
        <v>46054</v>
      </c>
      <c r="C86" s="13">
        <f t="shared" si="21"/>
        <v>2420</v>
      </c>
      <c r="D86" s="13">
        <f t="shared" si="22"/>
        <v>181.5</v>
      </c>
      <c r="E86" s="13">
        <f t="shared" si="23"/>
        <v>13814.6227541895</v>
      </c>
      <c r="F86" s="14">
        <f t="shared" si="24"/>
        <v>0</v>
      </c>
      <c r="G86" s="14">
        <f t="shared" si="18"/>
        <v>13814.6227541895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9"/>
        <v>32026</v>
      </c>
      <c r="B87" s="12">
        <f t="shared" si="20"/>
        <v>46082</v>
      </c>
      <c r="C87" s="13">
        <f t="shared" si="21"/>
        <v>2420</v>
      </c>
      <c r="D87" s="13">
        <f t="shared" si="22"/>
        <v>181.5</v>
      </c>
      <c r="E87" s="13">
        <f t="shared" si="23"/>
        <v>13996.1227541895</v>
      </c>
      <c r="F87" s="14">
        <f t="shared" si="24"/>
        <v>0</v>
      </c>
      <c r="G87" s="14">
        <f t="shared" si="18"/>
        <v>13996.1227541895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9"/>
        <v>42026</v>
      </c>
      <c r="B88" s="12">
        <f t="shared" si="20"/>
        <v>46113</v>
      </c>
      <c r="C88" s="13">
        <f t="shared" si="21"/>
        <v>2420</v>
      </c>
      <c r="D88" s="13">
        <f t="shared" si="22"/>
        <v>181.5</v>
      </c>
      <c r="E88" s="13">
        <f t="shared" si="23"/>
        <v>14177.6227541895</v>
      </c>
      <c r="F88" s="14">
        <f t="shared" si="24"/>
        <v>0</v>
      </c>
      <c r="G88" s="14">
        <f t="shared" si="18"/>
        <v>14177.6227541895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9"/>
        <v>52026</v>
      </c>
      <c r="B89" s="12">
        <f t="shared" si="20"/>
        <v>46143</v>
      </c>
      <c r="C89" s="13">
        <f t="shared" si="21"/>
        <v>2420</v>
      </c>
      <c r="D89" s="13">
        <f t="shared" si="22"/>
        <v>181.5</v>
      </c>
      <c r="E89" s="13">
        <f t="shared" si="23"/>
        <v>14359.1227541895</v>
      </c>
      <c r="F89" s="14">
        <f t="shared" si="24"/>
        <v>0</v>
      </c>
      <c r="G89" s="14">
        <f t="shared" si="18"/>
        <v>14359.1227541895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9"/>
        <v>62026</v>
      </c>
      <c r="B90" s="12">
        <f t="shared" si="20"/>
        <v>46174</v>
      </c>
      <c r="C90" s="13">
        <f t="shared" si="21"/>
        <v>2420</v>
      </c>
      <c r="D90" s="13">
        <f t="shared" si="22"/>
        <v>181.5</v>
      </c>
      <c r="E90" s="13">
        <f t="shared" si="23"/>
        <v>14540.6227541895</v>
      </c>
      <c r="F90" s="14">
        <f t="shared" si="24"/>
        <v>0</v>
      </c>
      <c r="G90" s="14">
        <f t="shared" si="18"/>
        <v>14540.6227541895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9"/>
        <v>72026</v>
      </c>
      <c r="B91" s="12">
        <f t="shared" si="20"/>
        <v>46204</v>
      </c>
      <c r="C91" s="13">
        <f t="shared" si="21"/>
        <v>2420</v>
      </c>
      <c r="D91" s="13">
        <f t="shared" si="22"/>
        <v>181.5</v>
      </c>
      <c r="E91" s="13">
        <f t="shared" si="23"/>
        <v>14722.1227541895</v>
      </c>
      <c r="F91" s="14">
        <f t="shared" si="24"/>
        <v>0</v>
      </c>
      <c r="G91" s="14">
        <f t="shared" si="18"/>
        <v>14722.1227541895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9"/>
        <v>82026</v>
      </c>
      <c r="B92" s="12">
        <f t="shared" si="20"/>
        <v>46235</v>
      </c>
      <c r="C92" s="13">
        <f t="shared" si="21"/>
        <v>2420</v>
      </c>
      <c r="D92" s="13">
        <f t="shared" si="22"/>
        <v>181.5</v>
      </c>
      <c r="E92" s="13">
        <f t="shared" si="23"/>
        <v>14903.6227541895</v>
      </c>
      <c r="F92" s="14">
        <f t="shared" si="24"/>
        <v>0</v>
      </c>
      <c r="G92" s="14">
        <f t="shared" si="18"/>
        <v>14903.6227541895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9"/>
        <v>92026</v>
      </c>
      <c r="B93" s="12">
        <f t="shared" si="20"/>
        <v>46266</v>
      </c>
      <c r="C93" s="13">
        <f t="shared" si="21"/>
        <v>2420</v>
      </c>
      <c r="D93" s="13">
        <f t="shared" si="22"/>
        <v>181.5</v>
      </c>
      <c r="E93" s="13">
        <f t="shared" si="23"/>
        <v>15085.1227541895</v>
      </c>
      <c r="F93" s="14">
        <f t="shared" si="24"/>
        <v>0</v>
      </c>
      <c r="G93" s="14">
        <f t="shared" si="18"/>
        <v>15085.1227541895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9"/>
        <v>102026</v>
      </c>
      <c r="B94" s="12">
        <f t="shared" si="20"/>
        <v>46296</v>
      </c>
      <c r="C94" s="13">
        <f t="shared" si="21"/>
        <v>2420</v>
      </c>
      <c r="D94" s="13">
        <f t="shared" si="22"/>
        <v>181.5</v>
      </c>
      <c r="E94" s="13">
        <f t="shared" si="23"/>
        <v>15266.6227541895</v>
      </c>
      <c r="F94" s="14">
        <f t="shared" si="24"/>
        <v>0</v>
      </c>
      <c r="G94" s="14">
        <f t="shared" si="18"/>
        <v>15266.6227541895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9"/>
        <v>112026</v>
      </c>
      <c r="B95" s="12">
        <f t="shared" si="20"/>
        <v>46327</v>
      </c>
      <c r="C95" s="13">
        <f t="shared" si="21"/>
        <v>2420</v>
      </c>
      <c r="D95" s="13">
        <f t="shared" si="22"/>
        <v>181.5</v>
      </c>
      <c r="E95" s="13">
        <f t="shared" si="23"/>
        <v>15448.1227541895</v>
      </c>
      <c r="F95" s="14">
        <f t="shared" si="24"/>
        <v>0</v>
      </c>
      <c r="G95" s="14">
        <f t="shared" si="18"/>
        <v>15448.1227541895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9"/>
        <v>122026</v>
      </c>
      <c r="B96" s="12">
        <f t="shared" si="20"/>
        <v>46357</v>
      </c>
      <c r="C96" s="13">
        <f t="shared" si="21"/>
        <v>2420</v>
      </c>
      <c r="D96" s="13">
        <f t="shared" si="22"/>
        <v>181.5</v>
      </c>
      <c r="E96" s="13">
        <f t="shared" si="23"/>
        <v>15629.6227541895</v>
      </c>
      <c r="F96" s="14">
        <f t="shared" si="24"/>
        <v>0</v>
      </c>
      <c r="G96" s="14">
        <f t="shared" si="18"/>
        <v>15629.6227541895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9"/>
        <v>12027</v>
      </c>
      <c r="B97" s="12">
        <f t="shared" si="20"/>
        <v>46388</v>
      </c>
      <c r="C97" s="13">
        <f t="shared" si="21"/>
        <v>2420</v>
      </c>
      <c r="D97" s="13">
        <f t="shared" si="22"/>
        <v>181.5</v>
      </c>
      <c r="E97" s="13">
        <f t="shared" si="23"/>
        <v>15811.1227541895</v>
      </c>
      <c r="F97" s="14">
        <f t="shared" si="24"/>
        <v>0</v>
      </c>
      <c r="G97" s="14">
        <f t="shared" si="18"/>
        <v>15811.1227541895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9"/>
        <v>22027</v>
      </c>
      <c r="B98" s="12">
        <f t="shared" si="20"/>
        <v>46419</v>
      </c>
      <c r="C98" s="13">
        <f t="shared" si="21"/>
        <v>2420</v>
      </c>
      <c r="D98" s="13">
        <f t="shared" si="22"/>
        <v>181.5</v>
      </c>
      <c r="E98" s="13">
        <f t="shared" si="23"/>
        <v>15992.6227541895</v>
      </c>
      <c r="F98" s="14">
        <f t="shared" si="24"/>
        <v>0</v>
      </c>
      <c r="G98" s="14">
        <f t="shared" si="18"/>
        <v>15992.6227541895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9"/>
        <v>32027</v>
      </c>
      <c r="B99" s="12">
        <f t="shared" si="20"/>
        <v>46447</v>
      </c>
      <c r="C99" s="13">
        <f t="shared" si="21"/>
        <v>2420</v>
      </c>
      <c r="D99" s="13">
        <f t="shared" si="22"/>
        <v>181.5</v>
      </c>
      <c r="E99" s="13">
        <f t="shared" si="23"/>
        <v>16174.1227541895</v>
      </c>
      <c r="F99" s="14">
        <f t="shared" si="24"/>
        <v>0</v>
      </c>
      <c r="G99" s="14">
        <f t="shared" si="18"/>
        <v>16174.1227541895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9"/>
        <v>42027</v>
      </c>
      <c r="B100" s="12">
        <f t="shared" si="20"/>
        <v>46478</v>
      </c>
      <c r="C100" s="13">
        <f t="shared" si="21"/>
        <v>2420</v>
      </c>
      <c r="D100" s="13">
        <f t="shared" si="22"/>
        <v>181.5</v>
      </c>
      <c r="E100" s="13">
        <f t="shared" si="23"/>
        <v>16355.6227541895</v>
      </c>
      <c r="F100" s="14">
        <f t="shared" si="24"/>
        <v>0</v>
      </c>
      <c r="G100" s="14">
        <f t="shared" si="18"/>
        <v>16355.6227541895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9"/>
        <v>52027</v>
      </c>
      <c r="B101" s="12">
        <f t="shared" si="20"/>
        <v>46508</v>
      </c>
      <c r="C101" s="13">
        <f t="shared" si="21"/>
        <v>2420</v>
      </c>
      <c r="D101" s="13">
        <f t="shared" si="22"/>
        <v>181.5</v>
      </c>
      <c r="E101" s="13">
        <f t="shared" si="23"/>
        <v>16537.1227541895</v>
      </c>
      <c r="F101" s="14">
        <f t="shared" si="24"/>
        <v>0</v>
      </c>
      <c r="G101" s="14">
        <f t="shared" ref="G101:G124" si="28">E101-F101</f>
        <v>16537.1227541895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9">MONTH(B102)&amp;YEAR(B102)</f>
        <v>62027</v>
      </c>
      <c r="B102" s="12">
        <f t="shared" ref="B102:B124" si="30">EDATE(B101,1)</f>
        <v>46539</v>
      </c>
      <c r="C102" s="13">
        <f t="shared" ref="C102:C124" si="31">C101-H102+I102</f>
        <v>2420</v>
      </c>
      <c r="D102" s="13">
        <f t="shared" ref="D102:D124" si="32">C101*$K$1</f>
        <v>181.5</v>
      </c>
      <c r="E102" s="13">
        <f t="shared" ref="E102:E124" si="33">C101*$K$1+G101</f>
        <v>16718.6227541895</v>
      </c>
      <c r="F102" s="14">
        <f t="shared" ref="F102:F124" si="34">IF(J102&gt;E102,E102,J102)</f>
        <v>0</v>
      </c>
      <c r="G102" s="14">
        <f t="shared" si="28"/>
        <v>16718.6227541895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9"/>
        <v>72027</v>
      </c>
      <c r="B103" s="12">
        <f t="shared" si="30"/>
        <v>46569</v>
      </c>
      <c r="C103" s="13">
        <f t="shared" si="31"/>
        <v>2420</v>
      </c>
      <c r="D103" s="13">
        <f t="shared" si="32"/>
        <v>181.5</v>
      </c>
      <c r="E103" s="13">
        <f t="shared" si="33"/>
        <v>16900.1227541895</v>
      </c>
      <c r="F103" s="14">
        <f t="shared" si="34"/>
        <v>0</v>
      </c>
      <c r="G103" s="14">
        <f t="shared" si="28"/>
        <v>16900.1227541895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9"/>
        <v>82027</v>
      </c>
      <c r="B104" s="12">
        <f t="shared" si="30"/>
        <v>46600</v>
      </c>
      <c r="C104" s="13">
        <f t="shared" si="31"/>
        <v>2420</v>
      </c>
      <c r="D104" s="13">
        <f t="shared" si="32"/>
        <v>181.5</v>
      </c>
      <c r="E104" s="13">
        <f t="shared" si="33"/>
        <v>17081.6227541895</v>
      </c>
      <c r="F104" s="14">
        <f t="shared" si="34"/>
        <v>0</v>
      </c>
      <c r="G104" s="14">
        <f t="shared" si="28"/>
        <v>17081.6227541895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9"/>
        <v>92027</v>
      </c>
      <c r="B105" s="12">
        <f t="shared" si="30"/>
        <v>46631</v>
      </c>
      <c r="C105" s="13">
        <f t="shared" si="31"/>
        <v>2420</v>
      </c>
      <c r="D105" s="13">
        <f t="shared" si="32"/>
        <v>181.5</v>
      </c>
      <c r="E105" s="13">
        <f t="shared" si="33"/>
        <v>17263.1227541895</v>
      </c>
      <c r="F105" s="14">
        <f t="shared" si="34"/>
        <v>0</v>
      </c>
      <c r="G105" s="14">
        <f t="shared" si="28"/>
        <v>17263.1227541895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9"/>
        <v>102027</v>
      </c>
      <c r="B106" s="12">
        <f t="shared" si="30"/>
        <v>46661</v>
      </c>
      <c r="C106" s="13">
        <f t="shared" si="31"/>
        <v>2420</v>
      </c>
      <c r="D106" s="13">
        <f t="shared" si="32"/>
        <v>181.5</v>
      </c>
      <c r="E106" s="13">
        <f t="shared" si="33"/>
        <v>17444.6227541895</v>
      </c>
      <c r="F106" s="14">
        <f t="shared" si="34"/>
        <v>0</v>
      </c>
      <c r="G106" s="14">
        <f t="shared" si="28"/>
        <v>17444.6227541895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9"/>
        <v>112027</v>
      </c>
      <c r="B107" s="12">
        <f t="shared" si="30"/>
        <v>46692</v>
      </c>
      <c r="C107" s="13">
        <f t="shared" si="31"/>
        <v>2420</v>
      </c>
      <c r="D107" s="13">
        <f t="shared" si="32"/>
        <v>181.5</v>
      </c>
      <c r="E107" s="13">
        <f t="shared" si="33"/>
        <v>17626.1227541895</v>
      </c>
      <c r="F107" s="14">
        <f t="shared" si="34"/>
        <v>0</v>
      </c>
      <c r="G107" s="14">
        <f t="shared" si="28"/>
        <v>17626.1227541895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9"/>
        <v>122027</v>
      </c>
      <c r="B108" s="12">
        <f t="shared" si="30"/>
        <v>46722</v>
      </c>
      <c r="C108" s="13">
        <f t="shared" si="31"/>
        <v>2420</v>
      </c>
      <c r="D108" s="13">
        <f t="shared" si="32"/>
        <v>181.5</v>
      </c>
      <c r="E108" s="13">
        <f t="shared" si="33"/>
        <v>17807.6227541895</v>
      </c>
      <c r="F108" s="14">
        <f t="shared" si="34"/>
        <v>0</v>
      </c>
      <c r="G108" s="14">
        <f t="shared" si="28"/>
        <v>17807.6227541895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9"/>
        <v>12028</v>
      </c>
      <c r="B109" s="12">
        <f t="shared" si="30"/>
        <v>46753</v>
      </c>
      <c r="C109" s="13">
        <f t="shared" si="31"/>
        <v>2420</v>
      </c>
      <c r="D109" s="13">
        <f t="shared" si="32"/>
        <v>181.5</v>
      </c>
      <c r="E109" s="13">
        <f t="shared" si="33"/>
        <v>17989.1227541895</v>
      </c>
      <c r="F109" s="14">
        <f t="shared" si="34"/>
        <v>0</v>
      </c>
      <c r="G109" s="14">
        <f t="shared" si="28"/>
        <v>17989.1227541895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9"/>
        <v>22028</v>
      </c>
      <c r="B110" s="12">
        <f t="shared" si="30"/>
        <v>46784</v>
      </c>
      <c r="C110" s="13">
        <f t="shared" si="31"/>
        <v>2420</v>
      </c>
      <c r="D110" s="13">
        <f t="shared" si="32"/>
        <v>181.5</v>
      </c>
      <c r="E110" s="13">
        <f t="shared" si="33"/>
        <v>18170.6227541895</v>
      </c>
      <c r="F110" s="14">
        <f t="shared" si="34"/>
        <v>0</v>
      </c>
      <c r="G110" s="14">
        <f t="shared" si="28"/>
        <v>18170.6227541895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9"/>
        <v>32028</v>
      </c>
      <c r="B111" s="12">
        <f t="shared" si="30"/>
        <v>46813</v>
      </c>
      <c r="C111" s="13">
        <f t="shared" si="31"/>
        <v>2420</v>
      </c>
      <c r="D111" s="13">
        <f t="shared" si="32"/>
        <v>181.5</v>
      </c>
      <c r="E111" s="13">
        <f t="shared" si="33"/>
        <v>18352.1227541895</v>
      </c>
      <c r="F111" s="14">
        <f t="shared" si="34"/>
        <v>0</v>
      </c>
      <c r="G111" s="14">
        <f t="shared" si="28"/>
        <v>18352.1227541895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9"/>
        <v>42028</v>
      </c>
      <c r="B112" s="12">
        <f t="shared" si="30"/>
        <v>46844</v>
      </c>
      <c r="C112" s="13">
        <f t="shared" si="31"/>
        <v>2420</v>
      </c>
      <c r="D112" s="13">
        <f t="shared" si="32"/>
        <v>181.5</v>
      </c>
      <c r="E112" s="13">
        <f t="shared" si="33"/>
        <v>18533.6227541895</v>
      </c>
      <c r="F112" s="14">
        <f t="shared" si="34"/>
        <v>0</v>
      </c>
      <c r="G112" s="14">
        <f t="shared" si="28"/>
        <v>18533.6227541895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9"/>
        <v>52028</v>
      </c>
      <c r="B113" s="12">
        <f t="shared" si="30"/>
        <v>46874</v>
      </c>
      <c r="C113" s="13">
        <f t="shared" si="31"/>
        <v>2420</v>
      </c>
      <c r="D113" s="13">
        <f t="shared" si="32"/>
        <v>181.5</v>
      </c>
      <c r="E113" s="13">
        <f t="shared" si="33"/>
        <v>18715.1227541895</v>
      </c>
      <c r="F113" s="14">
        <f t="shared" si="34"/>
        <v>0</v>
      </c>
      <c r="G113" s="14">
        <f t="shared" si="28"/>
        <v>18715.1227541895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9"/>
        <v>62028</v>
      </c>
      <c r="B114" s="12">
        <f t="shared" si="30"/>
        <v>46905</v>
      </c>
      <c r="C114" s="13">
        <f t="shared" si="31"/>
        <v>2420</v>
      </c>
      <c r="D114" s="13">
        <f t="shared" si="32"/>
        <v>181.5</v>
      </c>
      <c r="E114" s="13">
        <f t="shared" si="33"/>
        <v>18896.6227541895</v>
      </c>
      <c r="F114" s="14">
        <f t="shared" si="34"/>
        <v>0</v>
      </c>
      <c r="G114" s="14">
        <f t="shared" si="28"/>
        <v>18896.6227541895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9"/>
        <v>72028</v>
      </c>
      <c r="B115" s="12">
        <f t="shared" si="30"/>
        <v>46935</v>
      </c>
      <c r="C115" s="13">
        <f t="shared" si="31"/>
        <v>2420</v>
      </c>
      <c r="D115" s="13">
        <f t="shared" si="32"/>
        <v>181.5</v>
      </c>
      <c r="E115" s="13">
        <f t="shared" si="33"/>
        <v>19078.1227541895</v>
      </c>
      <c r="F115" s="14">
        <f t="shared" si="34"/>
        <v>0</v>
      </c>
      <c r="G115" s="14">
        <f t="shared" si="28"/>
        <v>19078.1227541895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9"/>
        <v>82028</v>
      </c>
      <c r="B116" s="12">
        <f t="shared" si="30"/>
        <v>46966</v>
      </c>
      <c r="C116" s="13">
        <f t="shared" si="31"/>
        <v>2420</v>
      </c>
      <c r="D116" s="13">
        <f t="shared" si="32"/>
        <v>181.5</v>
      </c>
      <c r="E116" s="13">
        <f t="shared" si="33"/>
        <v>19259.6227541895</v>
      </c>
      <c r="F116" s="14">
        <f t="shared" si="34"/>
        <v>0</v>
      </c>
      <c r="G116" s="14">
        <f t="shared" si="28"/>
        <v>19259.6227541895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9"/>
        <v>92028</v>
      </c>
      <c r="B117" s="12">
        <f t="shared" si="30"/>
        <v>46997</v>
      </c>
      <c r="C117" s="13">
        <f t="shared" si="31"/>
        <v>2420</v>
      </c>
      <c r="D117" s="13">
        <f t="shared" si="32"/>
        <v>181.5</v>
      </c>
      <c r="E117" s="13">
        <f t="shared" si="33"/>
        <v>19441.1227541895</v>
      </c>
      <c r="F117" s="14">
        <f t="shared" si="34"/>
        <v>0</v>
      </c>
      <c r="G117" s="14">
        <f t="shared" si="28"/>
        <v>19441.1227541895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9"/>
        <v>102028</v>
      </c>
      <c r="B118" s="12">
        <f t="shared" si="30"/>
        <v>47027</v>
      </c>
      <c r="C118" s="13">
        <f t="shared" si="31"/>
        <v>2420</v>
      </c>
      <c r="D118" s="13">
        <f t="shared" si="32"/>
        <v>181.5</v>
      </c>
      <c r="E118" s="13">
        <f t="shared" si="33"/>
        <v>19622.6227541895</v>
      </c>
      <c r="F118" s="14">
        <f t="shared" si="34"/>
        <v>0</v>
      </c>
      <c r="G118" s="14">
        <f t="shared" si="28"/>
        <v>19622.6227541895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9"/>
        <v>112028</v>
      </c>
      <c r="B119" s="12">
        <f t="shared" si="30"/>
        <v>47058</v>
      </c>
      <c r="C119" s="13">
        <f t="shared" si="31"/>
        <v>2420</v>
      </c>
      <c r="D119" s="13">
        <f t="shared" si="32"/>
        <v>181.5</v>
      </c>
      <c r="E119" s="13">
        <f t="shared" si="33"/>
        <v>19804.1227541895</v>
      </c>
      <c r="F119" s="14">
        <f t="shared" si="34"/>
        <v>0</v>
      </c>
      <c r="G119" s="14">
        <f t="shared" si="28"/>
        <v>19804.1227541895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9"/>
        <v>122028</v>
      </c>
      <c r="B120" s="12">
        <f t="shared" si="30"/>
        <v>47088</v>
      </c>
      <c r="C120" s="13">
        <f t="shared" si="31"/>
        <v>2420</v>
      </c>
      <c r="D120" s="13">
        <f t="shared" si="32"/>
        <v>181.5</v>
      </c>
      <c r="E120" s="13">
        <f t="shared" si="33"/>
        <v>19985.6227541895</v>
      </c>
      <c r="F120" s="14">
        <f t="shared" si="34"/>
        <v>0</v>
      </c>
      <c r="G120" s="14">
        <f t="shared" si="28"/>
        <v>19985.6227541895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9"/>
        <v>12029</v>
      </c>
      <c r="B121" s="12">
        <f t="shared" si="30"/>
        <v>47119</v>
      </c>
      <c r="C121" s="13">
        <f t="shared" si="31"/>
        <v>2420</v>
      </c>
      <c r="D121" s="13">
        <f t="shared" si="32"/>
        <v>181.5</v>
      </c>
      <c r="E121" s="13">
        <f t="shared" si="33"/>
        <v>20167.1227541895</v>
      </c>
      <c r="F121" s="14">
        <f t="shared" si="34"/>
        <v>0</v>
      </c>
      <c r="G121" s="14">
        <f t="shared" si="28"/>
        <v>20167.1227541895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9"/>
        <v>22029</v>
      </c>
      <c r="B122" s="12">
        <f t="shared" si="30"/>
        <v>47150</v>
      </c>
      <c r="C122" s="13">
        <f t="shared" si="31"/>
        <v>2420</v>
      </c>
      <c r="D122" s="13">
        <f t="shared" si="32"/>
        <v>181.5</v>
      </c>
      <c r="E122" s="13">
        <f t="shared" si="33"/>
        <v>20348.6227541895</v>
      </c>
      <c r="F122" s="14">
        <f t="shared" si="34"/>
        <v>0</v>
      </c>
      <c r="G122" s="14">
        <f t="shared" si="28"/>
        <v>20348.6227541895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9"/>
        <v>32029</v>
      </c>
      <c r="B123" s="12">
        <f t="shared" si="30"/>
        <v>47178</v>
      </c>
      <c r="C123" s="13">
        <f t="shared" si="31"/>
        <v>2420</v>
      </c>
      <c r="D123" s="13">
        <f t="shared" si="32"/>
        <v>181.5</v>
      </c>
      <c r="E123" s="13">
        <f t="shared" si="33"/>
        <v>20530.1227541895</v>
      </c>
      <c r="F123" s="14">
        <f t="shared" si="34"/>
        <v>0</v>
      </c>
      <c r="G123" s="14">
        <f t="shared" si="28"/>
        <v>20530.1227541895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ht="15.75" spans="1:19">
      <c r="A124" s="5" t="str">
        <f t="shared" si="29"/>
        <v>42029</v>
      </c>
      <c r="B124" s="12">
        <f t="shared" si="30"/>
        <v>47209</v>
      </c>
      <c r="C124" s="13">
        <f t="shared" si="31"/>
        <v>2420</v>
      </c>
      <c r="D124" s="13">
        <f t="shared" si="32"/>
        <v>181.5</v>
      </c>
      <c r="E124" s="13">
        <f t="shared" si="33"/>
        <v>20711.6227541895</v>
      </c>
      <c r="F124" s="14">
        <f t="shared" si="34"/>
        <v>0</v>
      </c>
      <c r="G124" s="14">
        <f t="shared" si="28"/>
        <v>20711.6227541895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5:18">
      <c r="O125" s="25"/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N124;P5:P124;O5:O125">
    <cfRule type="cellIs" dxfId="0" priority="16" operator="lessThan">
      <formula>0</formula>
    </cfRule>
  </conditionalFormatting>
  <conditionalFormatting sqref="M5:M15;O5:O16;K5:K2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7:O125;M16:M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15" sqref="M15"/>
    </sheetView>
  </sheetViews>
  <sheetFormatPr defaultColWidth="11" defaultRowHeight="15"/>
  <cols>
    <col min="1" max="1" width="7" hidden="1" customWidth="1"/>
    <col min="2" max="2" width="8.85714285714286" customWidth="1"/>
    <col min="3" max="3" width="12.7142857142857" customWidth="1"/>
    <col min="4" max="4" width="10.4285714285714" customWidth="1"/>
    <col min="5" max="5" width="10.1428571428571" customWidth="1"/>
    <col min="6" max="6" width="10.7142857142857" customWidth="1"/>
    <col min="7" max="7" width="10.8571428571429" customWidth="1"/>
    <col min="8" max="8" width="12" customWidth="1"/>
    <col min="9" max="9" width="11.8571428571429" customWidth="1"/>
    <col min="11" max="11" width="11.7142857142857" customWidth="1"/>
    <col min="12" max="12" width="10.4285714285714" customWidth="1"/>
    <col min="13" max="13" width="10.8571428571429" customWidth="1"/>
    <col min="15" max="15" width="12.1428571428571" customWidth="1"/>
    <col min="16" max="16" width="8" customWidth="1"/>
    <col min="17" max="17" width="2.57142857142857" customWidth="1"/>
    <col min="18" max="18" width="18.8571428571429" customWidth="1"/>
    <col min="19" max="19" width="8.57142857142857" customWidth="1"/>
  </cols>
  <sheetData>
    <row r="1" spans="2:16">
      <c r="B1" s="1" t="s">
        <v>9</v>
      </c>
      <c r="C1" s="2" t="s">
        <v>84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43466</v>
      </c>
      <c r="N1" s="19" t="s">
        <v>13</v>
      </c>
      <c r="O1" s="20">
        <v>1300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12019</v>
      </c>
      <c r="B5" s="12">
        <f>EDATE(M1,0)</f>
        <v>43466</v>
      </c>
      <c r="C5" s="13">
        <f>IF(H5&gt;0,O1-H5,IF(J5&lt;0,O1-J5,O1))</f>
        <v>1300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1300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700</v>
      </c>
    </row>
    <row r="6" ht="15.75" spans="1:19">
      <c r="A6" s="5" t="str">
        <f t="shared" ref="A6:A37" si="1">MONTH(B6)&amp;YEAR(B6)</f>
        <v>22019</v>
      </c>
      <c r="B6" s="12">
        <f t="shared" ref="B6:B37" si="2">EDATE(B5,1)</f>
        <v>43497</v>
      </c>
      <c r="C6" s="13">
        <f t="shared" ref="C6:C37" si="3">C5-H6+I6</f>
        <v>1200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100</v>
      </c>
      <c r="I6" s="24">
        <f t="shared" ref="I6:I37" si="8">-SUMIF(L6:P6,"&lt;0",L6:P6)</f>
        <v>0</v>
      </c>
      <c r="J6" s="24">
        <f>IF($L6&gt;0,$L6,0)+IF($N6&gt;0,$N6,0)+IF($P6&gt;0,$P6,0)</f>
        <v>100</v>
      </c>
      <c r="K6" s="27">
        <v>43535</v>
      </c>
      <c r="L6" s="26">
        <v>100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32019</v>
      </c>
      <c r="B7" s="12">
        <f t="shared" si="2"/>
        <v>43525</v>
      </c>
      <c r="C7" s="13">
        <f t="shared" si="3"/>
        <v>1100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100</v>
      </c>
      <c r="I7" s="24">
        <f t="shared" si="8"/>
        <v>0</v>
      </c>
      <c r="J7" s="24">
        <f t="shared" ref="J7:J70" si="9">IF($L7&gt;0,$L7,0)+IF($N7&gt;0,$N7,0)+IF($P7&gt;0,$P7,0)</f>
        <v>100</v>
      </c>
      <c r="K7" s="27">
        <v>43569</v>
      </c>
      <c r="L7" s="26">
        <v>100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42019</v>
      </c>
      <c r="B8" s="12">
        <f t="shared" si="2"/>
        <v>43556</v>
      </c>
      <c r="C8" s="13">
        <f t="shared" si="3"/>
        <v>1050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50</v>
      </c>
      <c r="I8" s="24">
        <f t="shared" si="8"/>
        <v>0</v>
      </c>
      <c r="J8" s="24">
        <f t="shared" si="9"/>
        <v>50</v>
      </c>
      <c r="K8" s="27">
        <v>43599</v>
      </c>
      <c r="L8" s="26">
        <v>50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52019</v>
      </c>
      <c r="B9" s="12">
        <f t="shared" si="2"/>
        <v>43586</v>
      </c>
      <c r="C9" s="13">
        <f t="shared" si="3"/>
        <v>950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100</v>
      </c>
      <c r="I9" s="24">
        <f t="shared" si="8"/>
        <v>0</v>
      </c>
      <c r="J9" s="24">
        <f t="shared" si="9"/>
        <v>100</v>
      </c>
      <c r="K9" s="27">
        <v>43599</v>
      </c>
      <c r="L9" s="26">
        <v>100</v>
      </c>
      <c r="M9" s="27"/>
      <c r="N9" s="28"/>
      <c r="O9" s="27"/>
      <c r="P9" s="28"/>
      <c r="S9" s="5"/>
    </row>
    <row r="10" ht="15.75" spans="1:19">
      <c r="A10" s="5" t="str">
        <f t="shared" si="1"/>
        <v>62019</v>
      </c>
      <c r="B10" s="12">
        <f t="shared" si="2"/>
        <v>43617</v>
      </c>
      <c r="C10" s="13">
        <f t="shared" si="3"/>
        <v>850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100</v>
      </c>
      <c r="I10" s="24">
        <f t="shared" si="8"/>
        <v>0</v>
      </c>
      <c r="J10" s="24">
        <f t="shared" si="9"/>
        <v>100</v>
      </c>
      <c r="K10" s="27">
        <v>43630</v>
      </c>
      <c r="L10" s="26">
        <v>100</v>
      </c>
      <c r="M10" s="27"/>
      <c r="N10" s="28"/>
      <c r="O10" s="27"/>
      <c r="P10" s="28"/>
      <c r="S10" s="5"/>
    </row>
    <row r="11" ht="15.75" spans="1:19">
      <c r="A11" s="5" t="str">
        <f t="shared" si="1"/>
        <v>72019</v>
      </c>
      <c r="B11" s="12">
        <f t="shared" si="2"/>
        <v>43647</v>
      </c>
      <c r="C11" s="13">
        <f t="shared" si="3"/>
        <v>850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>
        <v>43656</v>
      </c>
      <c r="L11" s="26">
        <v>0</v>
      </c>
      <c r="M11" s="27"/>
      <c r="N11" s="28"/>
      <c r="O11" s="27"/>
      <c r="P11" s="28"/>
      <c r="S11" s="5"/>
    </row>
    <row r="12" ht="15.75" spans="1:19">
      <c r="A12" s="5" t="str">
        <f t="shared" si="1"/>
        <v>82019</v>
      </c>
      <c r="B12" s="12">
        <f t="shared" si="2"/>
        <v>43678</v>
      </c>
      <c r="C12" s="13">
        <f t="shared" si="3"/>
        <v>850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>
        <v>43687</v>
      </c>
      <c r="L12" s="26">
        <v>0</v>
      </c>
      <c r="M12" s="27"/>
      <c r="N12" s="28"/>
      <c r="O12" s="27"/>
      <c r="P12" s="28"/>
      <c r="S12" s="5"/>
    </row>
    <row r="13" ht="15.75" spans="1:19">
      <c r="A13" s="5" t="str">
        <f t="shared" si="1"/>
        <v>92019</v>
      </c>
      <c r="B13" s="12">
        <f t="shared" si="2"/>
        <v>43709</v>
      </c>
      <c r="C13" s="13">
        <f t="shared" si="3"/>
        <v>850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>
        <v>43718</v>
      </c>
      <c r="L13" s="26">
        <v>0</v>
      </c>
      <c r="M13" s="27"/>
      <c r="N13" s="28"/>
      <c r="O13" s="27"/>
      <c r="P13" s="28"/>
      <c r="S13" s="5"/>
    </row>
    <row r="14" ht="15.75" spans="1:19">
      <c r="A14" s="5" t="str">
        <f t="shared" si="1"/>
        <v>102019</v>
      </c>
      <c r="B14" s="12">
        <f t="shared" si="2"/>
        <v>43739</v>
      </c>
      <c r="C14" s="13">
        <f t="shared" si="3"/>
        <v>700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150</v>
      </c>
      <c r="I14" s="24">
        <f t="shared" si="8"/>
        <v>0</v>
      </c>
      <c r="J14" s="24">
        <f t="shared" si="9"/>
        <v>150</v>
      </c>
      <c r="K14" s="27">
        <v>43741</v>
      </c>
      <c r="L14" s="26">
        <v>150</v>
      </c>
      <c r="M14" s="27"/>
      <c r="N14" s="28"/>
      <c r="O14" s="27"/>
      <c r="P14" s="28"/>
      <c r="S14" s="5"/>
    </row>
    <row r="15" ht="15.75" spans="1:19">
      <c r="A15" s="5" t="str">
        <f t="shared" si="1"/>
        <v>112019</v>
      </c>
      <c r="B15" s="12">
        <f t="shared" si="2"/>
        <v>43770</v>
      </c>
      <c r="C15" s="13">
        <f t="shared" si="3"/>
        <v>700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122019</v>
      </c>
      <c r="B16" s="12">
        <f t="shared" si="2"/>
        <v>43800</v>
      </c>
      <c r="C16" s="13">
        <f t="shared" si="3"/>
        <v>700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12020</v>
      </c>
      <c r="B17" s="12">
        <f t="shared" si="2"/>
        <v>43831</v>
      </c>
      <c r="C17" s="13">
        <f t="shared" si="3"/>
        <v>700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22020</v>
      </c>
      <c r="B18" s="12">
        <f t="shared" si="2"/>
        <v>43862</v>
      </c>
      <c r="C18" s="13">
        <f t="shared" si="3"/>
        <v>700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32020</v>
      </c>
      <c r="B19" s="12">
        <f t="shared" si="2"/>
        <v>43891</v>
      </c>
      <c r="C19" s="13">
        <f t="shared" si="3"/>
        <v>700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42020</v>
      </c>
      <c r="B20" s="12">
        <f t="shared" si="2"/>
        <v>43922</v>
      </c>
      <c r="C20" s="13">
        <f t="shared" si="3"/>
        <v>700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52020</v>
      </c>
      <c r="B21" s="12">
        <f t="shared" si="2"/>
        <v>43952</v>
      </c>
      <c r="C21" s="13">
        <f t="shared" si="3"/>
        <v>700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62020</v>
      </c>
      <c r="B22" s="12">
        <f t="shared" si="2"/>
        <v>43983</v>
      </c>
      <c r="C22" s="13">
        <f t="shared" si="3"/>
        <v>700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72020</v>
      </c>
      <c r="B23" s="12">
        <f t="shared" si="2"/>
        <v>44013</v>
      </c>
      <c r="C23" s="13">
        <f t="shared" si="3"/>
        <v>700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82020</v>
      </c>
      <c r="B24" s="12">
        <f t="shared" si="2"/>
        <v>44044</v>
      </c>
      <c r="C24" s="13">
        <f t="shared" si="3"/>
        <v>700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92020</v>
      </c>
      <c r="B25" s="12">
        <f t="shared" si="2"/>
        <v>44075</v>
      </c>
      <c r="C25" s="13">
        <f t="shared" si="3"/>
        <v>700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102020</v>
      </c>
      <c r="B26" s="12">
        <f t="shared" si="2"/>
        <v>44105</v>
      </c>
      <c r="C26" s="13">
        <f t="shared" si="3"/>
        <v>700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112020</v>
      </c>
      <c r="B27" s="12">
        <f t="shared" si="2"/>
        <v>44136</v>
      </c>
      <c r="C27" s="13">
        <f t="shared" si="3"/>
        <v>700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122020</v>
      </c>
      <c r="B28" s="12">
        <f t="shared" si="2"/>
        <v>44166</v>
      </c>
      <c r="C28" s="13">
        <f t="shared" si="3"/>
        <v>700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12021</v>
      </c>
      <c r="B29" s="12">
        <f t="shared" si="2"/>
        <v>44197</v>
      </c>
      <c r="C29" s="13">
        <f t="shared" si="3"/>
        <v>700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22021</v>
      </c>
      <c r="B30" s="12">
        <f t="shared" si="2"/>
        <v>44228</v>
      </c>
      <c r="C30" s="13">
        <f t="shared" si="3"/>
        <v>700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32021</v>
      </c>
      <c r="B31" s="12">
        <f t="shared" si="2"/>
        <v>44256</v>
      </c>
      <c r="C31" s="13">
        <f t="shared" si="3"/>
        <v>700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42021</v>
      </c>
      <c r="B32" s="12">
        <f t="shared" si="2"/>
        <v>44287</v>
      </c>
      <c r="C32" s="13">
        <f t="shared" si="3"/>
        <v>700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52021</v>
      </c>
      <c r="B33" s="12">
        <f t="shared" si="2"/>
        <v>44317</v>
      </c>
      <c r="C33" s="13">
        <f t="shared" si="3"/>
        <v>700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62021</v>
      </c>
      <c r="B34" s="12">
        <f t="shared" si="2"/>
        <v>44348</v>
      </c>
      <c r="C34" s="13">
        <f t="shared" si="3"/>
        <v>700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72021</v>
      </c>
      <c r="B35" s="12">
        <f t="shared" si="2"/>
        <v>44378</v>
      </c>
      <c r="C35" s="13">
        <f t="shared" si="3"/>
        <v>700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82021</v>
      </c>
      <c r="B36" s="12">
        <f t="shared" si="2"/>
        <v>44409</v>
      </c>
      <c r="C36" s="13">
        <f t="shared" si="3"/>
        <v>700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92021</v>
      </c>
      <c r="B37" s="12">
        <f t="shared" si="2"/>
        <v>44440</v>
      </c>
      <c r="C37" s="13">
        <f t="shared" si="3"/>
        <v>700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102021</v>
      </c>
      <c r="B38" s="12">
        <f t="shared" ref="B38:B69" si="12">EDATE(B37,1)</f>
        <v>44470</v>
      </c>
      <c r="C38" s="13">
        <f t="shared" ref="C38:C69" si="13">C37-H38+I38</f>
        <v>700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112021</v>
      </c>
      <c r="B39" s="12">
        <f t="shared" si="12"/>
        <v>44501</v>
      </c>
      <c r="C39" s="13">
        <f t="shared" si="13"/>
        <v>700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122021</v>
      </c>
      <c r="B40" s="12">
        <f t="shared" si="12"/>
        <v>44531</v>
      </c>
      <c r="C40" s="13">
        <f t="shared" si="13"/>
        <v>700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12022</v>
      </c>
      <c r="B41" s="12">
        <f t="shared" si="12"/>
        <v>44562</v>
      </c>
      <c r="C41" s="13">
        <f t="shared" si="13"/>
        <v>700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22022</v>
      </c>
      <c r="B42" s="12">
        <f t="shared" si="12"/>
        <v>44593</v>
      </c>
      <c r="C42" s="13">
        <f t="shared" si="13"/>
        <v>700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32022</v>
      </c>
      <c r="B43" s="12">
        <f t="shared" si="12"/>
        <v>44621</v>
      </c>
      <c r="C43" s="13">
        <f t="shared" si="13"/>
        <v>700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42022</v>
      </c>
      <c r="B44" s="12">
        <f t="shared" si="12"/>
        <v>44652</v>
      </c>
      <c r="C44" s="13">
        <f t="shared" si="13"/>
        <v>700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52022</v>
      </c>
      <c r="B45" s="12">
        <f t="shared" si="12"/>
        <v>44682</v>
      </c>
      <c r="C45" s="13">
        <f t="shared" si="13"/>
        <v>700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62022</v>
      </c>
      <c r="B46" s="12">
        <f t="shared" si="12"/>
        <v>44713</v>
      </c>
      <c r="C46" s="13">
        <f t="shared" si="13"/>
        <v>700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72022</v>
      </c>
      <c r="B47" s="12">
        <f t="shared" si="12"/>
        <v>44743</v>
      </c>
      <c r="C47" s="13">
        <f t="shared" si="13"/>
        <v>700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82022</v>
      </c>
      <c r="B48" s="12">
        <f t="shared" si="12"/>
        <v>44774</v>
      </c>
      <c r="C48" s="13">
        <f t="shared" si="13"/>
        <v>700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92022</v>
      </c>
      <c r="B49" s="12">
        <f t="shared" si="12"/>
        <v>44805</v>
      </c>
      <c r="C49" s="13">
        <f t="shared" si="13"/>
        <v>700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102022</v>
      </c>
      <c r="B50" s="12">
        <f t="shared" si="12"/>
        <v>44835</v>
      </c>
      <c r="C50" s="13">
        <f t="shared" si="13"/>
        <v>700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112022</v>
      </c>
      <c r="B51" s="12">
        <f t="shared" si="12"/>
        <v>44866</v>
      </c>
      <c r="C51" s="13">
        <f t="shared" si="13"/>
        <v>700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122022</v>
      </c>
      <c r="B52" s="12">
        <f t="shared" si="12"/>
        <v>44896</v>
      </c>
      <c r="C52" s="13">
        <f t="shared" si="13"/>
        <v>700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12023</v>
      </c>
      <c r="B53" s="12">
        <f t="shared" si="12"/>
        <v>44927</v>
      </c>
      <c r="C53" s="13">
        <f t="shared" si="13"/>
        <v>700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22023</v>
      </c>
      <c r="B54" s="12">
        <f t="shared" si="12"/>
        <v>44958</v>
      </c>
      <c r="C54" s="13">
        <f t="shared" si="13"/>
        <v>700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32023</v>
      </c>
      <c r="B55" s="12">
        <f t="shared" si="12"/>
        <v>44986</v>
      </c>
      <c r="C55" s="13">
        <f t="shared" si="13"/>
        <v>700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42023</v>
      </c>
      <c r="B56" s="12">
        <f t="shared" si="12"/>
        <v>45017</v>
      </c>
      <c r="C56" s="13">
        <f t="shared" si="13"/>
        <v>700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52023</v>
      </c>
      <c r="B57" s="12">
        <f t="shared" si="12"/>
        <v>45047</v>
      </c>
      <c r="C57" s="13">
        <f t="shared" si="13"/>
        <v>700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62023</v>
      </c>
      <c r="B58" s="12">
        <f t="shared" si="12"/>
        <v>45078</v>
      </c>
      <c r="C58" s="13">
        <f t="shared" si="13"/>
        <v>700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72023</v>
      </c>
      <c r="B59" s="12">
        <f t="shared" si="12"/>
        <v>45108</v>
      </c>
      <c r="C59" s="13">
        <f t="shared" si="13"/>
        <v>700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82023</v>
      </c>
      <c r="B60" s="12">
        <f t="shared" si="12"/>
        <v>45139</v>
      </c>
      <c r="C60" s="13">
        <f t="shared" si="13"/>
        <v>700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92023</v>
      </c>
      <c r="B61" s="12">
        <f t="shared" si="12"/>
        <v>45170</v>
      </c>
      <c r="C61" s="13">
        <f t="shared" si="13"/>
        <v>700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102023</v>
      </c>
      <c r="B62" s="12">
        <f t="shared" si="12"/>
        <v>45200</v>
      </c>
      <c r="C62" s="13">
        <f t="shared" si="13"/>
        <v>700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112023</v>
      </c>
      <c r="B63" s="12">
        <f t="shared" si="12"/>
        <v>45231</v>
      </c>
      <c r="C63" s="13">
        <f t="shared" si="13"/>
        <v>700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122023</v>
      </c>
      <c r="B64" s="12">
        <f t="shared" si="12"/>
        <v>45261</v>
      </c>
      <c r="C64" s="13">
        <f t="shared" si="13"/>
        <v>700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12024</v>
      </c>
      <c r="B65" s="12">
        <f t="shared" si="12"/>
        <v>45292</v>
      </c>
      <c r="C65" s="13">
        <f t="shared" si="13"/>
        <v>700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22024</v>
      </c>
      <c r="B66" s="12">
        <f t="shared" si="12"/>
        <v>45323</v>
      </c>
      <c r="C66" s="13">
        <f t="shared" si="13"/>
        <v>700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32024</v>
      </c>
      <c r="B67" s="12">
        <f t="shared" si="12"/>
        <v>45352</v>
      </c>
      <c r="C67" s="13">
        <f t="shared" si="13"/>
        <v>700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42024</v>
      </c>
      <c r="B68" s="12">
        <f t="shared" si="12"/>
        <v>45383</v>
      </c>
      <c r="C68" s="13">
        <f t="shared" si="13"/>
        <v>700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52024</v>
      </c>
      <c r="B69" s="12">
        <f t="shared" si="12"/>
        <v>45413</v>
      </c>
      <c r="C69" s="13">
        <f t="shared" si="13"/>
        <v>700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62024</v>
      </c>
      <c r="B70" s="12">
        <f t="shared" ref="B70:B101" si="21">EDATE(B69,1)</f>
        <v>45444</v>
      </c>
      <c r="C70" s="13">
        <f t="shared" ref="C70:C101" si="22">C69-H70+I70</f>
        <v>700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72024</v>
      </c>
      <c r="B71" s="12">
        <f t="shared" si="21"/>
        <v>45474</v>
      </c>
      <c r="C71" s="13">
        <f t="shared" si="22"/>
        <v>700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82024</v>
      </c>
      <c r="B72" s="12">
        <f t="shared" si="21"/>
        <v>45505</v>
      </c>
      <c r="C72" s="13">
        <f t="shared" si="22"/>
        <v>700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92024</v>
      </c>
      <c r="B73" s="12">
        <f t="shared" si="21"/>
        <v>45536</v>
      </c>
      <c r="C73" s="13">
        <f t="shared" si="22"/>
        <v>700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102024</v>
      </c>
      <c r="B74" s="12">
        <f t="shared" si="21"/>
        <v>45566</v>
      </c>
      <c r="C74" s="13">
        <f t="shared" si="22"/>
        <v>700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112024</v>
      </c>
      <c r="B75" s="12">
        <f t="shared" si="21"/>
        <v>45597</v>
      </c>
      <c r="C75" s="13">
        <f t="shared" si="22"/>
        <v>700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122024</v>
      </c>
      <c r="B76" s="12">
        <f t="shared" si="21"/>
        <v>45627</v>
      </c>
      <c r="C76" s="13">
        <f t="shared" si="22"/>
        <v>700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12025</v>
      </c>
      <c r="B77" s="12">
        <f t="shared" si="21"/>
        <v>45658</v>
      </c>
      <c r="C77" s="13">
        <f t="shared" si="22"/>
        <v>700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22025</v>
      </c>
      <c r="B78" s="12">
        <f t="shared" si="21"/>
        <v>45689</v>
      </c>
      <c r="C78" s="13">
        <f t="shared" si="22"/>
        <v>700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32025</v>
      </c>
      <c r="B79" s="12">
        <f t="shared" si="21"/>
        <v>45717</v>
      </c>
      <c r="C79" s="13">
        <f t="shared" si="22"/>
        <v>700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42025</v>
      </c>
      <c r="B80" s="12">
        <f t="shared" si="21"/>
        <v>45748</v>
      </c>
      <c r="C80" s="13">
        <f t="shared" si="22"/>
        <v>700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52025</v>
      </c>
      <c r="B81" s="12">
        <f t="shared" si="21"/>
        <v>45778</v>
      </c>
      <c r="C81" s="13">
        <f t="shared" si="22"/>
        <v>700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62025</v>
      </c>
      <c r="B82" s="12">
        <f t="shared" si="21"/>
        <v>45809</v>
      </c>
      <c r="C82" s="13">
        <f t="shared" si="22"/>
        <v>700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72025</v>
      </c>
      <c r="B83" s="12">
        <f t="shared" si="21"/>
        <v>45839</v>
      </c>
      <c r="C83" s="13">
        <f t="shared" si="22"/>
        <v>700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82025</v>
      </c>
      <c r="B84" s="12">
        <f t="shared" si="21"/>
        <v>45870</v>
      </c>
      <c r="C84" s="13">
        <f t="shared" si="22"/>
        <v>700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92025</v>
      </c>
      <c r="B85" s="12">
        <f t="shared" si="21"/>
        <v>45901</v>
      </c>
      <c r="C85" s="13">
        <f t="shared" si="22"/>
        <v>700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102025</v>
      </c>
      <c r="B86" s="12">
        <f t="shared" si="21"/>
        <v>45931</v>
      </c>
      <c r="C86" s="13">
        <f t="shared" si="22"/>
        <v>700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112025</v>
      </c>
      <c r="B87" s="12">
        <f t="shared" si="21"/>
        <v>45962</v>
      </c>
      <c r="C87" s="13">
        <f t="shared" si="22"/>
        <v>700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122025</v>
      </c>
      <c r="B88" s="12">
        <f t="shared" si="21"/>
        <v>45992</v>
      </c>
      <c r="C88" s="13">
        <f t="shared" si="22"/>
        <v>700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12026</v>
      </c>
      <c r="B89" s="12">
        <f t="shared" si="21"/>
        <v>46023</v>
      </c>
      <c r="C89" s="13">
        <f t="shared" si="22"/>
        <v>700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22026</v>
      </c>
      <c r="B90" s="12">
        <f t="shared" si="21"/>
        <v>46054</v>
      </c>
      <c r="C90" s="13">
        <f t="shared" si="22"/>
        <v>700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32026</v>
      </c>
      <c r="B91" s="12">
        <f t="shared" si="21"/>
        <v>46082</v>
      </c>
      <c r="C91" s="13">
        <f t="shared" si="22"/>
        <v>700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42026</v>
      </c>
      <c r="B92" s="12">
        <f t="shared" si="21"/>
        <v>46113</v>
      </c>
      <c r="C92" s="13">
        <f t="shared" si="22"/>
        <v>700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52026</v>
      </c>
      <c r="B93" s="12">
        <f t="shared" si="21"/>
        <v>46143</v>
      </c>
      <c r="C93" s="13">
        <f t="shared" si="22"/>
        <v>700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62026</v>
      </c>
      <c r="B94" s="12">
        <f t="shared" si="21"/>
        <v>46174</v>
      </c>
      <c r="C94" s="13">
        <f t="shared" si="22"/>
        <v>700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72026</v>
      </c>
      <c r="B95" s="12">
        <f t="shared" si="21"/>
        <v>46204</v>
      </c>
      <c r="C95" s="13">
        <f t="shared" si="22"/>
        <v>700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82026</v>
      </c>
      <c r="B96" s="12">
        <f t="shared" si="21"/>
        <v>46235</v>
      </c>
      <c r="C96" s="13">
        <f t="shared" si="22"/>
        <v>700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92026</v>
      </c>
      <c r="B97" s="12">
        <f t="shared" si="21"/>
        <v>46266</v>
      </c>
      <c r="C97" s="13">
        <f t="shared" si="22"/>
        <v>700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102026</v>
      </c>
      <c r="B98" s="12">
        <f t="shared" si="21"/>
        <v>46296</v>
      </c>
      <c r="C98" s="13">
        <f t="shared" si="22"/>
        <v>700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112026</v>
      </c>
      <c r="B99" s="12">
        <f t="shared" si="21"/>
        <v>46327</v>
      </c>
      <c r="C99" s="13">
        <f t="shared" si="22"/>
        <v>700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122026</v>
      </c>
      <c r="B100" s="12">
        <f t="shared" si="21"/>
        <v>46357</v>
      </c>
      <c r="C100" s="13">
        <f t="shared" si="22"/>
        <v>700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12027</v>
      </c>
      <c r="B101" s="12">
        <f t="shared" si="21"/>
        <v>46388</v>
      </c>
      <c r="C101" s="13">
        <f t="shared" si="22"/>
        <v>700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22027</v>
      </c>
      <c r="B102" s="12">
        <f t="shared" ref="B102:B124" si="31">EDATE(B101,1)</f>
        <v>46419</v>
      </c>
      <c r="C102" s="13">
        <f t="shared" ref="C102:C124" si="32">C101-H102+I102</f>
        <v>700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32027</v>
      </c>
      <c r="B103" s="12">
        <f t="shared" si="31"/>
        <v>46447</v>
      </c>
      <c r="C103" s="13">
        <f t="shared" si="32"/>
        <v>700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42027</v>
      </c>
      <c r="B104" s="12">
        <f t="shared" si="31"/>
        <v>46478</v>
      </c>
      <c r="C104" s="13">
        <f t="shared" si="32"/>
        <v>700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52027</v>
      </c>
      <c r="B105" s="12">
        <f t="shared" si="31"/>
        <v>46508</v>
      </c>
      <c r="C105" s="13">
        <f t="shared" si="32"/>
        <v>700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62027</v>
      </c>
      <c r="B106" s="12">
        <f t="shared" si="31"/>
        <v>46539</v>
      </c>
      <c r="C106" s="13">
        <f t="shared" si="32"/>
        <v>700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72027</v>
      </c>
      <c r="B107" s="12">
        <f t="shared" si="31"/>
        <v>46569</v>
      </c>
      <c r="C107" s="13">
        <f t="shared" si="32"/>
        <v>700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82027</v>
      </c>
      <c r="B108" s="12">
        <f t="shared" si="31"/>
        <v>46600</v>
      </c>
      <c r="C108" s="13">
        <f t="shared" si="32"/>
        <v>700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92027</v>
      </c>
      <c r="B109" s="12">
        <f t="shared" si="31"/>
        <v>46631</v>
      </c>
      <c r="C109" s="13">
        <f t="shared" si="32"/>
        <v>700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102027</v>
      </c>
      <c r="B110" s="12">
        <f t="shared" si="31"/>
        <v>46661</v>
      </c>
      <c r="C110" s="13">
        <f t="shared" si="32"/>
        <v>700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112027</v>
      </c>
      <c r="B111" s="12">
        <f t="shared" si="31"/>
        <v>46692</v>
      </c>
      <c r="C111" s="13">
        <f t="shared" si="32"/>
        <v>700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122027</v>
      </c>
      <c r="B112" s="12">
        <f t="shared" si="31"/>
        <v>46722</v>
      </c>
      <c r="C112" s="13">
        <f t="shared" si="32"/>
        <v>700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12028</v>
      </c>
      <c r="B113" s="12">
        <f t="shared" si="31"/>
        <v>46753</v>
      </c>
      <c r="C113" s="13">
        <f t="shared" si="32"/>
        <v>700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22028</v>
      </c>
      <c r="B114" s="12">
        <f t="shared" si="31"/>
        <v>46784</v>
      </c>
      <c r="C114" s="13">
        <f t="shared" si="32"/>
        <v>700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32028</v>
      </c>
      <c r="B115" s="12">
        <f t="shared" si="31"/>
        <v>46813</v>
      </c>
      <c r="C115" s="13">
        <f t="shared" si="32"/>
        <v>700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42028</v>
      </c>
      <c r="B116" s="12">
        <f t="shared" si="31"/>
        <v>46844</v>
      </c>
      <c r="C116" s="13">
        <f t="shared" si="32"/>
        <v>700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52028</v>
      </c>
      <c r="B117" s="12">
        <f t="shared" si="31"/>
        <v>46874</v>
      </c>
      <c r="C117" s="13">
        <f t="shared" si="32"/>
        <v>700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62028</v>
      </c>
      <c r="B118" s="12">
        <f t="shared" si="31"/>
        <v>46905</v>
      </c>
      <c r="C118" s="13">
        <f t="shared" si="32"/>
        <v>700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72028</v>
      </c>
      <c r="B119" s="12">
        <f t="shared" si="31"/>
        <v>46935</v>
      </c>
      <c r="C119" s="13">
        <f t="shared" si="32"/>
        <v>700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82028</v>
      </c>
      <c r="B120" s="12">
        <f t="shared" si="31"/>
        <v>46966</v>
      </c>
      <c r="C120" s="13">
        <f t="shared" si="32"/>
        <v>700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92028</v>
      </c>
      <c r="B121" s="12">
        <f t="shared" si="31"/>
        <v>46997</v>
      </c>
      <c r="C121" s="13">
        <f t="shared" si="32"/>
        <v>700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102028</v>
      </c>
      <c r="B122" s="12">
        <f t="shared" si="31"/>
        <v>47027</v>
      </c>
      <c r="C122" s="13">
        <f t="shared" si="32"/>
        <v>700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112028</v>
      </c>
      <c r="B123" s="12">
        <f t="shared" si="31"/>
        <v>47058</v>
      </c>
      <c r="C123" s="13">
        <f t="shared" si="32"/>
        <v>700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122028</v>
      </c>
      <c r="B124" s="12">
        <f t="shared" si="31"/>
        <v>47088</v>
      </c>
      <c r="C124" s="13">
        <f t="shared" si="32"/>
        <v>700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5" sqref="M25"/>
    </sheetView>
  </sheetViews>
  <sheetFormatPr defaultColWidth="11" defaultRowHeight="15"/>
  <cols>
    <col min="1" max="1" width="7" hidden="1" customWidth="1"/>
    <col min="2" max="2" width="9.14285714285714" customWidth="1"/>
    <col min="4" max="4" width="10.8571428571429" customWidth="1"/>
    <col min="5" max="5" width="12" customWidth="1"/>
    <col min="6" max="7" width="10.7142857142857" customWidth="1"/>
    <col min="8" max="8" width="12" customWidth="1"/>
    <col min="9" max="9" width="10.4285714285714" customWidth="1"/>
    <col min="11" max="11" width="12.2857142857143" customWidth="1"/>
    <col min="12" max="12" width="12" customWidth="1"/>
    <col min="13" max="13" width="12.4285714285714" customWidth="1"/>
    <col min="14" max="14" width="10.7142857142857" customWidth="1"/>
    <col min="15" max="15" width="10.1428571428571" customWidth="1"/>
    <col min="16" max="16" width="7.71428571428571" customWidth="1"/>
    <col min="17" max="17" width="3" customWidth="1"/>
    <col min="18" max="18" width="18.7142857142857" customWidth="1"/>
    <col min="19" max="19" width="9.28571428571429" customWidth="1"/>
  </cols>
  <sheetData>
    <row r="1" spans="2:16">
      <c r="B1" s="1" t="s">
        <v>9</v>
      </c>
      <c r="C1" s="2" t="s">
        <v>85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43466</v>
      </c>
      <c r="N1" s="19" t="s">
        <v>13</v>
      </c>
      <c r="O1" s="20">
        <v>300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12019</v>
      </c>
      <c r="B5" s="12">
        <f>EDATE(M1,0)</f>
        <v>43466</v>
      </c>
      <c r="C5" s="13">
        <f>IF(H5&gt;0,O1-H5,IF(J5&lt;0,O1-J5,O1))</f>
        <v>300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300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200</v>
      </c>
    </row>
    <row r="6" ht="15.75" spans="1:19">
      <c r="A6" s="5" t="str">
        <f t="shared" ref="A6:A37" si="1">MONTH(B6)&amp;YEAR(B6)</f>
        <v>22019</v>
      </c>
      <c r="B6" s="12">
        <f t="shared" ref="B6:B37" si="2">EDATE(B5,1)</f>
        <v>43497</v>
      </c>
      <c r="C6" s="13">
        <f t="shared" ref="C6:C37" si="3">C5-H6+I6</f>
        <v>300</v>
      </c>
      <c r="D6" s="13">
        <f t="shared" ref="D6:D37" si="4">C5*$K$1</f>
        <v>30</v>
      </c>
      <c r="E6" s="13">
        <f t="shared" ref="E6:E37" si="5">C5*$K$1+G5</f>
        <v>30</v>
      </c>
      <c r="F6" s="14">
        <f t="shared" ref="F6:F37" si="6">IF(J6&gt;E6,E6,J6)</f>
        <v>30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30</v>
      </c>
      <c r="K6" s="27">
        <v>43504</v>
      </c>
      <c r="L6" s="26">
        <v>20</v>
      </c>
      <c r="M6" s="27">
        <v>43629</v>
      </c>
      <c r="N6" s="28">
        <v>10</v>
      </c>
      <c r="O6" s="27"/>
      <c r="P6" s="28"/>
      <c r="R6" s="34" t="s">
        <v>5</v>
      </c>
      <c r="S6" s="33">
        <f ca="1">VLOOKUP($A$2,$A$5:$P$127,4,FALSE)</f>
        <v>20</v>
      </c>
    </row>
    <row r="7" ht="15.75" spans="1:19">
      <c r="A7" s="5" t="str">
        <f t="shared" si="1"/>
        <v>32019</v>
      </c>
      <c r="B7" s="12">
        <f t="shared" si="2"/>
        <v>43525</v>
      </c>
      <c r="C7" s="13">
        <f t="shared" si="3"/>
        <v>300</v>
      </c>
      <c r="D7" s="13">
        <f t="shared" si="4"/>
        <v>30</v>
      </c>
      <c r="E7" s="13">
        <f t="shared" si="5"/>
        <v>30</v>
      </c>
      <c r="F7" s="14">
        <f t="shared" si="6"/>
        <v>30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30</v>
      </c>
      <c r="K7" s="27">
        <v>43629</v>
      </c>
      <c r="L7" s="26">
        <v>30</v>
      </c>
      <c r="M7" s="27"/>
      <c r="N7" s="28"/>
      <c r="O7" s="27"/>
      <c r="P7" s="28"/>
      <c r="R7" s="35" t="s">
        <v>24</v>
      </c>
      <c r="S7" s="33">
        <f ca="1">VLOOKUP($A$2,$A$5:$P$127,7,FALSE)</f>
        <v>20</v>
      </c>
    </row>
    <row r="8" ht="15.75" spans="1:19">
      <c r="A8" s="5" t="str">
        <f t="shared" si="1"/>
        <v>42019</v>
      </c>
      <c r="B8" s="12">
        <f t="shared" si="2"/>
        <v>43556</v>
      </c>
      <c r="C8" s="13">
        <f t="shared" si="3"/>
        <v>300</v>
      </c>
      <c r="D8" s="13">
        <f t="shared" si="4"/>
        <v>30</v>
      </c>
      <c r="E8" s="13">
        <f t="shared" si="5"/>
        <v>30</v>
      </c>
      <c r="F8" s="14">
        <f t="shared" si="6"/>
        <v>30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30</v>
      </c>
      <c r="K8" s="27">
        <v>43629</v>
      </c>
      <c r="L8" s="26">
        <v>30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52019</v>
      </c>
      <c r="B9" s="12">
        <f t="shared" si="2"/>
        <v>43586</v>
      </c>
      <c r="C9" s="13">
        <f t="shared" si="3"/>
        <v>300</v>
      </c>
      <c r="D9" s="13">
        <f t="shared" si="4"/>
        <v>30</v>
      </c>
      <c r="E9" s="13">
        <f t="shared" si="5"/>
        <v>30</v>
      </c>
      <c r="F9" s="14">
        <f t="shared" si="6"/>
        <v>30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30</v>
      </c>
      <c r="K9" s="27">
        <v>43629</v>
      </c>
      <c r="L9" s="26">
        <v>30</v>
      </c>
      <c r="M9" s="27"/>
      <c r="N9" s="28"/>
      <c r="O9" s="27"/>
      <c r="P9" s="28"/>
      <c r="S9" s="5"/>
    </row>
    <row r="10" ht="15.75" spans="1:19">
      <c r="A10" s="5" t="str">
        <f t="shared" si="1"/>
        <v>62019</v>
      </c>
      <c r="B10" s="12">
        <f t="shared" si="2"/>
        <v>43617</v>
      </c>
      <c r="C10" s="13">
        <f t="shared" si="3"/>
        <v>300</v>
      </c>
      <c r="D10" s="13">
        <f t="shared" si="4"/>
        <v>30</v>
      </c>
      <c r="E10" s="13">
        <f t="shared" si="5"/>
        <v>30</v>
      </c>
      <c r="F10" s="14">
        <f t="shared" si="6"/>
        <v>30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30</v>
      </c>
      <c r="K10" s="27">
        <v>43629</v>
      </c>
      <c r="L10" s="26">
        <v>30</v>
      </c>
      <c r="M10" s="27"/>
      <c r="N10" s="28"/>
      <c r="O10" s="27"/>
      <c r="P10" s="28"/>
      <c r="S10" s="5"/>
    </row>
    <row r="11" ht="15.75" spans="1:19">
      <c r="A11" s="5" t="str">
        <f t="shared" si="1"/>
        <v>72019</v>
      </c>
      <c r="B11" s="12">
        <f t="shared" si="2"/>
        <v>43647</v>
      </c>
      <c r="C11" s="13">
        <f t="shared" si="3"/>
        <v>300</v>
      </c>
      <c r="D11" s="13">
        <f t="shared" si="4"/>
        <v>30</v>
      </c>
      <c r="E11" s="13">
        <f t="shared" si="5"/>
        <v>30</v>
      </c>
      <c r="F11" s="14">
        <f t="shared" si="6"/>
        <v>30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30</v>
      </c>
      <c r="K11" s="27">
        <v>43707</v>
      </c>
      <c r="L11" s="26">
        <v>30</v>
      </c>
      <c r="M11" s="27"/>
      <c r="N11" s="28"/>
      <c r="O11" s="27"/>
      <c r="P11" s="28"/>
      <c r="S11" s="5"/>
    </row>
    <row r="12" ht="15.75" spans="1:19">
      <c r="A12" s="5" t="str">
        <f t="shared" si="1"/>
        <v>82019</v>
      </c>
      <c r="B12" s="12">
        <f t="shared" si="2"/>
        <v>43678</v>
      </c>
      <c r="C12" s="13">
        <f t="shared" si="3"/>
        <v>300</v>
      </c>
      <c r="D12" s="13">
        <f t="shared" si="4"/>
        <v>30</v>
      </c>
      <c r="E12" s="13">
        <f t="shared" si="5"/>
        <v>30</v>
      </c>
      <c r="F12" s="14">
        <f t="shared" si="6"/>
        <v>30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30</v>
      </c>
      <c r="K12" s="27">
        <v>43707</v>
      </c>
      <c r="L12" s="26">
        <v>30</v>
      </c>
      <c r="M12" s="27"/>
      <c r="N12" s="28"/>
      <c r="O12" s="27"/>
      <c r="P12" s="28"/>
      <c r="S12" s="5"/>
    </row>
    <row r="13" ht="15.75" spans="1:19">
      <c r="A13" s="5" t="str">
        <f t="shared" si="1"/>
        <v>92019</v>
      </c>
      <c r="B13" s="12">
        <f t="shared" si="2"/>
        <v>43709</v>
      </c>
      <c r="C13" s="13">
        <f t="shared" si="3"/>
        <v>240</v>
      </c>
      <c r="D13" s="13">
        <f t="shared" si="4"/>
        <v>30</v>
      </c>
      <c r="E13" s="13">
        <f t="shared" si="5"/>
        <v>30</v>
      </c>
      <c r="F13" s="14">
        <f t="shared" si="6"/>
        <v>30</v>
      </c>
      <c r="G13" s="14">
        <f t="shared" si="0"/>
        <v>0</v>
      </c>
      <c r="H13" s="14">
        <f t="shared" si="7"/>
        <v>60</v>
      </c>
      <c r="I13" s="24">
        <f t="shared" si="8"/>
        <v>0</v>
      </c>
      <c r="J13" s="24">
        <f t="shared" si="9"/>
        <v>90</v>
      </c>
      <c r="K13" s="27">
        <v>43707</v>
      </c>
      <c r="L13" s="26">
        <v>90</v>
      </c>
      <c r="M13" s="27"/>
      <c r="N13" s="28"/>
      <c r="O13" s="27"/>
      <c r="P13" s="28"/>
      <c r="S13" s="5"/>
    </row>
    <row r="14" ht="15.75" spans="1:19">
      <c r="A14" s="5" t="str">
        <f t="shared" si="1"/>
        <v>102019</v>
      </c>
      <c r="B14" s="12">
        <f t="shared" si="2"/>
        <v>43739</v>
      </c>
      <c r="C14" s="13">
        <f t="shared" si="3"/>
        <v>0</v>
      </c>
      <c r="D14" s="13">
        <f t="shared" si="4"/>
        <v>24</v>
      </c>
      <c r="E14" s="13">
        <f t="shared" si="5"/>
        <v>24</v>
      </c>
      <c r="F14" s="14">
        <f t="shared" si="6"/>
        <v>24</v>
      </c>
      <c r="G14" s="14">
        <f t="shared" si="0"/>
        <v>0</v>
      </c>
      <c r="H14" s="14">
        <f t="shared" si="7"/>
        <v>240</v>
      </c>
      <c r="I14" s="24">
        <f t="shared" si="8"/>
        <v>0</v>
      </c>
      <c r="J14" s="24">
        <f t="shared" si="9"/>
        <v>264</v>
      </c>
      <c r="K14" s="27">
        <v>43746</v>
      </c>
      <c r="L14" s="26">
        <v>264</v>
      </c>
      <c r="M14" s="27"/>
      <c r="N14" s="28"/>
      <c r="O14" s="27"/>
      <c r="P14" s="28"/>
      <c r="S14" s="5"/>
    </row>
    <row r="15" ht="15.75" spans="1:19">
      <c r="A15" s="5" t="str">
        <f t="shared" si="1"/>
        <v>112019</v>
      </c>
      <c r="B15" s="12">
        <f t="shared" si="2"/>
        <v>43770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122019</v>
      </c>
      <c r="B16" s="12">
        <f t="shared" si="2"/>
        <v>43800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12020</v>
      </c>
      <c r="B17" s="12">
        <f t="shared" si="2"/>
        <v>43831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22020</v>
      </c>
      <c r="B18" s="12">
        <f t="shared" si="2"/>
        <v>43862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32020</v>
      </c>
      <c r="B19" s="12">
        <f t="shared" si="2"/>
        <v>43891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42020</v>
      </c>
      <c r="B20" s="12">
        <f t="shared" si="2"/>
        <v>43922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52020</v>
      </c>
      <c r="B21" s="12">
        <f t="shared" si="2"/>
        <v>43952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62020</v>
      </c>
      <c r="B22" s="12">
        <f t="shared" si="2"/>
        <v>43983</v>
      </c>
      <c r="C22" s="13">
        <f t="shared" si="3"/>
        <v>150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150</v>
      </c>
      <c r="J22" s="24">
        <f t="shared" si="9"/>
        <v>0</v>
      </c>
      <c r="K22" s="25">
        <v>43992</v>
      </c>
      <c r="L22" s="26">
        <v>-150</v>
      </c>
      <c r="M22" s="25"/>
      <c r="N22" s="26"/>
      <c r="O22" s="25"/>
      <c r="P22" s="26"/>
      <c r="S22" s="5"/>
    </row>
    <row r="23" ht="15.75" spans="1:19">
      <c r="A23" s="5" t="str">
        <f t="shared" si="1"/>
        <v>72020</v>
      </c>
      <c r="B23" s="12">
        <f t="shared" si="2"/>
        <v>44013</v>
      </c>
      <c r="C23" s="13">
        <f t="shared" si="3"/>
        <v>200</v>
      </c>
      <c r="D23" s="13">
        <f t="shared" si="4"/>
        <v>15</v>
      </c>
      <c r="E23" s="13">
        <f t="shared" si="5"/>
        <v>15</v>
      </c>
      <c r="F23" s="14">
        <f t="shared" si="6"/>
        <v>15</v>
      </c>
      <c r="G23" s="14">
        <f t="shared" si="0"/>
        <v>0</v>
      </c>
      <c r="H23" s="14">
        <f t="shared" si="7"/>
        <v>150</v>
      </c>
      <c r="I23" s="24">
        <f t="shared" si="8"/>
        <v>200</v>
      </c>
      <c r="J23" s="24">
        <f t="shared" si="9"/>
        <v>165</v>
      </c>
      <c r="K23" s="25">
        <v>44020</v>
      </c>
      <c r="L23" s="26">
        <v>165</v>
      </c>
      <c r="M23" s="25">
        <v>44032</v>
      </c>
      <c r="N23" s="26">
        <v>-200</v>
      </c>
      <c r="O23" s="25"/>
      <c r="P23" s="26"/>
      <c r="S23" s="5"/>
    </row>
    <row r="24" ht="15.75" spans="1:19">
      <c r="A24" s="5" t="str">
        <f t="shared" si="1"/>
        <v>82020</v>
      </c>
      <c r="B24" s="12">
        <f t="shared" si="2"/>
        <v>44044</v>
      </c>
      <c r="C24" s="13">
        <f t="shared" si="3"/>
        <v>200</v>
      </c>
      <c r="D24" s="13">
        <f t="shared" si="4"/>
        <v>20</v>
      </c>
      <c r="E24" s="13">
        <f t="shared" si="5"/>
        <v>20</v>
      </c>
      <c r="F24" s="14">
        <f t="shared" si="6"/>
        <v>20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20</v>
      </c>
      <c r="K24" s="25">
        <v>44072</v>
      </c>
      <c r="L24" s="26">
        <v>20</v>
      </c>
      <c r="M24" s="25"/>
      <c r="N24" s="26"/>
      <c r="O24" s="25"/>
      <c r="P24" s="26"/>
      <c r="S24" s="5"/>
    </row>
    <row r="25" ht="15.75" spans="1:19">
      <c r="A25" s="5" t="str">
        <f t="shared" si="1"/>
        <v>92020</v>
      </c>
      <c r="B25" s="12">
        <f t="shared" si="2"/>
        <v>44075</v>
      </c>
      <c r="C25" s="13">
        <f t="shared" si="3"/>
        <v>200</v>
      </c>
      <c r="D25" s="13">
        <f t="shared" si="4"/>
        <v>20</v>
      </c>
      <c r="E25" s="13">
        <f t="shared" si="5"/>
        <v>20</v>
      </c>
      <c r="F25" s="14">
        <f t="shared" si="6"/>
        <v>0</v>
      </c>
      <c r="G25" s="14">
        <f t="shared" si="0"/>
        <v>20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102020</v>
      </c>
      <c r="B26" s="12">
        <f t="shared" si="2"/>
        <v>44105</v>
      </c>
      <c r="C26" s="13">
        <f t="shared" si="3"/>
        <v>200</v>
      </c>
      <c r="D26" s="13">
        <f t="shared" si="4"/>
        <v>20</v>
      </c>
      <c r="E26" s="13">
        <f t="shared" si="5"/>
        <v>40</v>
      </c>
      <c r="F26" s="14">
        <f t="shared" si="6"/>
        <v>0</v>
      </c>
      <c r="G26" s="14">
        <f t="shared" si="0"/>
        <v>40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112020</v>
      </c>
      <c r="B27" s="12">
        <f t="shared" si="2"/>
        <v>44136</v>
      </c>
      <c r="C27" s="13">
        <f t="shared" si="3"/>
        <v>200</v>
      </c>
      <c r="D27" s="13">
        <f t="shared" si="4"/>
        <v>20</v>
      </c>
      <c r="E27" s="13">
        <f t="shared" si="5"/>
        <v>60</v>
      </c>
      <c r="F27" s="14">
        <f t="shared" si="6"/>
        <v>0</v>
      </c>
      <c r="G27" s="14">
        <f t="shared" si="0"/>
        <v>60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122020</v>
      </c>
      <c r="B28" s="12">
        <f t="shared" si="2"/>
        <v>44166</v>
      </c>
      <c r="C28" s="13">
        <f t="shared" si="3"/>
        <v>200</v>
      </c>
      <c r="D28" s="13">
        <f t="shared" si="4"/>
        <v>20</v>
      </c>
      <c r="E28" s="13">
        <f t="shared" si="5"/>
        <v>80</v>
      </c>
      <c r="F28" s="14">
        <f t="shared" si="6"/>
        <v>0</v>
      </c>
      <c r="G28" s="14">
        <f t="shared" si="0"/>
        <v>80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12021</v>
      </c>
      <c r="B29" s="12">
        <f t="shared" si="2"/>
        <v>44197</v>
      </c>
      <c r="C29" s="13">
        <f t="shared" si="3"/>
        <v>200</v>
      </c>
      <c r="D29" s="13">
        <f t="shared" si="4"/>
        <v>20</v>
      </c>
      <c r="E29" s="13">
        <f t="shared" si="5"/>
        <v>100</v>
      </c>
      <c r="F29" s="14">
        <f t="shared" si="6"/>
        <v>0</v>
      </c>
      <c r="G29" s="14">
        <f t="shared" si="0"/>
        <v>100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22021</v>
      </c>
      <c r="B30" s="12">
        <f t="shared" si="2"/>
        <v>44228</v>
      </c>
      <c r="C30" s="13">
        <f t="shared" si="3"/>
        <v>200</v>
      </c>
      <c r="D30" s="13">
        <f t="shared" si="4"/>
        <v>20</v>
      </c>
      <c r="E30" s="13">
        <f t="shared" si="5"/>
        <v>120</v>
      </c>
      <c r="F30" s="14">
        <f t="shared" si="6"/>
        <v>0</v>
      </c>
      <c r="G30" s="14">
        <f t="shared" si="0"/>
        <v>120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32021</v>
      </c>
      <c r="B31" s="12">
        <f t="shared" si="2"/>
        <v>44256</v>
      </c>
      <c r="C31" s="13">
        <f t="shared" si="3"/>
        <v>200</v>
      </c>
      <c r="D31" s="13">
        <f t="shared" si="4"/>
        <v>20</v>
      </c>
      <c r="E31" s="13">
        <f t="shared" si="5"/>
        <v>140</v>
      </c>
      <c r="F31" s="14">
        <f t="shared" si="6"/>
        <v>0</v>
      </c>
      <c r="G31" s="14">
        <f t="shared" si="0"/>
        <v>140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42021</v>
      </c>
      <c r="B32" s="12">
        <f t="shared" si="2"/>
        <v>44287</v>
      </c>
      <c r="C32" s="13">
        <f t="shared" si="3"/>
        <v>200</v>
      </c>
      <c r="D32" s="13">
        <f t="shared" si="4"/>
        <v>20</v>
      </c>
      <c r="E32" s="13">
        <f t="shared" si="5"/>
        <v>160</v>
      </c>
      <c r="F32" s="14">
        <f t="shared" si="6"/>
        <v>0</v>
      </c>
      <c r="G32" s="14">
        <f t="shared" si="0"/>
        <v>160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52021</v>
      </c>
      <c r="B33" s="12">
        <f t="shared" si="2"/>
        <v>44317</v>
      </c>
      <c r="C33" s="13">
        <f t="shared" si="3"/>
        <v>200</v>
      </c>
      <c r="D33" s="13">
        <f t="shared" si="4"/>
        <v>20</v>
      </c>
      <c r="E33" s="13">
        <f t="shared" si="5"/>
        <v>180</v>
      </c>
      <c r="F33" s="14">
        <f t="shared" si="6"/>
        <v>0</v>
      </c>
      <c r="G33" s="14">
        <f t="shared" si="0"/>
        <v>180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62021</v>
      </c>
      <c r="B34" s="12">
        <f t="shared" si="2"/>
        <v>44348</v>
      </c>
      <c r="C34" s="13">
        <f t="shared" si="3"/>
        <v>200</v>
      </c>
      <c r="D34" s="13">
        <f t="shared" si="4"/>
        <v>20</v>
      </c>
      <c r="E34" s="13">
        <f t="shared" si="5"/>
        <v>200</v>
      </c>
      <c r="F34" s="14">
        <f t="shared" si="6"/>
        <v>0</v>
      </c>
      <c r="G34" s="14">
        <f t="shared" si="0"/>
        <v>200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72021</v>
      </c>
      <c r="B35" s="12">
        <f t="shared" si="2"/>
        <v>44378</v>
      </c>
      <c r="C35" s="13">
        <f t="shared" si="3"/>
        <v>200</v>
      </c>
      <c r="D35" s="13">
        <f t="shared" si="4"/>
        <v>20</v>
      </c>
      <c r="E35" s="13">
        <f t="shared" si="5"/>
        <v>220</v>
      </c>
      <c r="F35" s="14">
        <f t="shared" si="6"/>
        <v>0</v>
      </c>
      <c r="G35" s="14">
        <f t="shared" si="0"/>
        <v>220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82021</v>
      </c>
      <c r="B36" s="12">
        <f t="shared" si="2"/>
        <v>44409</v>
      </c>
      <c r="C36" s="13">
        <f t="shared" si="3"/>
        <v>200</v>
      </c>
      <c r="D36" s="13">
        <f t="shared" si="4"/>
        <v>20</v>
      </c>
      <c r="E36" s="13">
        <f t="shared" si="5"/>
        <v>240</v>
      </c>
      <c r="F36" s="14">
        <f t="shared" si="6"/>
        <v>0</v>
      </c>
      <c r="G36" s="14">
        <f t="shared" si="0"/>
        <v>240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92021</v>
      </c>
      <c r="B37" s="12">
        <f t="shared" si="2"/>
        <v>44440</v>
      </c>
      <c r="C37" s="13">
        <f t="shared" si="3"/>
        <v>200</v>
      </c>
      <c r="D37" s="13">
        <f t="shared" si="4"/>
        <v>20</v>
      </c>
      <c r="E37" s="13">
        <f t="shared" si="5"/>
        <v>260</v>
      </c>
      <c r="F37" s="14">
        <f t="shared" si="6"/>
        <v>0</v>
      </c>
      <c r="G37" s="14">
        <f t="shared" ref="G37:G68" si="10">E37-F37</f>
        <v>260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102021</v>
      </c>
      <c r="B38" s="12">
        <f t="shared" ref="B38:B69" si="12">EDATE(B37,1)</f>
        <v>44470</v>
      </c>
      <c r="C38" s="13">
        <f t="shared" ref="C38:C69" si="13">C37-H38+I38</f>
        <v>200</v>
      </c>
      <c r="D38" s="13">
        <f t="shared" ref="D38:D69" si="14">C37*$K$1</f>
        <v>20</v>
      </c>
      <c r="E38" s="13">
        <f t="shared" ref="E38:E69" si="15">C37*$K$1+G37</f>
        <v>280</v>
      </c>
      <c r="F38" s="14">
        <f t="shared" ref="F38:F69" si="16">IF(J38&gt;E38,E38,J38)</f>
        <v>0</v>
      </c>
      <c r="G38" s="14">
        <f t="shared" si="10"/>
        <v>280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112021</v>
      </c>
      <c r="B39" s="12">
        <f t="shared" si="12"/>
        <v>44501</v>
      </c>
      <c r="C39" s="13">
        <f t="shared" si="13"/>
        <v>200</v>
      </c>
      <c r="D39" s="13">
        <f t="shared" si="14"/>
        <v>20</v>
      </c>
      <c r="E39" s="13">
        <f t="shared" si="15"/>
        <v>300</v>
      </c>
      <c r="F39" s="14">
        <f t="shared" si="16"/>
        <v>0</v>
      </c>
      <c r="G39" s="14">
        <f t="shared" si="10"/>
        <v>300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122021</v>
      </c>
      <c r="B40" s="12">
        <f t="shared" si="12"/>
        <v>44531</v>
      </c>
      <c r="C40" s="13">
        <f t="shared" si="13"/>
        <v>200</v>
      </c>
      <c r="D40" s="13">
        <f t="shared" si="14"/>
        <v>20</v>
      </c>
      <c r="E40" s="13">
        <f t="shared" si="15"/>
        <v>320</v>
      </c>
      <c r="F40" s="14">
        <f t="shared" si="16"/>
        <v>0</v>
      </c>
      <c r="G40" s="14">
        <f t="shared" si="10"/>
        <v>320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12022</v>
      </c>
      <c r="B41" s="12">
        <f t="shared" si="12"/>
        <v>44562</v>
      </c>
      <c r="C41" s="13">
        <f t="shared" si="13"/>
        <v>200</v>
      </c>
      <c r="D41" s="13">
        <f t="shared" si="14"/>
        <v>20</v>
      </c>
      <c r="E41" s="13">
        <f t="shared" si="15"/>
        <v>340</v>
      </c>
      <c r="F41" s="14">
        <f t="shared" si="16"/>
        <v>0</v>
      </c>
      <c r="G41" s="14">
        <f t="shared" si="10"/>
        <v>340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22022</v>
      </c>
      <c r="B42" s="12">
        <f t="shared" si="12"/>
        <v>44593</v>
      </c>
      <c r="C42" s="13">
        <f t="shared" si="13"/>
        <v>200</v>
      </c>
      <c r="D42" s="13">
        <f t="shared" si="14"/>
        <v>20</v>
      </c>
      <c r="E42" s="13">
        <f t="shared" si="15"/>
        <v>360</v>
      </c>
      <c r="F42" s="14">
        <f t="shared" si="16"/>
        <v>0</v>
      </c>
      <c r="G42" s="14">
        <f t="shared" si="10"/>
        <v>360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32022</v>
      </c>
      <c r="B43" s="12">
        <f t="shared" si="12"/>
        <v>44621</v>
      </c>
      <c r="C43" s="13">
        <f t="shared" si="13"/>
        <v>200</v>
      </c>
      <c r="D43" s="13">
        <f t="shared" si="14"/>
        <v>20</v>
      </c>
      <c r="E43" s="13">
        <f t="shared" si="15"/>
        <v>380</v>
      </c>
      <c r="F43" s="14">
        <f t="shared" si="16"/>
        <v>0</v>
      </c>
      <c r="G43" s="14">
        <f t="shared" si="10"/>
        <v>380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42022</v>
      </c>
      <c r="B44" s="12">
        <f t="shared" si="12"/>
        <v>44652</v>
      </c>
      <c r="C44" s="13">
        <f t="shared" si="13"/>
        <v>200</v>
      </c>
      <c r="D44" s="13">
        <f t="shared" si="14"/>
        <v>20</v>
      </c>
      <c r="E44" s="13">
        <f t="shared" si="15"/>
        <v>400</v>
      </c>
      <c r="F44" s="14">
        <f t="shared" si="16"/>
        <v>0</v>
      </c>
      <c r="G44" s="14">
        <f t="shared" si="10"/>
        <v>400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52022</v>
      </c>
      <c r="B45" s="12">
        <f t="shared" si="12"/>
        <v>44682</v>
      </c>
      <c r="C45" s="13">
        <f t="shared" si="13"/>
        <v>200</v>
      </c>
      <c r="D45" s="13">
        <f t="shared" si="14"/>
        <v>20</v>
      </c>
      <c r="E45" s="13">
        <f t="shared" si="15"/>
        <v>420</v>
      </c>
      <c r="F45" s="14">
        <f t="shared" si="16"/>
        <v>0</v>
      </c>
      <c r="G45" s="14">
        <f t="shared" si="10"/>
        <v>420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62022</v>
      </c>
      <c r="B46" s="12">
        <f t="shared" si="12"/>
        <v>44713</v>
      </c>
      <c r="C46" s="13">
        <f t="shared" si="13"/>
        <v>200</v>
      </c>
      <c r="D46" s="13">
        <f t="shared" si="14"/>
        <v>20</v>
      </c>
      <c r="E46" s="13">
        <f t="shared" si="15"/>
        <v>440</v>
      </c>
      <c r="F46" s="14">
        <f t="shared" si="16"/>
        <v>0</v>
      </c>
      <c r="G46" s="14">
        <f t="shared" si="10"/>
        <v>440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72022</v>
      </c>
      <c r="B47" s="12">
        <f t="shared" si="12"/>
        <v>44743</v>
      </c>
      <c r="C47" s="13">
        <f t="shared" si="13"/>
        <v>200</v>
      </c>
      <c r="D47" s="13">
        <f t="shared" si="14"/>
        <v>20</v>
      </c>
      <c r="E47" s="13">
        <f t="shared" si="15"/>
        <v>460</v>
      </c>
      <c r="F47" s="14">
        <f t="shared" si="16"/>
        <v>0</v>
      </c>
      <c r="G47" s="14">
        <f t="shared" si="10"/>
        <v>460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82022</v>
      </c>
      <c r="B48" s="12">
        <f t="shared" si="12"/>
        <v>44774</v>
      </c>
      <c r="C48" s="13">
        <f t="shared" si="13"/>
        <v>200</v>
      </c>
      <c r="D48" s="13">
        <f t="shared" si="14"/>
        <v>20</v>
      </c>
      <c r="E48" s="13">
        <f t="shared" si="15"/>
        <v>480</v>
      </c>
      <c r="F48" s="14">
        <f t="shared" si="16"/>
        <v>0</v>
      </c>
      <c r="G48" s="14">
        <f t="shared" si="10"/>
        <v>480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92022</v>
      </c>
      <c r="B49" s="12">
        <f t="shared" si="12"/>
        <v>44805</v>
      </c>
      <c r="C49" s="13">
        <f t="shared" si="13"/>
        <v>200</v>
      </c>
      <c r="D49" s="13">
        <f t="shared" si="14"/>
        <v>20</v>
      </c>
      <c r="E49" s="13">
        <f t="shared" si="15"/>
        <v>500</v>
      </c>
      <c r="F49" s="14">
        <f t="shared" si="16"/>
        <v>0</v>
      </c>
      <c r="G49" s="14">
        <f t="shared" si="10"/>
        <v>500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102022</v>
      </c>
      <c r="B50" s="12">
        <f t="shared" si="12"/>
        <v>44835</v>
      </c>
      <c r="C50" s="13">
        <f t="shared" si="13"/>
        <v>200</v>
      </c>
      <c r="D50" s="13">
        <f t="shared" si="14"/>
        <v>20</v>
      </c>
      <c r="E50" s="13">
        <f t="shared" si="15"/>
        <v>520</v>
      </c>
      <c r="F50" s="14">
        <f t="shared" si="16"/>
        <v>0</v>
      </c>
      <c r="G50" s="14">
        <f t="shared" si="10"/>
        <v>520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112022</v>
      </c>
      <c r="B51" s="12">
        <f t="shared" si="12"/>
        <v>44866</v>
      </c>
      <c r="C51" s="13">
        <f t="shared" si="13"/>
        <v>200</v>
      </c>
      <c r="D51" s="13">
        <f t="shared" si="14"/>
        <v>20</v>
      </c>
      <c r="E51" s="13">
        <f t="shared" si="15"/>
        <v>540</v>
      </c>
      <c r="F51" s="14">
        <f t="shared" si="16"/>
        <v>0</v>
      </c>
      <c r="G51" s="14">
        <f t="shared" si="10"/>
        <v>540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122022</v>
      </c>
      <c r="B52" s="12">
        <f t="shared" si="12"/>
        <v>44896</v>
      </c>
      <c r="C52" s="13">
        <f t="shared" si="13"/>
        <v>200</v>
      </c>
      <c r="D52" s="13">
        <f t="shared" si="14"/>
        <v>20</v>
      </c>
      <c r="E52" s="13">
        <f t="shared" si="15"/>
        <v>560</v>
      </c>
      <c r="F52" s="14">
        <f t="shared" si="16"/>
        <v>0</v>
      </c>
      <c r="G52" s="14">
        <f t="shared" si="10"/>
        <v>560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12023</v>
      </c>
      <c r="B53" s="12">
        <f t="shared" si="12"/>
        <v>44927</v>
      </c>
      <c r="C53" s="13">
        <f t="shared" si="13"/>
        <v>200</v>
      </c>
      <c r="D53" s="13">
        <f t="shared" si="14"/>
        <v>20</v>
      </c>
      <c r="E53" s="13">
        <f t="shared" si="15"/>
        <v>580</v>
      </c>
      <c r="F53" s="14">
        <f t="shared" si="16"/>
        <v>0</v>
      </c>
      <c r="G53" s="14">
        <f t="shared" si="10"/>
        <v>580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22023</v>
      </c>
      <c r="B54" s="12">
        <f t="shared" si="12"/>
        <v>44958</v>
      </c>
      <c r="C54" s="13">
        <f t="shared" si="13"/>
        <v>200</v>
      </c>
      <c r="D54" s="13">
        <f t="shared" si="14"/>
        <v>20</v>
      </c>
      <c r="E54" s="13">
        <f t="shared" si="15"/>
        <v>600</v>
      </c>
      <c r="F54" s="14">
        <f t="shared" si="16"/>
        <v>0</v>
      </c>
      <c r="G54" s="14">
        <f t="shared" si="10"/>
        <v>600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32023</v>
      </c>
      <c r="B55" s="12">
        <f t="shared" si="12"/>
        <v>44986</v>
      </c>
      <c r="C55" s="13">
        <f t="shared" si="13"/>
        <v>200</v>
      </c>
      <c r="D55" s="13">
        <f t="shared" si="14"/>
        <v>20</v>
      </c>
      <c r="E55" s="13">
        <f t="shared" si="15"/>
        <v>620</v>
      </c>
      <c r="F55" s="14">
        <f t="shared" si="16"/>
        <v>0</v>
      </c>
      <c r="G55" s="14">
        <f t="shared" si="10"/>
        <v>620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42023</v>
      </c>
      <c r="B56" s="12">
        <f t="shared" si="12"/>
        <v>45017</v>
      </c>
      <c r="C56" s="13">
        <f t="shared" si="13"/>
        <v>200</v>
      </c>
      <c r="D56" s="13">
        <f t="shared" si="14"/>
        <v>20</v>
      </c>
      <c r="E56" s="13">
        <f t="shared" si="15"/>
        <v>640</v>
      </c>
      <c r="F56" s="14">
        <f t="shared" si="16"/>
        <v>0</v>
      </c>
      <c r="G56" s="14">
        <f t="shared" si="10"/>
        <v>640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52023</v>
      </c>
      <c r="B57" s="12">
        <f t="shared" si="12"/>
        <v>45047</v>
      </c>
      <c r="C57" s="13">
        <f t="shared" si="13"/>
        <v>200</v>
      </c>
      <c r="D57" s="13">
        <f t="shared" si="14"/>
        <v>20</v>
      </c>
      <c r="E57" s="13">
        <f t="shared" si="15"/>
        <v>660</v>
      </c>
      <c r="F57" s="14">
        <f t="shared" si="16"/>
        <v>0</v>
      </c>
      <c r="G57" s="14">
        <f t="shared" si="10"/>
        <v>660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62023</v>
      </c>
      <c r="B58" s="12">
        <f t="shared" si="12"/>
        <v>45078</v>
      </c>
      <c r="C58" s="13">
        <f t="shared" si="13"/>
        <v>200</v>
      </c>
      <c r="D58" s="13">
        <f t="shared" si="14"/>
        <v>20</v>
      </c>
      <c r="E58" s="13">
        <f t="shared" si="15"/>
        <v>680</v>
      </c>
      <c r="F58" s="14">
        <f t="shared" si="16"/>
        <v>0</v>
      </c>
      <c r="G58" s="14">
        <f t="shared" si="10"/>
        <v>680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72023</v>
      </c>
      <c r="B59" s="12">
        <f t="shared" si="12"/>
        <v>45108</v>
      </c>
      <c r="C59" s="13">
        <f t="shared" si="13"/>
        <v>200</v>
      </c>
      <c r="D59" s="13">
        <f t="shared" si="14"/>
        <v>20</v>
      </c>
      <c r="E59" s="13">
        <f t="shared" si="15"/>
        <v>700</v>
      </c>
      <c r="F59" s="14">
        <f t="shared" si="16"/>
        <v>0</v>
      </c>
      <c r="G59" s="14">
        <f t="shared" si="10"/>
        <v>700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82023</v>
      </c>
      <c r="B60" s="12">
        <f t="shared" si="12"/>
        <v>45139</v>
      </c>
      <c r="C60" s="13">
        <f t="shared" si="13"/>
        <v>200</v>
      </c>
      <c r="D60" s="13">
        <f t="shared" si="14"/>
        <v>20</v>
      </c>
      <c r="E60" s="13">
        <f t="shared" si="15"/>
        <v>720</v>
      </c>
      <c r="F60" s="14">
        <f t="shared" si="16"/>
        <v>0</v>
      </c>
      <c r="G60" s="14">
        <f t="shared" si="10"/>
        <v>720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92023</v>
      </c>
      <c r="B61" s="12">
        <f t="shared" si="12"/>
        <v>45170</v>
      </c>
      <c r="C61" s="13">
        <f t="shared" si="13"/>
        <v>200</v>
      </c>
      <c r="D61" s="13">
        <f t="shared" si="14"/>
        <v>20</v>
      </c>
      <c r="E61" s="13">
        <f t="shared" si="15"/>
        <v>740</v>
      </c>
      <c r="F61" s="14">
        <f t="shared" si="16"/>
        <v>0</v>
      </c>
      <c r="G61" s="14">
        <f t="shared" si="10"/>
        <v>740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102023</v>
      </c>
      <c r="B62" s="12">
        <f t="shared" si="12"/>
        <v>45200</v>
      </c>
      <c r="C62" s="13">
        <f t="shared" si="13"/>
        <v>200</v>
      </c>
      <c r="D62" s="13">
        <f t="shared" si="14"/>
        <v>20</v>
      </c>
      <c r="E62" s="13">
        <f t="shared" si="15"/>
        <v>760</v>
      </c>
      <c r="F62" s="14">
        <f t="shared" si="16"/>
        <v>0</v>
      </c>
      <c r="G62" s="14">
        <f t="shared" si="10"/>
        <v>760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112023</v>
      </c>
      <c r="B63" s="12">
        <f t="shared" si="12"/>
        <v>45231</v>
      </c>
      <c r="C63" s="13">
        <f t="shared" si="13"/>
        <v>200</v>
      </c>
      <c r="D63" s="13">
        <f t="shared" si="14"/>
        <v>20</v>
      </c>
      <c r="E63" s="13">
        <f t="shared" si="15"/>
        <v>780</v>
      </c>
      <c r="F63" s="14">
        <f t="shared" si="16"/>
        <v>0</v>
      </c>
      <c r="G63" s="14">
        <f t="shared" si="10"/>
        <v>780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122023</v>
      </c>
      <c r="B64" s="12">
        <f t="shared" si="12"/>
        <v>45261</v>
      </c>
      <c r="C64" s="13">
        <f t="shared" si="13"/>
        <v>200</v>
      </c>
      <c r="D64" s="13">
        <f t="shared" si="14"/>
        <v>20</v>
      </c>
      <c r="E64" s="13">
        <f t="shared" si="15"/>
        <v>800</v>
      </c>
      <c r="F64" s="14">
        <f t="shared" si="16"/>
        <v>0</v>
      </c>
      <c r="G64" s="14">
        <f t="shared" si="10"/>
        <v>800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12024</v>
      </c>
      <c r="B65" s="12">
        <f t="shared" si="12"/>
        <v>45292</v>
      </c>
      <c r="C65" s="13">
        <f t="shared" si="13"/>
        <v>200</v>
      </c>
      <c r="D65" s="13">
        <f t="shared" si="14"/>
        <v>20</v>
      </c>
      <c r="E65" s="13">
        <f t="shared" si="15"/>
        <v>820</v>
      </c>
      <c r="F65" s="14">
        <f t="shared" si="16"/>
        <v>0</v>
      </c>
      <c r="G65" s="14">
        <f t="shared" si="10"/>
        <v>820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22024</v>
      </c>
      <c r="B66" s="12">
        <f t="shared" si="12"/>
        <v>45323</v>
      </c>
      <c r="C66" s="13">
        <f t="shared" si="13"/>
        <v>200</v>
      </c>
      <c r="D66" s="13">
        <f t="shared" si="14"/>
        <v>20</v>
      </c>
      <c r="E66" s="13">
        <f t="shared" si="15"/>
        <v>840</v>
      </c>
      <c r="F66" s="14">
        <f t="shared" si="16"/>
        <v>0</v>
      </c>
      <c r="G66" s="14">
        <f t="shared" si="10"/>
        <v>840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32024</v>
      </c>
      <c r="B67" s="12">
        <f t="shared" si="12"/>
        <v>45352</v>
      </c>
      <c r="C67" s="13">
        <f t="shared" si="13"/>
        <v>200</v>
      </c>
      <c r="D67" s="13">
        <f t="shared" si="14"/>
        <v>20</v>
      </c>
      <c r="E67" s="13">
        <f t="shared" si="15"/>
        <v>860</v>
      </c>
      <c r="F67" s="14">
        <f t="shared" si="16"/>
        <v>0</v>
      </c>
      <c r="G67" s="14">
        <f t="shared" si="10"/>
        <v>860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42024</v>
      </c>
      <c r="B68" s="12">
        <f t="shared" si="12"/>
        <v>45383</v>
      </c>
      <c r="C68" s="13">
        <f t="shared" si="13"/>
        <v>200</v>
      </c>
      <c r="D68" s="13">
        <f t="shared" si="14"/>
        <v>20</v>
      </c>
      <c r="E68" s="13">
        <f t="shared" si="15"/>
        <v>880</v>
      </c>
      <c r="F68" s="14">
        <f t="shared" si="16"/>
        <v>0</v>
      </c>
      <c r="G68" s="14">
        <f t="shared" si="10"/>
        <v>880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52024</v>
      </c>
      <c r="B69" s="12">
        <f t="shared" si="12"/>
        <v>45413</v>
      </c>
      <c r="C69" s="13">
        <f t="shared" si="13"/>
        <v>200</v>
      </c>
      <c r="D69" s="13">
        <f t="shared" si="14"/>
        <v>20</v>
      </c>
      <c r="E69" s="13">
        <f t="shared" si="15"/>
        <v>900</v>
      </c>
      <c r="F69" s="14">
        <f t="shared" si="16"/>
        <v>0</v>
      </c>
      <c r="G69" s="14">
        <f t="shared" ref="G69:G100" si="19">E69-F69</f>
        <v>900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62024</v>
      </c>
      <c r="B70" s="12">
        <f t="shared" ref="B70:B101" si="21">EDATE(B69,1)</f>
        <v>45444</v>
      </c>
      <c r="C70" s="13">
        <f t="shared" ref="C70:C101" si="22">C69-H70+I70</f>
        <v>200</v>
      </c>
      <c r="D70" s="13">
        <f t="shared" ref="D70:D101" si="23">C69*$K$1</f>
        <v>20</v>
      </c>
      <c r="E70" s="13">
        <f t="shared" ref="E70:E101" si="24">C69*$K$1+G69</f>
        <v>920</v>
      </c>
      <c r="F70" s="14">
        <f t="shared" ref="F70:F101" si="25">IF(J70&gt;E70,E70,J70)</f>
        <v>0</v>
      </c>
      <c r="G70" s="14">
        <f t="shared" si="19"/>
        <v>920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72024</v>
      </c>
      <c r="B71" s="12">
        <f t="shared" si="21"/>
        <v>45474</v>
      </c>
      <c r="C71" s="13">
        <f t="shared" si="22"/>
        <v>200</v>
      </c>
      <c r="D71" s="13">
        <f t="shared" si="23"/>
        <v>20</v>
      </c>
      <c r="E71" s="13">
        <f t="shared" si="24"/>
        <v>940</v>
      </c>
      <c r="F71" s="14">
        <f t="shared" si="25"/>
        <v>0</v>
      </c>
      <c r="G71" s="14">
        <f t="shared" si="19"/>
        <v>940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82024</v>
      </c>
      <c r="B72" s="12">
        <f t="shared" si="21"/>
        <v>45505</v>
      </c>
      <c r="C72" s="13">
        <f t="shared" si="22"/>
        <v>200</v>
      </c>
      <c r="D72" s="13">
        <f t="shared" si="23"/>
        <v>20</v>
      </c>
      <c r="E72" s="13">
        <f t="shared" si="24"/>
        <v>960</v>
      </c>
      <c r="F72" s="14">
        <f t="shared" si="25"/>
        <v>0</v>
      </c>
      <c r="G72" s="14">
        <f t="shared" si="19"/>
        <v>960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92024</v>
      </c>
      <c r="B73" s="12">
        <f t="shared" si="21"/>
        <v>45536</v>
      </c>
      <c r="C73" s="13">
        <f t="shared" si="22"/>
        <v>200</v>
      </c>
      <c r="D73" s="13">
        <f t="shared" si="23"/>
        <v>20</v>
      </c>
      <c r="E73" s="13">
        <f t="shared" si="24"/>
        <v>980</v>
      </c>
      <c r="F73" s="14">
        <f t="shared" si="25"/>
        <v>0</v>
      </c>
      <c r="G73" s="14">
        <f t="shared" si="19"/>
        <v>980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102024</v>
      </c>
      <c r="B74" s="12">
        <f t="shared" si="21"/>
        <v>45566</v>
      </c>
      <c r="C74" s="13">
        <f t="shared" si="22"/>
        <v>200</v>
      </c>
      <c r="D74" s="13">
        <f t="shared" si="23"/>
        <v>20</v>
      </c>
      <c r="E74" s="13">
        <f t="shared" si="24"/>
        <v>1000</v>
      </c>
      <c r="F74" s="14">
        <f t="shared" si="25"/>
        <v>0</v>
      </c>
      <c r="G74" s="14">
        <f t="shared" si="19"/>
        <v>1000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112024</v>
      </c>
      <c r="B75" s="12">
        <f t="shared" si="21"/>
        <v>45597</v>
      </c>
      <c r="C75" s="13">
        <f t="shared" si="22"/>
        <v>200</v>
      </c>
      <c r="D75" s="13">
        <f t="shared" si="23"/>
        <v>20</v>
      </c>
      <c r="E75" s="13">
        <f t="shared" si="24"/>
        <v>1020</v>
      </c>
      <c r="F75" s="14">
        <f t="shared" si="25"/>
        <v>0</v>
      </c>
      <c r="G75" s="14">
        <f t="shared" si="19"/>
        <v>1020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122024</v>
      </c>
      <c r="B76" s="12">
        <f t="shared" si="21"/>
        <v>45627</v>
      </c>
      <c r="C76" s="13">
        <f t="shared" si="22"/>
        <v>200</v>
      </c>
      <c r="D76" s="13">
        <f t="shared" si="23"/>
        <v>20</v>
      </c>
      <c r="E76" s="13">
        <f t="shared" si="24"/>
        <v>1040</v>
      </c>
      <c r="F76" s="14">
        <f t="shared" si="25"/>
        <v>0</v>
      </c>
      <c r="G76" s="14">
        <f t="shared" si="19"/>
        <v>1040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12025</v>
      </c>
      <c r="B77" s="12">
        <f t="shared" si="21"/>
        <v>45658</v>
      </c>
      <c r="C77" s="13">
        <f t="shared" si="22"/>
        <v>200</v>
      </c>
      <c r="D77" s="13">
        <f t="shared" si="23"/>
        <v>20</v>
      </c>
      <c r="E77" s="13">
        <f t="shared" si="24"/>
        <v>1060</v>
      </c>
      <c r="F77" s="14">
        <f t="shared" si="25"/>
        <v>0</v>
      </c>
      <c r="G77" s="14">
        <f t="shared" si="19"/>
        <v>1060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22025</v>
      </c>
      <c r="B78" s="12">
        <f t="shared" si="21"/>
        <v>45689</v>
      </c>
      <c r="C78" s="13">
        <f t="shared" si="22"/>
        <v>200</v>
      </c>
      <c r="D78" s="13">
        <f t="shared" si="23"/>
        <v>20</v>
      </c>
      <c r="E78" s="13">
        <f t="shared" si="24"/>
        <v>1080</v>
      </c>
      <c r="F78" s="14">
        <f t="shared" si="25"/>
        <v>0</v>
      </c>
      <c r="G78" s="14">
        <f t="shared" si="19"/>
        <v>1080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32025</v>
      </c>
      <c r="B79" s="12">
        <f t="shared" si="21"/>
        <v>45717</v>
      </c>
      <c r="C79" s="13">
        <f t="shared" si="22"/>
        <v>200</v>
      </c>
      <c r="D79" s="13">
        <f t="shared" si="23"/>
        <v>20</v>
      </c>
      <c r="E79" s="13">
        <f t="shared" si="24"/>
        <v>1100</v>
      </c>
      <c r="F79" s="14">
        <f t="shared" si="25"/>
        <v>0</v>
      </c>
      <c r="G79" s="14">
        <f t="shared" si="19"/>
        <v>1100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42025</v>
      </c>
      <c r="B80" s="12">
        <f t="shared" si="21"/>
        <v>45748</v>
      </c>
      <c r="C80" s="13">
        <f t="shared" si="22"/>
        <v>200</v>
      </c>
      <c r="D80" s="13">
        <f t="shared" si="23"/>
        <v>20</v>
      </c>
      <c r="E80" s="13">
        <f t="shared" si="24"/>
        <v>1120</v>
      </c>
      <c r="F80" s="14">
        <f t="shared" si="25"/>
        <v>0</v>
      </c>
      <c r="G80" s="14">
        <f t="shared" si="19"/>
        <v>1120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52025</v>
      </c>
      <c r="B81" s="12">
        <f t="shared" si="21"/>
        <v>45778</v>
      </c>
      <c r="C81" s="13">
        <f t="shared" si="22"/>
        <v>200</v>
      </c>
      <c r="D81" s="13">
        <f t="shared" si="23"/>
        <v>20</v>
      </c>
      <c r="E81" s="13">
        <f t="shared" si="24"/>
        <v>1140</v>
      </c>
      <c r="F81" s="14">
        <f t="shared" si="25"/>
        <v>0</v>
      </c>
      <c r="G81" s="14">
        <f t="shared" si="19"/>
        <v>1140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62025</v>
      </c>
      <c r="B82" s="12">
        <f t="shared" si="21"/>
        <v>45809</v>
      </c>
      <c r="C82" s="13">
        <f t="shared" si="22"/>
        <v>200</v>
      </c>
      <c r="D82" s="13">
        <f t="shared" si="23"/>
        <v>20</v>
      </c>
      <c r="E82" s="13">
        <f t="shared" si="24"/>
        <v>1160</v>
      </c>
      <c r="F82" s="14">
        <f t="shared" si="25"/>
        <v>0</v>
      </c>
      <c r="G82" s="14">
        <f t="shared" si="19"/>
        <v>1160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72025</v>
      </c>
      <c r="B83" s="12">
        <f t="shared" si="21"/>
        <v>45839</v>
      </c>
      <c r="C83" s="13">
        <f t="shared" si="22"/>
        <v>200</v>
      </c>
      <c r="D83" s="13">
        <f t="shared" si="23"/>
        <v>20</v>
      </c>
      <c r="E83" s="13">
        <f t="shared" si="24"/>
        <v>1180</v>
      </c>
      <c r="F83" s="14">
        <f t="shared" si="25"/>
        <v>0</v>
      </c>
      <c r="G83" s="14">
        <f t="shared" si="19"/>
        <v>1180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82025</v>
      </c>
      <c r="B84" s="12">
        <f t="shared" si="21"/>
        <v>45870</v>
      </c>
      <c r="C84" s="13">
        <f t="shared" si="22"/>
        <v>200</v>
      </c>
      <c r="D84" s="13">
        <f t="shared" si="23"/>
        <v>20</v>
      </c>
      <c r="E84" s="13">
        <f t="shared" si="24"/>
        <v>1200</v>
      </c>
      <c r="F84" s="14">
        <f t="shared" si="25"/>
        <v>0</v>
      </c>
      <c r="G84" s="14">
        <f t="shared" si="19"/>
        <v>1200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92025</v>
      </c>
      <c r="B85" s="12">
        <f t="shared" si="21"/>
        <v>45901</v>
      </c>
      <c r="C85" s="13">
        <f t="shared" si="22"/>
        <v>200</v>
      </c>
      <c r="D85" s="13">
        <f t="shared" si="23"/>
        <v>20</v>
      </c>
      <c r="E85" s="13">
        <f t="shared" si="24"/>
        <v>1220</v>
      </c>
      <c r="F85" s="14">
        <f t="shared" si="25"/>
        <v>0</v>
      </c>
      <c r="G85" s="14">
        <f t="shared" si="19"/>
        <v>1220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102025</v>
      </c>
      <c r="B86" s="12">
        <f t="shared" si="21"/>
        <v>45931</v>
      </c>
      <c r="C86" s="13">
        <f t="shared" si="22"/>
        <v>200</v>
      </c>
      <c r="D86" s="13">
        <f t="shared" si="23"/>
        <v>20</v>
      </c>
      <c r="E86" s="13">
        <f t="shared" si="24"/>
        <v>1240</v>
      </c>
      <c r="F86" s="14">
        <f t="shared" si="25"/>
        <v>0</v>
      </c>
      <c r="G86" s="14">
        <f t="shared" si="19"/>
        <v>1240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112025</v>
      </c>
      <c r="B87" s="12">
        <f t="shared" si="21"/>
        <v>45962</v>
      </c>
      <c r="C87" s="13">
        <f t="shared" si="22"/>
        <v>200</v>
      </c>
      <c r="D87" s="13">
        <f t="shared" si="23"/>
        <v>20</v>
      </c>
      <c r="E87" s="13">
        <f t="shared" si="24"/>
        <v>1260</v>
      </c>
      <c r="F87" s="14">
        <f t="shared" si="25"/>
        <v>0</v>
      </c>
      <c r="G87" s="14">
        <f t="shared" si="19"/>
        <v>1260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122025</v>
      </c>
      <c r="B88" s="12">
        <f t="shared" si="21"/>
        <v>45992</v>
      </c>
      <c r="C88" s="13">
        <f t="shared" si="22"/>
        <v>200</v>
      </c>
      <c r="D88" s="13">
        <f t="shared" si="23"/>
        <v>20</v>
      </c>
      <c r="E88" s="13">
        <f t="shared" si="24"/>
        <v>1280</v>
      </c>
      <c r="F88" s="14">
        <f t="shared" si="25"/>
        <v>0</v>
      </c>
      <c r="G88" s="14">
        <f t="shared" si="19"/>
        <v>1280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12026</v>
      </c>
      <c r="B89" s="12">
        <f t="shared" si="21"/>
        <v>46023</v>
      </c>
      <c r="C89" s="13">
        <f t="shared" si="22"/>
        <v>200</v>
      </c>
      <c r="D89" s="13">
        <f t="shared" si="23"/>
        <v>20</v>
      </c>
      <c r="E89" s="13">
        <f t="shared" si="24"/>
        <v>1300</v>
      </c>
      <c r="F89" s="14">
        <f t="shared" si="25"/>
        <v>0</v>
      </c>
      <c r="G89" s="14">
        <f t="shared" si="19"/>
        <v>1300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22026</v>
      </c>
      <c r="B90" s="12">
        <f t="shared" si="21"/>
        <v>46054</v>
      </c>
      <c r="C90" s="13">
        <f t="shared" si="22"/>
        <v>200</v>
      </c>
      <c r="D90" s="13">
        <f t="shared" si="23"/>
        <v>20</v>
      </c>
      <c r="E90" s="13">
        <f t="shared" si="24"/>
        <v>1320</v>
      </c>
      <c r="F90" s="14">
        <f t="shared" si="25"/>
        <v>0</v>
      </c>
      <c r="G90" s="14">
        <f t="shared" si="19"/>
        <v>1320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32026</v>
      </c>
      <c r="B91" s="12">
        <f t="shared" si="21"/>
        <v>46082</v>
      </c>
      <c r="C91" s="13">
        <f t="shared" si="22"/>
        <v>200</v>
      </c>
      <c r="D91" s="13">
        <f t="shared" si="23"/>
        <v>20</v>
      </c>
      <c r="E91" s="13">
        <f t="shared" si="24"/>
        <v>1340</v>
      </c>
      <c r="F91" s="14">
        <f t="shared" si="25"/>
        <v>0</v>
      </c>
      <c r="G91" s="14">
        <f t="shared" si="19"/>
        <v>1340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42026</v>
      </c>
      <c r="B92" s="12">
        <f t="shared" si="21"/>
        <v>46113</v>
      </c>
      <c r="C92" s="13">
        <f t="shared" si="22"/>
        <v>200</v>
      </c>
      <c r="D92" s="13">
        <f t="shared" si="23"/>
        <v>20</v>
      </c>
      <c r="E92" s="13">
        <f t="shared" si="24"/>
        <v>1360</v>
      </c>
      <c r="F92" s="14">
        <f t="shared" si="25"/>
        <v>0</v>
      </c>
      <c r="G92" s="14">
        <f t="shared" si="19"/>
        <v>1360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52026</v>
      </c>
      <c r="B93" s="12">
        <f t="shared" si="21"/>
        <v>46143</v>
      </c>
      <c r="C93" s="13">
        <f t="shared" si="22"/>
        <v>200</v>
      </c>
      <c r="D93" s="13">
        <f t="shared" si="23"/>
        <v>20</v>
      </c>
      <c r="E93" s="13">
        <f t="shared" si="24"/>
        <v>1380</v>
      </c>
      <c r="F93" s="14">
        <f t="shared" si="25"/>
        <v>0</v>
      </c>
      <c r="G93" s="14">
        <f t="shared" si="19"/>
        <v>1380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62026</v>
      </c>
      <c r="B94" s="12">
        <f t="shared" si="21"/>
        <v>46174</v>
      </c>
      <c r="C94" s="13">
        <f t="shared" si="22"/>
        <v>200</v>
      </c>
      <c r="D94" s="13">
        <f t="shared" si="23"/>
        <v>20</v>
      </c>
      <c r="E94" s="13">
        <f t="shared" si="24"/>
        <v>1400</v>
      </c>
      <c r="F94" s="14">
        <f t="shared" si="25"/>
        <v>0</v>
      </c>
      <c r="G94" s="14">
        <f t="shared" si="19"/>
        <v>1400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72026</v>
      </c>
      <c r="B95" s="12">
        <f t="shared" si="21"/>
        <v>46204</v>
      </c>
      <c r="C95" s="13">
        <f t="shared" si="22"/>
        <v>200</v>
      </c>
      <c r="D95" s="13">
        <f t="shared" si="23"/>
        <v>20</v>
      </c>
      <c r="E95" s="13">
        <f t="shared" si="24"/>
        <v>1420</v>
      </c>
      <c r="F95" s="14">
        <f t="shared" si="25"/>
        <v>0</v>
      </c>
      <c r="G95" s="14">
        <f t="shared" si="19"/>
        <v>1420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82026</v>
      </c>
      <c r="B96" s="12">
        <f t="shared" si="21"/>
        <v>46235</v>
      </c>
      <c r="C96" s="13">
        <f t="shared" si="22"/>
        <v>200</v>
      </c>
      <c r="D96" s="13">
        <f t="shared" si="23"/>
        <v>20</v>
      </c>
      <c r="E96" s="13">
        <f t="shared" si="24"/>
        <v>1440</v>
      </c>
      <c r="F96" s="14">
        <f t="shared" si="25"/>
        <v>0</v>
      </c>
      <c r="G96" s="14">
        <f t="shared" si="19"/>
        <v>1440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92026</v>
      </c>
      <c r="B97" s="12">
        <f t="shared" si="21"/>
        <v>46266</v>
      </c>
      <c r="C97" s="13">
        <f t="shared" si="22"/>
        <v>200</v>
      </c>
      <c r="D97" s="13">
        <f t="shared" si="23"/>
        <v>20</v>
      </c>
      <c r="E97" s="13">
        <f t="shared" si="24"/>
        <v>1460</v>
      </c>
      <c r="F97" s="14">
        <f t="shared" si="25"/>
        <v>0</v>
      </c>
      <c r="G97" s="14">
        <f t="shared" si="19"/>
        <v>1460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102026</v>
      </c>
      <c r="B98" s="12">
        <f t="shared" si="21"/>
        <v>46296</v>
      </c>
      <c r="C98" s="13">
        <f t="shared" si="22"/>
        <v>200</v>
      </c>
      <c r="D98" s="13">
        <f t="shared" si="23"/>
        <v>20</v>
      </c>
      <c r="E98" s="13">
        <f t="shared" si="24"/>
        <v>1480</v>
      </c>
      <c r="F98" s="14">
        <f t="shared" si="25"/>
        <v>0</v>
      </c>
      <c r="G98" s="14">
        <f t="shared" si="19"/>
        <v>1480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112026</v>
      </c>
      <c r="B99" s="12">
        <f t="shared" si="21"/>
        <v>46327</v>
      </c>
      <c r="C99" s="13">
        <f t="shared" si="22"/>
        <v>200</v>
      </c>
      <c r="D99" s="13">
        <f t="shared" si="23"/>
        <v>20</v>
      </c>
      <c r="E99" s="13">
        <f t="shared" si="24"/>
        <v>1500</v>
      </c>
      <c r="F99" s="14">
        <f t="shared" si="25"/>
        <v>0</v>
      </c>
      <c r="G99" s="14">
        <f t="shared" si="19"/>
        <v>1500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122026</v>
      </c>
      <c r="B100" s="12">
        <f t="shared" si="21"/>
        <v>46357</v>
      </c>
      <c r="C100" s="13">
        <f t="shared" si="22"/>
        <v>200</v>
      </c>
      <c r="D100" s="13">
        <f t="shared" si="23"/>
        <v>20</v>
      </c>
      <c r="E100" s="13">
        <f t="shared" si="24"/>
        <v>1520</v>
      </c>
      <c r="F100" s="14">
        <f t="shared" si="25"/>
        <v>0</v>
      </c>
      <c r="G100" s="14">
        <f t="shared" si="19"/>
        <v>1520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12027</v>
      </c>
      <c r="B101" s="12">
        <f t="shared" si="21"/>
        <v>46388</v>
      </c>
      <c r="C101" s="13">
        <f t="shared" si="22"/>
        <v>200</v>
      </c>
      <c r="D101" s="13">
        <f t="shared" si="23"/>
        <v>20</v>
      </c>
      <c r="E101" s="13">
        <f t="shared" si="24"/>
        <v>1540</v>
      </c>
      <c r="F101" s="14">
        <f t="shared" si="25"/>
        <v>0</v>
      </c>
      <c r="G101" s="14">
        <f t="shared" ref="G101:G124" si="29">E101-F101</f>
        <v>1540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22027</v>
      </c>
      <c r="B102" s="12">
        <f t="shared" ref="B102:B124" si="31">EDATE(B101,1)</f>
        <v>46419</v>
      </c>
      <c r="C102" s="13">
        <f t="shared" ref="C102:C124" si="32">C101-H102+I102</f>
        <v>200</v>
      </c>
      <c r="D102" s="13">
        <f t="shared" ref="D102:D124" si="33">C101*$K$1</f>
        <v>20</v>
      </c>
      <c r="E102" s="13">
        <f t="shared" ref="E102:E124" si="34">C101*$K$1+G101</f>
        <v>1560</v>
      </c>
      <c r="F102" s="14">
        <f t="shared" ref="F102:F124" si="35">IF(J102&gt;E102,E102,J102)</f>
        <v>0</v>
      </c>
      <c r="G102" s="14">
        <f t="shared" si="29"/>
        <v>1560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32027</v>
      </c>
      <c r="B103" s="12">
        <f t="shared" si="31"/>
        <v>46447</v>
      </c>
      <c r="C103" s="13">
        <f t="shared" si="32"/>
        <v>200</v>
      </c>
      <c r="D103" s="13">
        <f t="shared" si="33"/>
        <v>20</v>
      </c>
      <c r="E103" s="13">
        <f t="shared" si="34"/>
        <v>1580</v>
      </c>
      <c r="F103" s="14">
        <f t="shared" si="35"/>
        <v>0</v>
      </c>
      <c r="G103" s="14">
        <f t="shared" si="29"/>
        <v>1580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42027</v>
      </c>
      <c r="B104" s="12">
        <f t="shared" si="31"/>
        <v>46478</v>
      </c>
      <c r="C104" s="13">
        <f t="shared" si="32"/>
        <v>200</v>
      </c>
      <c r="D104" s="13">
        <f t="shared" si="33"/>
        <v>20</v>
      </c>
      <c r="E104" s="13">
        <f t="shared" si="34"/>
        <v>1600</v>
      </c>
      <c r="F104" s="14">
        <f t="shared" si="35"/>
        <v>0</v>
      </c>
      <c r="G104" s="14">
        <f t="shared" si="29"/>
        <v>1600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52027</v>
      </c>
      <c r="B105" s="12">
        <f t="shared" si="31"/>
        <v>46508</v>
      </c>
      <c r="C105" s="13">
        <f t="shared" si="32"/>
        <v>200</v>
      </c>
      <c r="D105" s="13">
        <f t="shared" si="33"/>
        <v>20</v>
      </c>
      <c r="E105" s="13">
        <f t="shared" si="34"/>
        <v>1620</v>
      </c>
      <c r="F105" s="14">
        <f t="shared" si="35"/>
        <v>0</v>
      </c>
      <c r="G105" s="14">
        <f t="shared" si="29"/>
        <v>1620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62027</v>
      </c>
      <c r="B106" s="12">
        <f t="shared" si="31"/>
        <v>46539</v>
      </c>
      <c r="C106" s="13">
        <f t="shared" si="32"/>
        <v>200</v>
      </c>
      <c r="D106" s="13">
        <f t="shared" si="33"/>
        <v>20</v>
      </c>
      <c r="E106" s="13">
        <f t="shared" si="34"/>
        <v>1640</v>
      </c>
      <c r="F106" s="14">
        <f t="shared" si="35"/>
        <v>0</v>
      </c>
      <c r="G106" s="14">
        <f t="shared" si="29"/>
        <v>1640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72027</v>
      </c>
      <c r="B107" s="12">
        <f t="shared" si="31"/>
        <v>46569</v>
      </c>
      <c r="C107" s="13">
        <f t="shared" si="32"/>
        <v>200</v>
      </c>
      <c r="D107" s="13">
        <f t="shared" si="33"/>
        <v>20</v>
      </c>
      <c r="E107" s="13">
        <f t="shared" si="34"/>
        <v>1660</v>
      </c>
      <c r="F107" s="14">
        <f t="shared" si="35"/>
        <v>0</v>
      </c>
      <c r="G107" s="14">
        <f t="shared" si="29"/>
        <v>1660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82027</v>
      </c>
      <c r="B108" s="12">
        <f t="shared" si="31"/>
        <v>46600</v>
      </c>
      <c r="C108" s="13">
        <f t="shared" si="32"/>
        <v>200</v>
      </c>
      <c r="D108" s="13">
        <f t="shared" si="33"/>
        <v>20</v>
      </c>
      <c r="E108" s="13">
        <f t="shared" si="34"/>
        <v>1680</v>
      </c>
      <c r="F108" s="14">
        <f t="shared" si="35"/>
        <v>0</v>
      </c>
      <c r="G108" s="14">
        <f t="shared" si="29"/>
        <v>1680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92027</v>
      </c>
      <c r="B109" s="12">
        <f t="shared" si="31"/>
        <v>46631</v>
      </c>
      <c r="C109" s="13">
        <f t="shared" si="32"/>
        <v>200</v>
      </c>
      <c r="D109" s="13">
        <f t="shared" si="33"/>
        <v>20</v>
      </c>
      <c r="E109" s="13">
        <f t="shared" si="34"/>
        <v>1700</v>
      </c>
      <c r="F109" s="14">
        <f t="shared" si="35"/>
        <v>0</v>
      </c>
      <c r="G109" s="14">
        <f t="shared" si="29"/>
        <v>1700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102027</v>
      </c>
      <c r="B110" s="12">
        <f t="shared" si="31"/>
        <v>46661</v>
      </c>
      <c r="C110" s="13">
        <f t="shared" si="32"/>
        <v>200</v>
      </c>
      <c r="D110" s="13">
        <f t="shared" si="33"/>
        <v>20</v>
      </c>
      <c r="E110" s="13">
        <f t="shared" si="34"/>
        <v>1720</v>
      </c>
      <c r="F110" s="14">
        <f t="shared" si="35"/>
        <v>0</v>
      </c>
      <c r="G110" s="14">
        <f t="shared" si="29"/>
        <v>1720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112027</v>
      </c>
      <c r="B111" s="12">
        <f t="shared" si="31"/>
        <v>46692</v>
      </c>
      <c r="C111" s="13">
        <f t="shared" si="32"/>
        <v>200</v>
      </c>
      <c r="D111" s="13">
        <f t="shared" si="33"/>
        <v>20</v>
      </c>
      <c r="E111" s="13">
        <f t="shared" si="34"/>
        <v>1740</v>
      </c>
      <c r="F111" s="14">
        <f t="shared" si="35"/>
        <v>0</v>
      </c>
      <c r="G111" s="14">
        <f t="shared" si="29"/>
        <v>1740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122027</v>
      </c>
      <c r="B112" s="12">
        <f t="shared" si="31"/>
        <v>46722</v>
      </c>
      <c r="C112" s="13">
        <f t="shared" si="32"/>
        <v>200</v>
      </c>
      <c r="D112" s="13">
        <f t="shared" si="33"/>
        <v>20</v>
      </c>
      <c r="E112" s="13">
        <f t="shared" si="34"/>
        <v>1760</v>
      </c>
      <c r="F112" s="14">
        <f t="shared" si="35"/>
        <v>0</v>
      </c>
      <c r="G112" s="14">
        <f t="shared" si="29"/>
        <v>1760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12028</v>
      </c>
      <c r="B113" s="12">
        <f t="shared" si="31"/>
        <v>46753</v>
      </c>
      <c r="C113" s="13">
        <f t="shared" si="32"/>
        <v>200</v>
      </c>
      <c r="D113" s="13">
        <f t="shared" si="33"/>
        <v>20</v>
      </c>
      <c r="E113" s="13">
        <f t="shared" si="34"/>
        <v>1780</v>
      </c>
      <c r="F113" s="14">
        <f t="shared" si="35"/>
        <v>0</v>
      </c>
      <c r="G113" s="14">
        <f t="shared" si="29"/>
        <v>1780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22028</v>
      </c>
      <c r="B114" s="12">
        <f t="shared" si="31"/>
        <v>46784</v>
      </c>
      <c r="C114" s="13">
        <f t="shared" si="32"/>
        <v>200</v>
      </c>
      <c r="D114" s="13">
        <f t="shared" si="33"/>
        <v>20</v>
      </c>
      <c r="E114" s="13">
        <f t="shared" si="34"/>
        <v>1800</v>
      </c>
      <c r="F114" s="14">
        <f t="shared" si="35"/>
        <v>0</v>
      </c>
      <c r="G114" s="14">
        <f t="shared" si="29"/>
        <v>1800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32028</v>
      </c>
      <c r="B115" s="12">
        <f t="shared" si="31"/>
        <v>46813</v>
      </c>
      <c r="C115" s="13">
        <f t="shared" si="32"/>
        <v>200</v>
      </c>
      <c r="D115" s="13">
        <f t="shared" si="33"/>
        <v>20</v>
      </c>
      <c r="E115" s="13">
        <f t="shared" si="34"/>
        <v>1820</v>
      </c>
      <c r="F115" s="14">
        <f t="shared" si="35"/>
        <v>0</v>
      </c>
      <c r="G115" s="14">
        <f t="shared" si="29"/>
        <v>1820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42028</v>
      </c>
      <c r="B116" s="12">
        <f t="shared" si="31"/>
        <v>46844</v>
      </c>
      <c r="C116" s="13">
        <f t="shared" si="32"/>
        <v>200</v>
      </c>
      <c r="D116" s="13">
        <f t="shared" si="33"/>
        <v>20</v>
      </c>
      <c r="E116" s="13">
        <f t="shared" si="34"/>
        <v>1840</v>
      </c>
      <c r="F116" s="14">
        <f t="shared" si="35"/>
        <v>0</v>
      </c>
      <c r="G116" s="14">
        <f t="shared" si="29"/>
        <v>1840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52028</v>
      </c>
      <c r="B117" s="12">
        <f t="shared" si="31"/>
        <v>46874</v>
      </c>
      <c r="C117" s="13">
        <f t="shared" si="32"/>
        <v>200</v>
      </c>
      <c r="D117" s="13">
        <f t="shared" si="33"/>
        <v>20</v>
      </c>
      <c r="E117" s="13">
        <f t="shared" si="34"/>
        <v>1860</v>
      </c>
      <c r="F117" s="14">
        <f t="shared" si="35"/>
        <v>0</v>
      </c>
      <c r="G117" s="14">
        <f t="shared" si="29"/>
        <v>1860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62028</v>
      </c>
      <c r="B118" s="12">
        <f t="shared" si="31"/>
        <v>46905</v>
      </c>
      <c r="C118" s="13">
        <f t="shared" si="32"/>
        <v>200</v>
      </c>
      <c r="D118" s="13">
        <f t="shared" si="33"/>
        <v>20</v>
      </c>
      <c r="E118" s="13">
        <f t="shared" si="34"/>
        <v>1880</v>
      </c>
      <c r="F118" s="14">
        <f t="shared" si="35"/>
        <v>0</v>
      </c>
      <c r="G118" s="14">
        <f t="shared" si="29"/>
        <v>1880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72028</v>
      </c>
      <c r="B119" s="12">
        <f t="shared" si="31"/>
        <v>46935</v>
      </c>
      <c r="C119" s="13">
        <f t="shared" si="32"/>
        <v>200</v>
      </c>
      <c r="D119" s="13">
        <f t="shared" si="33"/>
        <v>20</v>
      </c>
      <c r="E119" s="13">
        <f t="shared" si="34"/>
        <v>1900</v>
      </c>
      <c r="F119" s="14">
        <f t="shared" si="35"/>
        <v>0</v>
      </c>
      <c r="G119" s="14">
        <f t="shared" si="29"/>
        <v>1900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82028</v>
      </c>
      <c r="B120" s="12">
        <f t="shared" si="31"/>
        <v>46966</v>
      </c>
      <c r="C120" s="13">
        <f t="shared" si="32"/>
        <v>200</v>
      </c>
      <c r="D120" s="13">
        <f t="shared" si="33"/>
        <v>20</v>
      </c>
      <c r="E120" s="13">
        <f t="shared" si="34"/>
        <v>1920</v>
      </c>
      <c r="F120" s="14">
        <f t="shared" si="35"/>
        <v>0</v>
      </c>
      <c r="G120" s="14">
        <f t="shared" si="29"/>
        <v>1920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92028</v>
      </c>
      <c r="B121" s="12">
        <f t="shared" si="31"/>
        <v>46997</v>
      </c>
      <c r="C121" s="13">
        <f t="shared" si="32"/>
        <v>200</v>
      </c>
      <c r="D121" s="13">
        <f t="shared" si="33"/>
        <v>20</v>
      </c>
      <c r="E121" s="13">
        <f t="shared" si="34"/>
        <v>1940</v>
      </c>
      <c r="F121" s="14">
        <f t="shared" si="35"/>
        <v>0</v>
      </c>
      <c r="G121" s="14">
        <f t="shared" si="29"/>
        <v>1940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102028</v>
      </c>
      <c r="B122" s="12">
        <f t="shared" si="31"/>
        <v>47027</v>
      </c>
      <c r="C122" s="13">
        <f t="shared" si="32"/>
        <v>200</v>
      </c>
      <c r="D122" s="13">
        <f t="shared" si="33"/>
        <v>20</v>
      </c>
      <c r="E122" s="13">
        <f t="shared" si="34"/>
        <v>1960</v>
      </c>
      <c r="F122" s="14">
        <f t="shared" si="35"/>
        <v>0</v>
      </c>
      <c r="G122" s="14">
        <f t="shared" si="29"/>
        <v>1960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112028</v>
      </c>
      <c r="B123" s="12">
        <f t="shared" si="31"/>
        <v>47058</v>
      </c>
      <c r="C123" s="13">
        <f t="shared" si="32"/>
        <v>200</v>
      </c>
      <c r="D123" s="13">
        <f t="shared" si="33"/>
        <v>20</v>
      </c>
      <c r="E123" s="13">
        <f t="shared" si="34"/>
        <v>1980</v>
      </c>
      <c r="F123" s="14">
        <f t="shared" si="35"/>
        <v>0</v>
      </c>
      <c r="G123" s="14">
        <f t="shared" si="29"/>
        <v>1980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122028</v>
      </c>
      <c r="B124" s="12">
        <f t="shared" si="31"/>
        <v>47088</v>
      </c>
      <c r="C124" s="13">
        <f t="shared" si="32"/>
        <v>200</v>
      </c>
      <c r="D124" s="13">
        <f t="shared" si="33"/>
        <v>20</v>
      </c>
      <c r="E124" s="13">
        <f t="shared" si="34"/>
        <v>2000</v>
      </c>
      <c r="F124" s="14">
        <f t="shared" si="35"/>
        <v>0</v>
      </c>
      <c r="G124" s="14">
        <f t="shared" si="29"/>
        <v>2000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K30" sqref="K30"/>
    </sheetView>
  </sheetViews>
  <sheetFormatPr defaultColWidth="11" defaultRowHeight="15"/>
  <cols>
    <col min="1" max="1" width="7" hidden="1" customWidth="1"/>
    <col min="2" max="2" width="8.57142857142857" customWidth="1"/>
    <col min="3" max="5" width="11.5714285714286" customWidth="1"/>
    <col min="6" max="6" width="11.4285714285714" customWidth="1"/>
    <col min="7" max="7" width="12.1428571428571" customWidth="1"/>
    <col min="8" max="8" width="11.7142857142857" customWidth="1"/>
    <col min="9" max="9" width="11.4285714285714" customWidth="1"/>
    <col min="10" max="10" width="10" customWidth="1"/>
    <col min="11" max="11" width="11.8571428571429" customWidth="1"/>
    <col min="12" max="12" width="10.7142857142857" customWidth="1"/>
    <col min="13" max="13" width="9.57142857142857" customWidth="1"/>
    <col min="14" max="14" width="9.71428571428571" customWidth="1"/>
    <col min="15" max="15" width="11.7142857142857" customWidth="1"/>
    <col min="16" max="16" width="6.57142857142857" customWidth="1"/>
    <col min="17" max="17" width="2.71428571428571" customWidth="1"/>
    <col min="18" max="18" width="19" customWidth="1"/>
    <col min="19" max="19" width="10.7142857142857" customWidth="1"/>
  </cols>
  <sheetData>
    <row r="1" spans="2:16">
      <c r="B1" s="1" t="s">
        <v>9</v>
      </c>
      <c r="C1" s="2" t="s">
        <v>86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43862</v>
      </c>
      <c r="N1" s="19" t="s">
        <v>13</v>
      </c>
      <c r="O1" s="20">
        <v>1000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22020</v>
      </c>
      <c r="B5" s="12">
        <f>EDATE(M1,0)</f>
        <v>43862</v>
      </c>
      <c r="C5" s="13">
        <f>IF(H5&gt;0,O1-H5,IF(J5&lt;0,O1-J5,O1))</f>
        <v>1000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1000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32020</v>
      </c>
      <c r="B6" s="12">
        <f t="shared" ref="B6:B37" si="2">EDATE(B5,1)</f>
        <v>43891</v>
      </c>
      <c r="C6" s="13">
        <f t="shared" ref="C6:C37" si="3">C5-H6+I6</f>
        <v>500</v>
      </c>
      <c r="D6" s="13">
        <f t="shared" ref="D6:D37" si="4">C5*$K$1</f>
        <v>100</v>
      </c>
      <c r="E6" s="13">
        <f t="shared" ref="E6:E37" si="5">C5*$K$1+G5</f>
        <v>100</v>
      </c>
      <c r="F6" s="14">
        <f t="shared" ref="F6:F37" si="6">IF(J6&gt;E6,E6,J6)</f>
        <v>100</v>
      </c>
      <c r="G6" s="14">
        <f t="shared" si="0"/>
        <v>0</v>
      </c>
      <c r="H6" s="14">
        <f t="shared" ref="H6:H37" si="7">IF(J6&gt;F6,J6-F6,0)</f>
        <v>500</v>
      </c>
      <c r="I6" s="24">
        <f t="shared" ref="I6:I37" si="8">-SUMIF(L6:P6,"&lt;0",L6:P6)</f>
        <v>0</v>
      </c>
      <c r="J6" s="24">
        <f>IF($L6&gt;0,$L6,0)+IF($N6&gt;0,$N6,0)+IF($P6&gt;0,$P6,0)</f>
        <v>600</v>
      </c>
      <c r="K6" s="27">
        <v>43897</v>
      </c>
      <c r="L6" s="26">
        <v>600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42020</v>
      </c>
      <c r="B7" s="12">
        <f t="shared" si="2"/>
        <v>43922</v>
      </c>
      <c r="C7" s="13">
        <f t="shared" si="3"/>
        <v>500</v>
      </c>
      <c r="D7" s="13">
        <f t="shared" si="4"/>
        <v>50</v>
      </c>
      <c r="E7" s="13">
        <f t="shared" si="5"/>
        <v>50</v>
      </c>
      <c r="F7" s="14">
        <f t="shared" si="6"/>
        <v>50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50</v>
      </c>
      <c r="K7" s="27">
        <v>43937</v>
      </c>
      <c r="L7" s="26">
        <v>50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52020</v>
      </c>
      <c r="B8" s="12">
        <f t="shared" si="2"/>
        <v>43952</v>
      </c>
      <c r="C8" s="13">
        <f t="shared" si="3"/>
        <v>250</v>
      </c>
      <c r="D8" s="13">
        <f t="shared" si="4"/>
        <v>50</v>
      </c>
      <c r="E8" s="13">
        <f t="shared" si="5"/>
        <v>50</v>
      </c>
      <c r="F8" s="14">
        <f t="shared" si="6"/>
        <v>50</v>
      </c>
      <c r="G8" s="14">
        <f t="shared" si="0"/>
        <v>0</v>
      </c>
      <c r="H8" s="14">
        <f t="shared" si="7"/>
        <v>250</v>
      </c>
      <c r="I8" s="24">
        <f t="shared" si="8"/>
        <v>0</v>
      </c>
      <c r="J8" s="24">
        <f t="shared" si="9"/>
        <v>300</v>
      </c>
      <c r="K8" s="27">
        <v>43960</v>
      </c>
      <c r="L8" s="26">
        <v>300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62020</v>
      </c>
      <c r="B9" s="12">
        <f t="shared" si="2"/>
        <v>43983</v>
      </c>
      <c r="C9" s="13">
        <f t="shared" si="3"/>
        <v>250</v>
      </c>
      <c r="D9" s="13">
        <f t="shared" si="4"/>
        <v>25</v>
      </c>
      <c r="E9" s="13">
        <f t="shared" si="5"/>
        <v>25</v>
      </c>
      <c r="F9" s="14">
        <f t="shared" si="6"/>
        <v>25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25</v>
      </c>
      <c r="K9" s="27">
        <v>43992</v>
      </c>
      <c r="L9" s="26">
        <v>25</v>
      </c>
      <c r="M9" s="27"/>
      <c r="N9" s="28"/>
      <c r="O9" s="27"/>
      <c r="P9" s="28"/>
      <c r="S9" s="5"/>
    </row>
    <row r="10" ht="15.75" spans="1:19">
      <c r="A10" s="5" t="str">
        <f t="shared" si="1"/>
        <v>72020</v>
      </c>
      <c r="B10" s="12">
        <f t="shared" si="2"/>
        <v>44013</v>
      </c>
      <c r="C10" s="13">
        <f t="shared" si="3"/>
        <v>125</v>
      </c>
      <c r="D10" s="13">
        <f t="shared" si="4"/>
        <v>25</v>
      </c>
      <c r="E10" s="13">
        <f t="shared" si="5"/>
        <v>25</v>
      </c>
      <c r="F10" s="14">
        <f t="shared" si="6"/>
        <v>25</v>
      </c>
      <c r="G10" s="14">
        <f t="shared" si="0"/>
        <v>0</v>
      </c>
      <c r="H10" s="14">
        <f t="shared" si="7"/>
        <v>125</v>
      </c>
      <c r="I10" s="24">
        <f t="shared" si="8"/>
        <v>0</v>
      </c>
      <c r="J10" s="24">
        <f t="shared" si="9"/>
        <v>150</v>
      </c>
      <c r="K10" s="27">
        <v>44021</v>
      </c>
      <c r="L10" s="26">
        <v>150</v>
      </c>
      <c r="M10" s="27"/>
      <c r="N10" s="28"/>
      <c r="O10" s="27"/>
      <c r="P10" s="28"/>
      <c r="S10" s="5"/>
    </row>
    <row r="11" ht="15.75" spans="1:19">
      <c r="A11" s="5" t="str">
        <f t="shared" si="1"/>
        <v>82020</v>
      </c>
      <c r="B11" s="12">
        <f t="shared" si="2"/>
        <v>44044</v>
      </c>
      <c r="C11" s="13">
        <f t="shared" si="3"/>
        <v>0</v>
      </c>
      <c r="D11" s="13">
        <f t="shared" si="4"/>
        <v>12.5</v>
      </c>
      <c r="E11" s="13">
        <f t="shared" si="5"/>
        <v>12.5</v>
      </c>
      <c r="F11" s="14">
        <f t="shared" si="6"/>
        <v>12.5</v>
      </c>
      <c r="G11" s="14">
        <f t="shared" si="0"/>
        <v>0</v>
      </c>
      <c r="H11" s="14">
        <f t="shared" si="7"/>
        <v>125</v>
      </c>
      <c r="I11" s="24">
        <f t="shared" si="8"/>
        <v>0</v>
      </c>
      <c r="J11" s="24">
        <f t="shared" si="9"/>
        <v>137.5</v>
      </c>
      <c r="K11" s="27">
        <v>44055</v>
      </c>
      <c r="L11" s="26">
        <v>137.5</v>
      </c>
      <c r="M11" s="27"/>
      <c r="N11" s="28"/>
      <c r="O11" s="27"/>
      <c r="P11" s="28"/>
      <c r="S11" s="5"/>
    </row>
    <row r="12" ht="15.75" spans="1:19">
      <c r="A12" s="5" t="str">
        <f t="shared" si="1"/>
        <v>92020</v>
      </c>
      <c r="B12" s="12">
        <f t="shared" si="2"/>
        <v>44075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102020</v>
      </c>
      <c r="B13" s="12">
        <f t="shared" si="2"/>
        <v>44105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112020</v>
      </c>
      <c r="B14" s="12">
        <f t="shared" si="2"/>
        <v>44136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122020</v>
      </c>
      <c r="B15" s="12">
        <f t="shared" si="2"/>
        <v>44166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12021</v>
      </c>
      <c r="B16" s="12">
        <f t="shared" si="2"/>
        <v>44197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22021</v>
      </c>
      <c r="B17" s="12">
        <f t="shared" si="2"/>
        <v>44228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32021</v>
      </c>
      <c r="B18" s="12">
        <f t="shared" si="2"/>
        <v>44256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42021</v>
      </c>
      <c r="B19" s="12">
        <f t="shared" si="2"/>
        <v>44287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52021</v>
      </c>
      <c r="B20" s="12">
        <f t="shared" si="2"/>
        <v>44317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62021</v>
      </c>
      <c r="B21" s="12">
        <f t="shared" si="2"/>
        <v>44348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72021</v>
      </c>
      <c r="B22" s="12">
        <f t="shared" si="2"/>
        <v>44378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82021</v>
      </c>
      <c r="B23" s="12">
        <f t="shared" si="2"/>
        <v>44409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92021</v>
      </c>
      <c r="B24" s="12">
        <f t="shared" si="2"/>
        <v>44440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102021</v>
      </c>
      <c r="B25" s="12">
        <f t="shared" si="2"/>
        <v>44470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112021</v>
      </c>
      <c r="B26" s="12">
        <f t="shared" si="2"/>
        <v>44501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122021</v>
      </c>
      <c r="B27" s="12">
        <f t="shared" si="2"/>
        <v>44531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12022</v>
      </c>
      <c r="B28" s="12">
        <f t="shared" si="2"/>
        <v>44562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22022</v>
      </c>
      <c r="B29" s="12">
        <f t="shared" si="2"/>
        <v>44593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32022</v>
      </c>
      <c r="B30" s="12">
        <f t="shared" si="2"/>
        <v>44621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42022</v>
      </c>
      <c r="B31" s="12">
        <f t="shared" si="2"/>
        <v>44652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52022</v>
      </c>
      <c r="B32" s="12">
        <f t="shared" si="2"/>
        <v>44682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62022</v>
      </c>
      <c r="B33" s="12">
        <f t="shared" si="2"/>
        <v>44713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72022</v>
      </c>
      <c r="B34" s="12">
        <f t="shared" si="2"/>
        <v>44743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82022</v>
      </c>
      <c r="B35" s="12">
        <f t="shared" si="2"/>
        <v>44774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92022</v>
      </c>
      <c r="B36" s="12">
        <f t="shared" si="2"/>
        <v>44805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102022</v>
      </c>
      <c r="B37" s="12">
        <f t="shared" si="2"/>
        <v>44835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112022</v>
      </c>
      <c r="B38" s="12">
        <f t="shared" ref="B38:B69" si="12">EDATE(B37,1)</f>
        <v>44866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122022</v>
      </c>
      <c r="B39" s="12">
        <f t="shared" si="12"/>
        <v>44896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12023</v>
      </c>
      <c r="B40" s="12">
        <f t="shared" si="12"/>
        <v>44927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22023</v>
      </c>
      <c r="B41" s="12">
        <f t="shared" si="12"/>
        <v>44958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32023</v>
      </c>
      <c r="B42" s="12">
        <f t="shared" si="12"/>
        <v>44986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42023</v>
      </c>
      <c r="B43" s="12">
        <f t="shared" si="12"/>
        <v>45017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52023</v>
      </c>
      <c r="B44" s="12">
        <f t="shared" si="12"/>
        <v>45047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62023</v>
      </c>
      <c r="B45" s="12">
        <f t="shared" si="12"/>
        <v>45078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72023</v>
      </c>
      <c r="B46" s="12">
        <f t="shared" si="12"/>
        <v>45108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82023</v>
      </c>
      <c r="B47" s="12">
        <f t="shared" si="12"/>
        <v>45139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92023</v>
      </c>
      <c r="B48" s="12">
        <f t="shared" si="12"/>
        <v>45170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102023</v>
      </c>
      <c r="B49" s="12">
        <f t="shared" si="12"/>
        <v>45200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112023</v>
      </c>
      <c r="B50" s="12">
        <f t="shared" si="12"/>
        <v>45231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122023</v>
      </c>
      <c r="B51" s="12">
        <f t="shared" si="12"/>
        <v>45261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12024</v>
      </c>
      <c r="B52" s="12">
        <f t="shared" si="12"/>
        <v>45292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22024</v>
      </c>
      <c r="B53" s="12">
        <f t="shared" si="12"/>
        <v>45323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32024</v>
      </c>
      <c r="B54" s="12">
        <f t="shared" si="12"/>
        <v>45352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42024</v>
      </c>
      <c r="B55" s="12">
        <f t="shared" si="12"/>
        <v>45383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52024</v>
      </c>
      <c r="B56" s="12">
        <f t="shared" si="12"/>
        <v>45413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62024</v>
      </c>
      <c r="B57" s="12">
        <f t="shared" si="12"/>
        <v>45444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72024</v>
      </c>
      <c r="B58" s="12">
        <f t="shared" si="12"/>
        <v>45474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82024</v>
      </c>
      <c r="B59" s="12">
        <f t="shared" si="12"/>
        <v>45505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92024</v>
      </c>
      <c r="B60" s="12">
        <f t="shared" si="12"/>
        <v>45536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102024</v>
      </c>
      <c r="B61" s="12">
        <f t="shared" si="12"/>
        <v>45566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112024</v>
      </c>
      <c r="B62" s="12">
        <f t="shared" si="12"/>
        <v>45597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122024</v>
      </c>
      <c r="B63" s="12">
        <f t="shared" si="12"/>
        <v>45627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12025</v>
      </c>
      <c r="B64" s="12">
        <f t="shared" si="12"/>
        <v>45658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22025</v>
      </c>
      <c r="B65" s="12">
        <f t="shared" si="12"/>
        <v>45689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32025</v>
      </c>
      <c r="B66" s="12">
        <f t="shared" si="12"/>
        <v>45717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42025</v>
      </c>
      <c r="B67" s="12">
        <f t="shared" si="12"/>
        <v>45748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52025</v>
      </c>
      <c r="B68" s="12">
        <f t="shared" si="12"/>
        <v>45778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62025</v>
      </c>
      <c r="B69" s="12">
        <f t="shared" si="12"/>
        <v>45809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72025</v>
      </c>
      <c r="B70" s="12">
        <f t="shared" ref="B70:B101" si="21">EDATE(B69,1)</f>
        <v>45839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82025</v>
      </c>
      <c r="B71" s="12">
        <f t="shared" si="21"/>
        <v>45870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92025</v>
      </c>
      <c r="B72" s="12">
        <f t="shared" si="21"/>
        <v>45901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102025</v>
      </c>
      <c r="B73" s="12">
        <f t="shared" si="21"/>
        <v>45931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112025</v>
      </c>
      <c r="B74" s="12">
        <f t="shared" si="21"/>
        <v>45962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122025</v>
      </c>
      <c r="B75" s="12">
        <f t="shared" si="21"/>
        <v>45992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12026</v>
      </c>
      <c r="B76" s="12">
        <f t="shared" si="21"/>
        <v>46023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22026</v>
      </c>
      <c r="B77" s="12">
        <f t="shared" si="21"/>
        <v>46054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32026</v>
      </c>
      <c r="B78" s="12">
        <f t="shared" si="21"/>
        <v>46082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42026</v>
      </c>
      <c r="B79" s="12">
        <f t="shared" si="21"/>
        <v>46113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52026</v>
      </c>
      <c r="B80" s="12">
        <f t="shared" si="21"/>
        <v>46143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62026</v>
      </c>
      <c r="B81" s="12">
        <f t="shared" si="21"/>
        <v>46174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72026</v>
      </c>
      <c r="B82" s="12">
        <f t="shared" si="21"/>
        <v>46204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82026</v>
      </c>
      <c r="B83" s="12">
        <f t="shared" si="21"/>
        <v>46235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92026</v>
      </c>
      <c r="B84" s="12">
        <f t="shared" si="21"/>
        <v>46266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102026</v>
      </c>
      <c r="B85" s="12">
        <f t="shared" si="21"/>
        <v>46296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112026</v>
      </c>
      <c r="B86" s="12">
        <f t="shared" si="21"/>
        <v>46327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122026</v>
      </c>
      <c r="B87" s="12">
        <f t="shared" si="21"/>
        <v>46357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12027</v>
      </c>
      <c r="B88" s="12">
        <f t="shared" si="21"/>
        <v>46388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22027</v>
      </c>
      <c r="B89" s="12">
        <f t="shared" si="21"/>
        <v>46419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32027</v>
      </c>
      <c r="B90" s="12">
        <f t="shared" si="21"/>
        <v>46447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42027</v>
      </c>
      <c r="B91" s="12">
        <f t="shared" si="21"/>
        <v>46478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52027</v>
      </c>
      <c r="B92" s="12">
        <f t="shared" si="21"/>
        <v>46508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62027</v>
      </c>
      <c r="B93" s="12">
        <f t="shared" si="21"/>
        <v>46539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72027</v>
      </c>
      <c r="B94" s="12">
        <f t="shared" si="21"/>
        <v>46569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82027</v>
      </c>
      <c r="B95" s="12">
        <f t="shared" si="21"/>
        <v>46600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92027</v>
      </c>
      <c r="B96" s="12">
        <f t="shared" si="21"/>
        <v>46631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102027</v>
      </c>
      <c r="B97" s="12">
        <f t="shared" si="21"/>
        <v>46661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112027</v>
      </c>
      <c r="B98" s="12">
        <f t="shared" si="21"/>
        <v>46692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122027</v>
      </c>
      <c r="B99" s="12">
        <f t="shared" si="21"/>
        <v>46722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12028</v>
      </c>
      <c r="B100" s="12">
        <f t="shared" si="21"/>
        <v>46753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22028</v>
      </c>
      <c r="B101" s="12">
        <f t="shared" si="21"/>
        <v>46784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32028</v>
      </c>
      <c r="B102" s="12">
        <f t="shared" ref="B102:B124" si="31">EDATE(B101,1)</f>
        <v>46813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42028</v>
      </c>
      <c r="B103" s="12">
        <f t="shared" si="31"/>
        <v>46844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52028</v>
      </c>
      <c r="B104" s="12">
        <f t="shared" si="31"/>
        <v>46874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62028</v>
      </c>
      <c r="B105" s="12">
        <f t="shared" si="31"/>
        <v>46905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72028</v>
      </c>
      <c r="B106" s="12">
        <f t="shared" si="31"/>
        <v>46935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82028</v>
      </c>
      <c r="B107" s="12">
        <f t="shared" si="31"/>
        <v>46966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92028</v>
      </c>
      <c r="B108" s="12">
        <f t="shared" si="31"/>
        <v>46997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102028</v>
      </c>
      <c r="B109" s="12">
        <f t="shared" si="31"/>
        <v>47027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112028</v>
      </c>
      <c r="B110" s="12">
        <f t="shared" si="31"/>
        <v>47058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122028</v>
      </c>
      <c r="B111" s="12">
        <f t="shared" si="31"/>
        <v>47088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12029</v>
      </c>
      <c r="B112" s="12">
        <f t="shared" si="31"/>
        <v>47119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22029</v>
      </c>
      <c r="B113" s="12">
        <f t="shared" si="31"/>
        <v>47150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32029</v>
      </c>
      <c r="B114" s="12">
        <f t="shared" si="31"/>
        <v>47178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42029</v>
      </c>
      <c r="B115" s="12">
        <f t="shared" si="31"/>
        <v>47209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52029</v>
      </c>
      <c r="B116" s="12">
        <f t="shared" si="31"/>
        <v>47239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62029</v>
      </c>
      <c r="B117" s="12">
        <f t="shared" si="31"/>
        <v>47270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72029</v>
      </c>
      <c r="B118" s="12">
        <f t="shared" si="31"/>
        <v>47300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82029</v>
      </c>
      <c r="B119" s="12">
        <f t="shared" si="31"/>
        <v>47331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92029</v>
      </c>
      <c r="B120" s="12">
        <f t="shared" si="31"/>
        <v>47362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102029</v>
      </c>
      <c r="B121" s="12">
        <f t="shared" si="31"/>
        <v>47392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112029</v>
      </c>
      <c r="B122" s="12">
        <f t="shared" si="31"/>
        <v>47423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122029</v>
      </c>
      <c r="B123" s="12">
        <f t="shared" si="31"/>
        <v>47453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12030</v>
      </c>
      <c r="B124" s="12">
        <f t="shared" si="31"/>
        <v>47484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L27" sqref="L27"/>
    </sheetView>
  </sheetViews>
  <sheetFormatPr defaultColWidth="11" defaultRowHeight="15"/>
  <cols>
    <col min="1" max="1" width="7" hidden="1" customWidth="1"/>
    <col min="2" max="2" width="9" customWidth="1"/>
    <col min="3" max="3" width="12" customWidth="1"/>
    <col min="4" max="4" width="11" customWidth="1"/>
    <col min="5" max="5" width="11.1428571428571" customWidth="1"/>
    <col min="6" max="6" width="11.2857142857143" customWidth="1"/>
    <col min="7" max="7" width="10.2857142857143" customWidth="1"/>
    <col min="8" max="8" width="11" customWidth="1"/>
    <col min="9" max="9" width="12" customWidth="1"/>
    <col min="10" max="10" width="11" customWidth="1"/>
    <col min="11" max="11" width="10.7142857142857" customWidth="1"/>
    <col min="12" max="12" width="10.8571428571429" customWidth="1"/>
    <col min="13" max="13" width="11" customWidth="1"/>
    <col min="14" max="14" width="11.4285714285714" customWidth="1"/>
    <col min="15" max="15" width="11.5714285714286" customWidth="1"/>
    <col min="16" max="16" width="7.14285714285714" customWidth="1"/>
    <col min="17" max="17" width="3.42857142857143" customWidth="1"/>
    <col min="18" max="18" width="19.1428571428571" customWidth="1"/>
    <col min="19" max="19" width="10.7142857142857" customWidth="1"/>
  </cols>
  <sheetData>
    <row r="1" spans="2:16">
      <c r="B1" s="1" t="s">
        <v>9</v>
      </c>
      <c r="C1" s="2" t="s">
        <v>87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43435</v>
      </c>
      <c r="N1" s="19" t="s">
        <v>13</v>
      </c>
      <c r="O1" s="20">
        <v>2000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122018</v>
      </c>
      <c r="B5" s="12">
        <f>EDATE(M1,0)</f>
        <v>43435</v>
      </c>
      <c r="C5" s="13">
        <f>IF(H5&gt;0,O1-H5,IF(J5&lt;0,O1-J5,O1))</f>
        <v>2000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2000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2000</v>
      </c>
    </row>
    <row r="6" ht="15.75" spans="1:19">
      <c r="A6" s="5" t="str">
        <f t="shared" ref="A6:A37" si="1">MONTH(B6)&amp;YEAR(B6)</f>
        <v>12019</v>
      </c>
      <c r="B6" s="12">
        <f t="shared" ref="B6:B37" si="2">EDATE(B5,1)</f>
        <v>43466</v>
      </c>
      <c r="C6" s="13">
        <f t="shared" ref="C6:C37" si="3">C5-H6+I6</f>
        <v>2000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22019</v>
      </c>
      <c r="B7" s="12">
        <f t="shared" si="2"/>
        <v>43497</v>
      </c>
      <c r="C7" s="13">
        <f t="shared" si="3"/>
        <v>2000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32019</v>
      </c>
      <c r="B8" s="12">
        <f t="shared" si="2"/>
        <v>43525</v>
      </c>
      <c r="C8" s="13">
        <f t="shared" si="3"/>
        <v>2000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42019</v>
      </c>
      <c r="B9" s="12">
        <f t="shared" si="2"/>
        <v>43556</v>
      </c>
      <c r="C9" s="13">
        <f t="shared" si="3"/>
        <v>2000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52019</v>
      </c>
      <c r="B10" s="12">
        <f t="shared" si="2"/>
        <v>43586</v>
      </c>
      <c r="C10" s="13">
        <f t="shared" si="3"/>
        <v>2000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62019</v>
      </c>
      <c r="B11" s="12">
        <f t="shared" si="2"/>
        <v>43617</v>
      </c>
      <c r="C11" s="13">
        <f t="shared" si="3"/>
        <v>2000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72019</v>
      </c>
      <c r="B12" s="12">
        <f t="shared" si="2"/>
        <v>43647</v>
      </c>
      <c r="C12" s="13">
        <f t="shared" si="3"/>
        <v>2000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82019</v>
      </c>
      <c r="B13" s="12">
        <f t="shared" si="2"/>
        <v>43678</v>
      </c>
      <c r="C13" s="13">
        <f t="shared" si="3"/>
        <v>2000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92019</v>
      </c>
      <c r="B14" s="12">
        <f t="shared" si="2"/>
        <v>43709</v>
      </c>
      <c r="C14" s="13">
        <f t="shared" si="3"/>
        <v>2000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102019</v>
      </c>
      <c r="B15" s="12">
        <f t="shared" si="2"/>
        <v>43739</v>
      </c>
      <c r="C15" s="13">
        <f t="shared" si="3"/>
        <v>2000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112019</v>
      </c>
      <c r="B16" s="12">
        <f t="shared" si="2"/>
        <v>43770</v>
      </c>
      <c r="C16" s="13">
        <f t="shared" si="3"/>
        <v>2000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122019</v>
      </c>
      <c r="B17" s="12">
        <f t="shared" si="2"/>
        <v>43800</v>
      </c>
      <c r="C17" s="13">
        <f t="shared" si="3"/>
        <v>2000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12020</v>
      </c>
      <c r="B18" s="12">
        <f t="shared" si="2"/>
        <v>43831</v>
      </c>
      <c r="C18" s="13">
        <f t="shared" si="3"/>
        <v>2000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22020</v>
      </c>
      <c r="B19" s="12">
        <f t="shared" si="2"/>
        <v>43862</v>
      </c>
      <c r="C19" s="13">
        <f t="shared" si="3"/>
        <v>2000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32020</v>
      </c>
      <c r="B20" s="12">
        <f t="shared" si="2"/>
        <v>43891</v>
      </c>
      <c r="C20" s="13">
        <f t="shared" si="3"/>
        <v>2000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42020</v>
      </c>
      <c r="B21" s="12">
        <f t="shared" si="2"/>
        <v>43922</v>
      </c>
      <c r="C21" s="13">
        <f t="shared" si="3"/>
        <v>2000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52020</v>
      </c>
      <c r="B22" s="12">
        <f t="shared" si="2"/>
        <v>43952</v>
      </c>
      <c r="C22" s="13">
        <f t="shared" si="3"/>
        <v>2000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62020</v>
      </c>
      <c r="B23" s="12">
        <f t="shared" si="2"/>
        <v>43983</v>
      </c>
      <c r="C23" s="13">
        <f t="shared" si="3"/>
        <v>2000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72020</v>
      </c>
      <c r="B24" s="12">
        <f t="shared" si="2"/>
        <v>44013</v>
      </c>
      <c r="C24" s="13">
        <f t="shared" si="3"/>
        <v>2000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82020</v>
      </c>
      <c r="B25" s="12">
        <f t="shared" si="2"/>
        <v>44044</v>
      </c>
      <c r="C25" s="13">
        <f t="shared" si="3"/>
        <v>2000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92020</v>
      </c>
      <c r="B26" s="12">
        <f t="shared" si="2"/>
        <v>44075</v>
      </c>
      <c r="C26" s="13">
        <f t="shared" si="3"/>
        <v>2000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102020</v>
      </c>
      <c r="B27" s="12">
        <f t="shared" si="2"/>
        <v>44105</v>
      </c>
      <c r="C27" s="13">
        <f t="shared" si="3"/>
        <v>2000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112020</v>
      </c>
      <c r="B28" s="12">
        <f t="shared" si="2"/>
        <v>44136</v>
      </c>
      <c r="C28" s="13">
        <f t="shared" si="3"/>
        <v>2000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122020</v>
      </c>
      <c r="B29" s="12">
        <f t="shared" si="2"/>
        <v>44166</v>
      </c>
      <c r="C29" s="13">
        <f t="shared" si="3"/>
        <v>2000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12021</v>
      </c>
      <c r="B30" s="12">
        <f t="shared" si="2"/>
        <v>44197</v>
      </c>
      <c r="C30" s="13">
        <f t="shared" si="3"/>
        <v>2000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22021</v>
      </c>
      <c r="B31" s="12">
        <f t="shared" si="2"/>
        <v>44228</v>
      </c>
      <c r="C31" s="13">
        <f t="shared" si="3"/>
        <v>2000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32021</v>
      </c>
      <c r="B32" s="12">
        <f t="shared" si="2"/>
        <v>44256</v>
      </c>
      <c r="C32" s="13">
        <f t="shared" si="3"/>
        <v>2000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42021</v>
      </c>
      <c r="B33" s="12">
        <f t="shared" si="2"/>
        <v>44287</v>
      </c>
      <c r="C33" s="13">
        <f t="shared" si="3"/>
        <v>2000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52021</v>
      </c>
      <c r="B34" s="12">
        <f t="shared" si="2"/>
        <v>44317</v>
      </c>
      <c r="C34" s="13">
        <f t="shared" si="3"/>
        <v>2000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62021</v>
      </c>
      <c r="B35" s="12">
        <f t="shared" si="2"/>
        <v>44348</v>
      </c>
      <c r="C35" s="13">
        <f t="shared" si="3"/>
        <v>2000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72021</v>
      </c>
      <c r="B36" s="12">
        <f t="shared" si="2"/>
        <v>44378</v>
      </c>
      <c r="C36" s="13">
        <f t="shared" si="3"/>
        <v>2000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82021</v>
      </c>
      <c r="B37" s="12">
        <f t="shared" si="2"/>
        <v>44409</v>
      </c>
      <c r="C37" s="13">
        <f t="shared" si="3"/>
        <v>2000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92021</v>
      </c>
      <c r="B38" s="12">
        <f t="shared" ref="B38:B69" si="12">EDATE(B37,1)</f>
        <v>44440</v>
      </c>
      <c r="C38" s="13">
        <f t="shared" ref="C38:C69" si="13">C37-H38+I38</f>
        <v>2000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102021</v>
      </c>
      <c r="B39" s="12">
        <f t="shared" si="12"/>
        <v>44470</v>
      </c>
      <c r="C39" s="13">
        <f t="shared" si="13"/>
        <v>2000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112021</v>
      </c>
      <c r="B40" s="12">
        <f t="shared" si="12"/>
        <v>44501</v>
      </c>
      <c r="C40" s="13">
        <f t="shared" si="13"/>
        <v>2000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122021</v>
      </c>
      <c r="B41" s="12">
        <f t="shared" si="12"/>
        <v>44531</v>
      </c>
      <c r="C41" s="13">
        <f t="shared" si="13"/>
        <v>2000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12022</v>
      </c>
      <c r="B42" s="12">
        <f t="shared" si="12"/>
        <v>44562</v>
      </c>
      <c r="C42" s="13">
        <f t="shared" si="13"/>
        <v>2000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22022</v>
      </c>
      <c r="B43" s="12">
        <f t="shared" si="12"/>
        <v>44593</v>
      </c>
      <c r="C43" s="13">
        <f t="shared" si="13"/>
        <v>2000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32022</v>
      </c>
      <c r="B44" s="12">
        <f t="shared" si="12"/>
        <v>44621</v>
      </c>
      <c r="C44" s="13">
        <f t="shared" si="13"/>
        <v>2000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42022</v>
      </c>
      <c r="B45" s="12">
        <f t="shared" si="12"/>
        <v>44652</v>
      </c>
      <c r="C45" s="13">
        <f t="shared" si="13"/>
        <v>2000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52022</v>
      </c>
      <c r="B46" s="12">
        <f t="shared" si="12"/>
        <v>44682</v>
      </c>
      <c r="C46" s="13">
        <f t="shared" si="13"/>
        <v>2000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62022</v>
      </c>
      <c r="B47" s="12">
        <f t="shared" si="12"/>
        <v>44713</v>
      </c>
      <c r="C47" s="13">
        <f t="shared" si="13"/>
        <v>2000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72022</v>
      </c>
      <c r="B48" s="12">
        <f t="shared" si="12"/>
        <v>44743</v>
      </c>
      <c r="C48" s="13">
        <f t="shared" si="13"/>
        <v>2000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82022</v>
      </c>
      <c r="B49" s="12">
        <f t="shared" si="12"/>
        <v>44774</v>
      </c>
      <c r="C49" s="13">
        <f t="shared" si="13"/>
        <v>2000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92022</v>
      </c>
      <c r="B50" s="12">
        <f t="shared" si="12"/>
        <v>44805</v>
      </c>
      <c r="C50" s="13">
        <f t="shared" si="13"/>
        <v>2000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102022</v>
      </c>
      <c r="B51" s="12">
        <f t="shared" si="12"/>
        <v>44835</v>
      </c>
      <c r="C51" s="13">
        <f t="shared" si="13"/>
        <v>2000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112022</v>
      </c>
      <c r="B52" s="12">
        <f t="shared" si="12"/>
        <v>44866</v>
      </c>
      <c r="C52" s="13">
        <f t="shared" si="13"/>
        <v>2000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122022</v>
      </c>
      <c r="B53" s="12">
        <f t="shared" si="12"/>
        <v>44896</v>
      </c>
      <c r="C53" s="13">
        <f t="shared" si="13"/>
        <v>2000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12023</v>
      </c>
      <c r="B54" s="12">
        <f t="shared" si="12"/>
        <v>44927</v>
      </c>
      <c r="C54" s="13">
        <f t="shared" si="13"/>
        <v>2000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22023</v>
      </c>
      <c r="B55" s="12">
        <f t="shared" si="12"/>
        <v>44958</v>
      </c>
      <c r="C55" s="13">
        <f t="shared" si="13"/>
        <v>2000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32023</v>
      </c>
      <c r="B56" s="12">
        <f t="shared" si="12"/>
        <v>44986</v>
      </c>
      <c r="C56" s="13">
        <f t="shared" si="13"/>
        <v>2000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42023</v>
      </c>
      <c r="B57" s="12">
        <f t="shared" si="12"/>
        <v>45017</v>
      </c>
      <c r="C57" s="13">
        <f t="shared" si="13"/>
        <v>2000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52023</v>
      </c>
      <c r="B58" s="12">
        <f t="shared" si="12"/>
        <v>45047</v>
      </c>
      <c r="C58" s="13">
        <f t="shared" si="13"/>
        <v>2000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62023</v>
      </c>
      <c r="B59" s="12">
        <f t="shared" si="12"/>
        <v>45078</v>
      </c>
      <c r="C59" s="13">
        <f t="shared" si="13"/>
        <v>2000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72023</v>
      </c>
      <c r="B60" s="12">
        <f t="shared" si="12"/>
        <v>45108</v>
      </c>
      <c r="C60" s="13">
        <f t="shared" si="13"/>
        <v>2000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82023</v>
      </c>
      <c r="B61" s="12">
        <f t="shared" si="12"/>
        <v>45139</v>
      </c>
      <c r="C61" s="13">
        <f t="shared" si="13"/>
        <v>2000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92023</v>
      </c>
      <c r="B62" s="12">
        <f t="shared" si="12"/>
        <v>45170</v>
      </c>
      <c r="C62" s="13">
        <f t="shared" si="13"/>
        <v>2000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102023</v>
      </c>
      <c r="B63" s="12">
        <f t="shared" si="12"/>
        <v>45200</v>
      </c>
      <c r="C63" s="13">
        <f t="shared" si="13"/>
        <v>2000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112023</v>
      </c>
      <c r="B64" s="12">
        <f t="shared" si="12"/>
        <v>45231</v>
      </c>
      <c r="C64" s="13">
        <f t="shared" si="13"/>
        <v>2000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122023</v>
      </c>
      <c r="B65" s="12">
        <f t="shared" si="12"/>
        <v>45261</v>
      </c>
      <c r="C65" s="13">
        <f t="shared" si="13"/>
        <v>2000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12024</v>
      </c>
      <c r="B66" s="12">
        <f t="shared" si="12"/>
        <v>45292</v>
      </c>
      <c r="C66" s="13">
        <f t="shared" si="13"/>
        <v>2000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22024</v>
      </c>
      <c r="B67" s="12">
        <f t="shared" si="12"/>
        <v>45323</v>
      </c>
      <c r="C67" s="13">
        <f t="shared" si="13"/>
        <v>2000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32024</v>
      </c>
      <c r="B68" s="12">
        <f t="shared" si="12"/>
        <v>45352</v>
      </c>
      <c r="C68" s="13">
        <f t="shared" si="13"/>
        <v>2000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42024</v>
      </c>
      <c r="B69" s="12">
        <f t="shared" si="12"/>
        <v>45383</v>
      </c>
      <c r="C69" s="13">
        <f t="shared" si="13"/>
        <v>2000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52024</v>
      </c>
      <c r="B70" s="12">
        <f t="shared" ref="B70:B101" si="21">EDATE(B69,1)</f>
        <v>45413</v>
      </c>
      <c r="C70" s="13">
        <f t="shared" ref="C70:C101" si="22">C69-H70+I70</f>
        <v>2000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62024</v>
      </c>
      <c r="B71" s="12">
        <f t="shared" si="21"/>
        <v>45444</v>
      </c>
      <c r="C71" s="13">
        <f t="shared" si="22"/>
        <v>2000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72024</v>
      </c>
      <c r="B72" s="12">
        <f t="shared" si="21"/>
        <v>45474</v>
      </c>
      <c r="C72" s="13">
        <f t="shared" si="22"/>
        <v>2000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82024</v>
      </c>
      <c r="B73" s="12">
        <f t="shared" si="21"/>
        <v>45505</v>
      </c>
      <c r="C73" s="13">
        <f t="shared" si="22"/>
        <v>2000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92024</v>
      </c>
      <c r="B74" s="12">
        <f t="shared" si="21"/>
        <v>45536</v>
      </c>
      <c r="C74" s="13">
        <f t="shared" si="22"/>
        <v>2000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102024</v>
      </c>
      <c r="B75" s="12">
        <f t="shared" si="21"/>
        <v>45566</v>
      </c>
      <c r="C75" s="13">
        <f t="shared" si="22"/>
        <v>2000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112024</v>
      </c>
      <c r="B76" s="12">
        <f t="shared" si="21"/>
        <v>45597</v>
      </c>
      <c r="C76" s="13">
        <f t="shared" si="22"/>
        <v>2000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122024</v>
      </c>
      <c r="B77" s="12">
        <f t="shared" si="21"/>
        <v>45627</v>
      </c>
      <c r="C77" s="13">
        <f t="shared" si="22"/>
        <v>2000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12025</v>
      </c>
      <c r="B78" s="12">
        <f t="shared" si="21"/>
        <v>45658</v>
      </c>
      <c r="C78" s="13">
        <f t="shared" si="22"/>
        <v>2000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22025</v>
      </c>
      <c r="B79" s="12">
        <f t="shared" si="21"/>
        <v>45689</v>
      </c>
      <c r="C79" s="13">
        <f t="shared" si="22"/>
        <v>2000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32025</v>
      </c>
      <c r="B80" s="12">
        <f t="shared" si="21"/>
        <v>45717</v>
      </c>
      <c r="C80" s="13">
        <f t="shared" si="22"/>
        <v>2000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42025</v>
      </c>
      <c r="B81" s="12">
        <f t="shared" si="21"/>
        <v>45748</v>
      </c>
      <c r="C81" s="13">
        <f t="shared" si="22"/>
        <v>2000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52025</v>
      </c>
      <c r="B82" s="12">
        <f t="shared" si="21"/>
        <v>45778</v>
      </c>
      <c r="C82" s="13">
        <f t="shared" si="22"/>
        <v>2000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62025</v>
      </c>
      <c r="B83" s="12">
        <f t="shared" si="21"/>
        <v>45809</v>
      </c>
      <c r="C83" s="13">
        <f t="shared" si="22"/>
        <v>2000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72025</v>
      </c>
      <c r="B84" s="12">
        <f t="shared" si="21"/>
        <v>45839</v>
      </c>
      <c r="C84" s="13">
        <f t="shared" si="22"/>
        <v>2000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82025</v>
      </c>
      <c r="B85" s="12">
        <f t="shared" si="21"/>
        <v>45870</v>
      </c>
      <c r="C85" s="13">
        <f t="shared" si="22"/>
        <v>2000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92025</v>
      </c>
      <c r="B86" s="12">
        <f t="shared" si="21"/>
        <v>45901</v>
      </c>
      <c r="C86" s="13">
        <f t="shared" si="22"/>
        <v>2000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102025</v>
      </c>
      <c r="B87" s="12">
        <f t="shared" si="21"/>
        <v>45931</v>
      </c>
      <c r="C87" s="13">
        <f t="shared" si="22"/>
        <v>2000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112025</v>
      </c>
      <c r="B88" s="12">
        <f t="shared" si="21"/>
        <v>45962</v>
      </c>
      <c r="C88" s="13">
        <f t="shared" si="22"/>
        <v>2000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122025</v>
      </c>
      <c r="B89" s="12">
        <f t="shared" si="21"/>
        <v>45992</v>
      </c>
      <c r="C89" s="13">
        <f t="shared" si="22"/>
        <v>2000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12026</v>
      </c>
      <c r="B90" s="12">
        <f t="shared" si="21"/>
        <v>46023</v>
      </c>
      <c r="C90" s="13">
        <f t="shared" si="22"/>
        <v>2000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22026</v>
      </c>
      <c r="B91" s="12">
        <f t="shared" si="21"/>
        <v>46054</v>
      </c>
      <c r="C91" s="13">
        <f t="shared" si="22"/>
        <v>2000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32026</v>
      </c>
      <c r="B92" s="12">
        <f t="shared" si="21"/>
        <v>46082</v>
      </c>
      <c r="C92" s="13">
        <f t="shared" si="22"/>
        <v>2000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42026</v>
      </c>
      <c r="B93" s="12">
        <f t="shared" si="21"/>
        <v>46113</v>
      </c>
      <c r="C93" s="13">
        <f t="shared" si="22"/>
        <v>2000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52026</v>
      </c>
      <c r="B94" s="12">
        <f t="shared" si="21"/>
        <v>46143</v>
      </c>
      <c r="C94" s="13">
        <f t="shared" si="22"/>
        <v>2000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62026</v>
      </c>
      <c r="B95" s="12">
        <f t="shared" si="21"/>
        <v>46174</v>
      </c>
      <c r="C95" s="13">
        <f t="shared" si="22"/>
        <v>2000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72026</v>
      </c>
      <c r="B96" s="12">
        <f t="shared" si="21"/>
        <v>46204</v>
      </c>
      <c r="C96" s="13">
        <f t="shared" si="22"/>
        <v>2000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82026</v>
      </c>
      <c r="B97" s="12">
        <f t="shared" si="21"/>
        <v>46235</v>
      </c>
      <c r="C97" s="13">
        <f t="shared" si="22"/>
        <v>2000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92026</v>
      </c>
      <c r="B98" s="12">
        <f t="shared" si="21"/>
        <v>46266</v>
      </c>
      <c r="C98" s="13">
        <f t="shared" si="22"/>
        <v>2000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102026</v>
      </c>
      <c r="B99" s="12">
        <f t="shared" si="21"/>
        <v>46296</v>
      </c>
      <c r="C99" s="13">
        <f t="shared" si="22"/>
        <v>2000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112026</v>
      </c>
      <c r="B100" s="12">
        <f t="shared" si="21"/>
        <v>46327</v>
      </c>
      <c r="C100" s="13">
        <f t="shared" si="22"/>
        <v>2000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122026</v>
      </c>
      <c r="B101" s="12">
        <f t="shared" si="21"/>
        <v>46357</v>
      </c>
      <c r="C101" s="13">
        <f t="shared" si="22"/>
        <v>2000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12027</v>
      </c>
      <c r="B102" s="12">
        <f t="shared" ref="B102:B124" si="31">EDATE(B101,1)</f>
        <v>46388</v>
      </c>
      <c r="C102" s="13">
        <f t="shared" ref="C102:C124" si="32">C101-H102+I102</f>
        <v>2000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22027</v>
      </c>
      <c r="B103" s="12">
        <f t="shared" si="31"/>
        <v>46419</v>
      </c>
      <c r="C103" s="13">
        <f t="shared" si="32"/>
        <v>2000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32027</v>
      </c>
      <c r="B104" s="12">
        <f t="shared" si="31"/>
        <v>46447</v>
      </c>
      <c r="C104" s="13">
        <f t="shared" si="32"/>
        <v>2000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42027</v>
      </c>
      <c r="B105" s="12">
        <f t="shared" si="31"/>
        <v>46478</v>
      </c>
      <c r="C105" s="13">
        <f t="shared" si="32"/>
        <v>2000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52027</v>
      </c>
      <c r="B106" s="12">
        <f t="shared" si="31"/>
        <v>46508</v>
      </c>
      <c r="C106" s="13">
        <f t="shared" si="32"/>
        <v>2000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62027</v>
      </c>
      <c r="B107" s="12">
        <f t="shared" si="31"/>
        <v>46539</v>
      </c>
      <c r="C107" s="13">
        <f t="shared" si="32"/>
        <v>2000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72027</v>
      </c>
      <c r="B108" s="12">
        <f t="shared" si="31"/>
        <v>46569</v>
      </c>
      <c r="C108" s="13">
        <f t="shared" si="32"/>
        <v>2000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82027</v>
      </c>
      <c r="B109" s="12">
        <f t="shared" si="31"/>
        <v>46600</v>
      </c>
      <c r="C109" s="13">
        <f t="shared" si="32"/>
        <v>2000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92027</v>
      </c>
      <c r="B110" s="12">
        <f t="shared" si="31"/>
        <v>46631</v>
      </c>
      <c r="C110" s="13">
        <f t="shared" si="32"/>
        <v>2000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102027</v>
      </c>
      <c r="B111" s="12">
        <f t="shared" si="31"/>
        <v>46661</v>
      </c>
      <c r="C111" s="13">
        <f t="shared" si="32"/>
        <v>2000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112027</v>
      </c>
      <c r="B112" s="12">
        <f t="shared" si="31"/>
        <v>46692</v>
      </c>
      <c r="C112" s="13">
        <f t="shared" si="32"/>
        <v>2000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122027</v>
      </c>
      <c r="B113" s="12">
        <f t="shared" si="31"/>
        <v>46722</v>
      </c>
      <c r="C113" s="13">
        <f t="shared" si="32"/>
        <v>2000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12028</v>
      </c>
      <c r="B114" s="12">
        <f t="shared" si="31"/>
        <v>46753</v>
      </c>
      <c r="C114" s="13">
        <f t="shared" si="32"/>
        <v>2000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22028</v>
      </c>
      <c r="B115" s="12">
        <f t="shared" si="31"/>
        <v>46784</v>
      </c>
      <c r="C115" s="13">
        <f t="shared" si="32"/>
        <v>2000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32028</v>
      </c>
      <c r="B116" s="12">
        <f t="shared" si="31"/>
        <v>46813</v>
      </c>
      <c r="C116" s="13">
        <f t="shared" si="32"/>
        <v>2000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42028</v>
      </c>
      <c r="B117" s="12">
        <f t="shared" si="31"/>
        <v>46844</v>
      </c>
      <c r="C117" s="13">
        <f t="shared" si="32"/>
        <v>2000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52028</v>
      </c>
      <c r="B118" s="12">
        <f t="shared" si="31"/>
        <v>46874</v>
      </c>
      <c r="C118" s="13">
        <f t="shared" si="32"/>
        <v>2000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62028</v>
      </c>
      <c r="B119" s="12">
        <f t="shared" si="31"/>
        <v>46905</v>
      </c>
      <c r="C119" s="13">
        <f t="shared" si="32"/>
        <v>2000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72028</v>
      </c>
      <c r="B120" s="12">
        <f t="shared" si="31"/>
        <v>46935</v>
      </c>
      <c r="C120" s="13">
        <f t="shared" si="32"/>
        <v>2000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82028</v>
      </c>
      <c r="B121" s="12">
        <f t="shared" si="31"/>
        <v>46966</v>
      </c>
      <c r="C121" s="13">
        <f t="shared" si="32"/>
        <v>2000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92028</v>
      </c>
      <c r="B122" s="12">
        <f t="shared" si="31"/>
        <v>46997</v>
      </c>
      <c r="C122" s="13">
        <f t="shared" si="32"/>
        <v>2000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102028</v>
      </c>
      <c r="B123" s="12">
        <f t="shared" si="31"/>
        <v>47027</v>
      </c>
      <c r="C123" s="13">
        <f t="shared" si="32"/>
        <v>2000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112028</v>
      </c>
      <c r="B124" s="12">
        <f t="shared" si="31"/>
        <v>47058</v>
      </c>
      <c r="C124" s="13">
        <f t="shared" si="32"/>
        <v>2000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1" sqref="M21"/>
    </sheetView>
  </sheetViews>
  <sheetFormatPr defaultColWidth="11" defaultRowHeight="15"/>
  <cols>
    <col min="1" max="1" width="7" hidden="1" customWidth="1"/>
    <col min="2" max="2" width="8.71428571428571" customWidth="1"/>
    <col min="3" max="3" width="10.1428571428571" customWidth="1"/>
    <col min="4" max="4" width="9.42857142857143" customWidth="1"/>
    <col min="5" max="5" width="12.7142857142857" customWidth="1"/>
    <col min="6" max="6" width="10" customWidth="1"/>
    <col min="7" max="7" width="12.1428571428571" customWidth="1"/>
    <col min="8" max="8" width="10.5714285714286" customWidth="1"/>
    <col min="9" max="9" width="10.4285714285714" customWidth="1"/>
    <col min="10" max="10" width="11.4285714285714" customWidth="1"/>
    <col min="11" max="11" width="11.5714285714286" customWidth="1"/>
    <col min="12" max="12" width="9.71428571428571" customWidth="1"/>
    <col min="13" max="13" width="11.7142857142857" customWidth="1"/>
    <col min="14" max="14" width="10.5714285714286" customWidth="1"/>
    <col min="15" max="15" width="11.5714285714286" customWidth="1"/>
    <col min="16" max="16" width="9.57142857142857" customWidth="1"/>
    <col min="17" max="17" width="5.57142857142857" customWidth="1"/>
    <col min="18" max="18" width="19" customWidth="1"/>
    <col min="19" max="19" width="8.71428571428571" customWidth="1"/>
  </cols>
  <sheetData>
    <row r="1" spans="2:16">
      <c r="B1" s="1" t="s">
        <v>9</v>
      </c>
      <c r="C1" s="2" t="s">
        <v>88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700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700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700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700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700</v>
      </c>
      <c r="D6" s="13">
        <f t="shared" ref="D6:D37" si="4">C5*$K$1</f>
        <v>70</v>
      </c>
      <c r="E6" s="13">
        <f t="shared" ref="E6:E37" si="5">C5*$K$1+G5</f>
        <v>70</v>
      </c>
      <c r="F6" s="14">
        <f t="shared" ref="F6:F37" si="6">IF(J6&gt;E6,E6,J6)</f>
        <v>70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v>70</v>
      </c>
      <c r="K6" s="27">
        <v>43630</v>
      </c>
      <c r="L6" s="26">
        <v>60</v>
      </c>
      <c r="M6" s="27">
        <v>43648</v>
      </c>
      <c r="N6" s="28">
        <v>10</v>
      </c>
      <c r="O6" s="27"/>
      <c r="P6" s="28"/>
      <c r="R6" s="34" t="s">
        <v>5</v>
      </c>
      <c r="S6" s="33">
        <v>70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700</v>
      </c>
      <c r="D7" s="13">
        <f t="shared" si="4"/>
        <v>70</v>
      </c>
      <c r="E7" s="13">
        <f t="shared" si="5"/>
        <v>70</v>
      </c>
      <c r="F7" s="14">
        <f t="shared" si="6"/>
        <v>70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70</v>
      </c>
      <c r="K7" s="27">
        <v>43655</v>
      </c>
      <c r="L7" s="26">
        <v>70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700</v>
      </c>
      <c r="D8" s="13">
        <f t="shared" si="4"/>
        <v>70</v>
      </c>
      <c r="E8" s="13">
        <f t="shared" si="5"/>
        <v>70</v>
      </c>
      <c r="F8" s="14">
        <f t="shared" si="6"/>
        <v>70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70</v>
      </c>
      <c r="K8" s="27">
        <v>43690</v>
      </c>
      <c r="L8" s="26">
        <v>70</v>
      </c>
      <c r="M8" s="27"/>
      <c r="N8" s="28"/>
      <c r="O8" s="27"/>
      <c r="P8" s="28"/>
      <c r="R8" s="32" t="s">
        <v>7</v>
      </c>
      <c r="S8" s="33">
        <f ca="1">VLOOKUP($A$2,$A$5:$P$127,6,FALSE)</f>
        <v>70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700</v>
      </c>
      <c r="D9" s="13">
        <f t="shared" si="4"/>
        <v>70</v>
      </c>
      <c r="E9" s="13">
        <f t="shared" si="5"/>
        <v>70</v>
      </c>
      <c r="F9" s="14">
        <f t="shared" si="6"/>
        <v>70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70</v>
      </c>
      <c r="K9" s="27">
        <v>43716</v>
      </c>
      <c r="L9" s="26">
        <v>70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700</v>
      </c>
      <c r="D10" s="13">
        <f t="shared" si="4"/>
        <v>70</v>
      </c>
      <c r="E10" s="13">
        <f t="shared" si="5"/>
        <v>70</v>
      </c>
      <c r="F10" s="14">
        <f t="shared" si="6"/>
        <v>70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70</v>
      </c>
      <c r="K10" s="27">
        <v>43748</v>
      </c>
      <c r="L10" s="26">
        <v>70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700</v>
      </c>
      <c r="D11" s="13">
        <f t="shared" si="4"/>
        <v>70</v>
      </c>
      <c r="E11" s="13">
        <f t="shared" si="5"/>
        <v>70</v>
      </c>
      <c r="F11" s="14">
        <f t="shared" si="6"/>
        <v>70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70</v>
      </c>
      <c r="K11" s="27">
        <v>43774</v>
      </c>
      <c r="L11" s="26">
        <v>70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700</v>
      </c>
      <c r="D12" s="13">
        <f t="shared" si="4"/>
        <v>70</v>
      </c>
      <c r="E12" s="13">
        <f t="shared" si="5"/>
        <v>70</v>
      </c>
      <c r="F12" s="14">
        <f t="shared" si="6"/>
        <v>70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70</v>
      </c>
      <c r="K12" s="27">
        <v>43804</v>
      </c>
      <c r="L12" s="26">
        <v>70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700</v>
      </c>
      <c r="D13" s="13">
        <f t="shared" si="4"/>
        <v>70</v>
      </c>
      <c r="E13" s="13">
        <f t="shared" si="5"/>
        <v>70</v>
      </c>
      <c r="F13" s="14">
        <f t="shared" si="6"/>
        <v>70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70</v>
      </c>
      <c r="K13" s="27">
        <v>43845</v>
      </c>
      <c r="L13" s="26">
        <v>70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700</v>
      </c>
      <c r="D14" s="13">
        <f t="shared" si="4"/>
        <v>70</v>
      </c>
      <c r="E14" s="13">
        <f t="shared" si="5"/>
        <v>70</v>
      </c>
      <c r="F14" s="14">
        <f t="shared" si="6"/>
        <v>70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70</v>
      </c>
      <c r="K14" s="27">
        <v>43870</v>
      </c>
      <c r="L14" s="26">
        <v>70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700</v>
      </c>
      <c r="D15" s="13">
        <f t="shared" si="4"/>
        <v>70</v>
      </c>
      <c r="E15" s="13">
        <f t="shared" si="5"/>
        <v>70</v>
      </c>
      <c r="F15" s="14">
        <f t="shared" si="6"/>
        <v>70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70</v>
      </c>
      <c r="K15" s="29">
        <v>43902</v>
      </c>
      <c r="L15" s="26">
        <v>70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700</v>
      </c>
      <c r="D16" s="13">
        <f t="shared" si="4"/>
        <v>70</v>
      </c>
      <c r="E16" s="13">
        <f t="shared" si="5"/>
        <v>70</v>
      </c>
      <c r="F16" s="14">
        <f t="shared" si="6"/>
        <v>50</v>
      </c>
      <c r="G16" s="14">
        <f t="shared" si="0"/>
        <v>20</v>
      </c>
      <c r="H16" s="14">
        <f t="shared" si="7"/>
        <v>0</v>
      </c>
      <c r="I16" s="24">
        <f t="shared" si="8"/>
        <v>0</v>
      </c>
      <c r="J16" s="24">
        <f t="shared" si="9"/>
        <v>50</v>
      </c>
      <c r="K16" s="25">
        <v>43940</v>
      </c>
      <c r="L16" s="26">
        <v>50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700</v>
      </c>
      <c r="D17" s="13">
        <f t="shared" si="4"/>
        <v>70</v>
      </c>
      <c r="E17" s="13">
        <f t="shared" si="5"/>
        <v>90</v>
      </c>
      <c r="F17" s="14">
        <f t="shared" si="6"/>
        <v>50</v>
      </c>
      <c r="G17" s="14">
        <f t="shared" si="0"/>
        <v>40</v>
      </c>
      <c r="H17" s="14">
        <f t="shared" si="7"/>
        <v>0</v>
      </c>
      <c r="I17" s="24">
        <f t="shared" si="8"/>
        <v>0</v>
      </c>
      <c r="J17" s="24">
        <f t="shared" si="9"/>
        <v>50</v>
      </c>
      <c r="K17" s="25">
        <v>43957</v>
      </c>
      <c r="L17" s="26">
        <v>50</v>
      </c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700</v>
      </c>
      <c r="D18" s="13">
        <f t="shared" si="4"/>
        <v>70</v>
      </c>
      <c r="E18" s="13">
        <f t="shared" si="5"/>
        <v>110</v>
      </c>
      <c r="F18" s="14">
        <f t="shared" si="6"/>
        <v>110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110</v>
      </c>
      <c r="K18" s="25">
        <v>44014</v>
      </c>
      <c r="L18" s="26">
        <v>110</v>
      </c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700</v>
      </c>
      <c r="D19" s="13">
        <f t="shared" si="4"/>
        <v>70</v>
      </c>
      <c r="E19" s="13">
        <f t="shared" si="5"/>
        <v>70</v>
      </c>
      <c r="F19" s="14">
        <f t="shared" si="6"/>
        <v>70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70</v>
      </c>
      <c r="K19" s="25">
        <v>44022</v>
      </c>
      <c r="L19" s="26">
        <v>70</v>
      </c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700</v>
      </c>
      <c r="D20" s="13">
        <f t="shared" si="4"/>
        <v>70</v>
      </c>
      <c r="E20" s="13">
        <f t="shared" si="5"/>
        <v>70</v>
      </c>
      <c r="F20" s="14">
        <f t="shared" si="6"/>
        <v>70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70</v>
      </c>
      <c r="K20" s="25">
        <v>44048</v>
      </c>
      <c r="L20" s="26">
        <v>70</v>
      </c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700</v>
      </c>
      <c r="D21" s="13">
        <f t="shared" si="4"/>
        <v>70</v>
      </c>
      <c r="E21" s="13">
        <f t="shared" si="5"/>
        <v>70</v>
      </c>
      <c r="F21" s="14">
        <f t="shared" si="6"/>
        <v>70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70</v>
      </c>
      <c r="K21" s="25">
        <v>44082</v>
      </c>
      <c r="L21" s="26">
        <v>70</v>
      </c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700</v>
      </c>
      <c r="D22" s="13">
        <f t="shared" si="4"/>
        <v>70</v>
      </c>
      <c r="E22" s="13">
        <f t="shared" si="5"/>
        <v>70</v>
      </c>
      <c r="F22" s="14">
        <f t="shared" si="6"/>
        <v>0</v>
      </c>
      <c r="G22" s="14">
        <f t="shared" si="0"/>
        <v>70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700</v>
      </c>
      <c r="D23" s="13">
        <f t="shared" si="4"/>
        <v>70</v>
      </c>
      <c r="E23" s="13">
        <f t="shared" si="5"/>
        <v>140</v>
      </c>
      <c r="F23" s="14">
        <f t="shared" si="6"/>
        <v>0</v>
      </c>
      <c r="G23" s="14">
        <f t="shared" si="0"/>
        <v>140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700</v>
      </c>
      <c r="D24" s="13">
        <f t="shared" si="4"/>
        <v>70</v>
      </c>
      <c r="E24" s="13">
        <f t="shared" si="5"/>
        <v>210</v>
      </c>
      <c r="F24" s="14">
        <f t="shared" si="6"/>
        <v>0</v>
      </c>
      <c r="G24" s="14">
        <f t="shared" si="0"/>
        <v>210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700</v>
      </c>
      <c r="D25" s="13">
        <f t="shared" si="4"/>
        <v>70</v>
      </c>
      <c r="E25" s="13">
        <f t="shared" si="5"/>
        <v>280</v>
      </c>
      <c r="F25" s="14">
        <f t="shared" si="6"/>
        <v>0</v>
      </c>
      <c r="G25" s="14">
        <f t="shared" si="0"/>
        <v>280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700</v>
      </c>
      <c r="D26" s="13">
        <f t="shared" si="4"/>
        <v>70</v>
      </c>
      <c r="E26" s="13">
        <f t="shared" si="5"/>
        <v>350</v>
      </c>
      <c r="F26" s="14">
        <f t="shared" si="6"/>
        <v>0</v>
      </c>
      <c r="G26" s="14">
        <f t="shared" si="0"/>
        <v>350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700</v>
      </c>
      <c r="D27" s="13">
        <f t="shared" si="4"/>
        <v>70</v>
      </c>
      <c r="E27" s="13">
        <f t="shared" si="5"/>
        <v>420</v>
      </c>
      <c r="F27" s="14">
        <f t="shared" si="6"/>
        <v>0</v>
      </c>
      <c r="G27" s="14">
        <f t="shared" si="0"/>
        <v>420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700</v>
      </c>
      <c r="D28" s="13">
        <f t="shared" si="4"/>
        <v>70</v>
      </c>
      <c r="E28" s="13">
        <f t="shared" si="5"/>
        <v>490</v>
      </c>
      <c r="F28" s="14">
        <f t="shared" si="6"/>
        <v>0</v>
      </c>
      <c r="G28" s="14">
        <f t="shared" si="0"/>
        <v>490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700</v>
      </c>
      <c r="D29" s="13">
        <f t="shared" si="4"/>
        <v>70</v>
      </c>
      <c r="E29" s="13">
        <f t="shared" si="5"/>
        <v>560</v>
      </c>
      <c r="F29" s="14">
        <f t="shared" si="6"/>
        <v>0</v>
      </c>
      <c r="G29" s="14">
        <f t="shared" si="0"/>
        <v>560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700</v>
      </c>
      <c r="D30" s="13">
        <f t="shared" si="4"/>
        <v>70</v>
      </c>
      <c r="E30" s="13">
        <f t="shared" si="5"/>
        <v>630</v>
      </c>
      <c r="F30" s="14">
        <f t="shared" si="6"/>
        <v>0</v>
      </c>
      <c r="G30" s="14">
        <f t="shared" si="0"/>
        <v>630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700</v>
      </c>
      <c r="D31" s="13">
        <f t="shared" si="4"/>
        <v>70</v>
      </c>
      <c r="E31" s="13">
        <f t="shared" si="5"/>
        <v>700</v>
      </c>
      <c r="F31" s="14">
        <f t="shared" si="6"/>
        <v>0</v>
      </c>
      <c r="G31" s="14">
        <f t="shared" si="0"/>
        <v>700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700</v>
      </c>
      <c r="D32" s="13">
        <f t="shared" si="4"/>
        <v>70</v>
      </c>
      <c r="E32" s="13">
        <f t="shared" si="5"/>
        <v>770</v>
      </c>
      <c r="F32" s="14">
        <f t="shared" si="6"/>
        <v>0</v>
      </c>
      <c r="G32" s="14">
        <f t="shared" si="0"/>
        <v>770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700</v>
      </c>
      <c r="D33" s="13">
        <f t="shared" si="4"/>
        <v>70</v>
      </c>
      <c r="E33" s="13">
        <f t="shared" si="5"/>
        <v>840</v>
      </c>
      <c r="F33" s="14">
        <f t="shared" si="6"/>
        <v>0</v>
      </c>
      <c r="G33" s="14">
        <f t="shared" si="0"/>
        <v>840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700</v>
      </c>
      <c r="D34" s="13">
        <f t="shared" si="4"/>
        <v>70</v>
      </c>
      <c r="E34" s="13">
        <f t="shared" si="5"/>
        <v>910</v>
      </c>
      <c r="F34" s="14">
        <f t="shared" si="6"/>
        <v>0</v>
      </c>
      <c r="G34" s="14">
        <f t="shared" si="0"/>
        <v>910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700</v>
      </c>
      <c r="D35" s="13">
        <f t="shared" si="4"/>
        <v>70</v>
      </c>
      <c r="E35" s="13">
        <f t="shared" si="5"/>
        <v>980</v>
      </c>
      <c r="F35" s="14">
        <f t="shared" si="6"/>
        <v>0</v>
      </c>
      <c r="G35" s="14">
        <f t="shared" si="0"/>
        <v>980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700</v>
      </c>
      <c r="D36" s="13">
        <f t="shared" si="4"/>
        <v>70</v>
      </c>
      <c r="E36" s="13">
        <f t="shared" si="5"/>
        <v>1050</v>
      </c>
      <c r="F36" s="14">
        <f t="shared" si="6"/>
        <v>0</v>
      </c>
      <c r="G36" s="14">
        <f t="shared" si="0"/>
        <v>1050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700</v>
      </c>
      <c r="D37" s="13">
        <f t="shared" si="4"/>
        <v>70</v>
      </c>
      <c r="E37" s="13">
        <f t="shared" si="5"/>
        <v>1120</v>
      </c>
      <c r="F37" s="14">
        <f t="shared" si="6"/>
        <v>0</v>
      </c>
      <c r="G37" s="14">
        <f t="shared" ref="G37:G68" si="10">E37-F37</f>
        <v>1120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700</v>
      </c>
      <c r="D38" s="13">
        <f t="shared" ref="D38:D69" si="14">C37*$K$1</f>
        <v>70</v>
      </c>
      <c r="E38" s="13">
        <f t="shared" ref="E38:E69" si="15">C37*$K$1+G37</f>
        <v>1190</v>
      </c>
      <c r="F38" s="14">
        <f t="shared" ref="F38:F69" si="16">IF(J38&gt;E38,E38,J38)</f>
        <v>0</v>
      </c>
      <c r="G38" s="14">
        <f t="shared" si="10"/>
        <v>1190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700</v>
      </c>
      <c r="D39" s="13">
        <f t="shared" si="14"/>
        <v>70</v>
      </c>
      <c r="E39" s="13">
        <f t="shared" si="15"/>
        <v>1260</v>
      </c>
      <c r="F39" s="14">
        <f t="shared" si="16"/>
        <v>0</v>
      </c>
      <c r="G39" s="14">
        <f t="shared" si="10"/>
        <v>1260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700</v>
      </c>
      <c r="D40" s="13">
        <f t="shared" si="14"/>
        <v>70</v>
      </c>
      <c r="E40" s="13">
        <f t="shared" si="15"/>
        <v>1330</v>
      </c>
      <c r="F40" s="14">
        <f t="shared" si="16"/>
        <v>0</v>
      </c>
      <c r="G40" s="14">
        <f t="shared" si="10"/>
        <v>1330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700</v>
      </c>
      <c r="D41" s="13">
        <f t="shared" si="14"/>
        <v>70</v>
      </c>
      <c r="E41" s="13">
        <f t="shared" si="15"/>
        <v>1400</v>
      </c>
      <c r="F41" s="14">
        <f t="shared" si="16"/>
        <v>0</v>
      </c>
      <c r="G41" s="14">
        <f t="shared" si="10"/>
        <v>1400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700</v>
      </c>
      <c r="D42" s="13">
        <f t="shared" si="14"/>
        <v>70</v>
      </c>
      <c r="E42" s="13">
        <f t="shared" si="15"/>
        <v>1470</v>
      </c>
      <c r="F42" s="14">
        <f t="shared" si="16"/>
        <v>0</v>
      </c>
      <c r="G42" s="14">
        <f t="shared" si="10"/>
        <v>1470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700</v>
      </c>
      <c r="D43" s="13">
        <f t="shared" si="14"/>
        <v>70</v>
      </c>
      <c r="E43" s="13">
        <f t="shared" si="15"/>
        <v>1540</v>
      </c>
      <c r="F43" s="14">
        <f t="shared" si="16"/>
        <v>0</v>
      </c>
      <c r="G43" s="14">
        <f t="shared" si="10"/>
        <v>1540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700</v>
      </c>
      <c r="D44" s="13">
        <f t="shared" si="14"/>
        <v>70</v>
      </c>
      <c r="E44" s="13">
        <f t="shared" si="15"/>
        <v>1610</v>
      </c>
      <c r="F44" s="14">
        <f t="shared" si="16"/>
        <v>0</v>
      </c>
      <c r="G44" s="14">
        <f t="shared" si="10"/>
        <v>1610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700</v>
      </c>
      <c r="D45" s="13">
        <f t="shared" si="14"/>
        <v>70</v>
      </c>
      <c r="E45" s="13">
        <f t="shared" si="15"/>
        <v>1680</v>
      </c>
      <c r="F45" s="14">
        <f t="shared" si="16"/>
        <v>0</v>
      </c>
      <c r="G45" s="14">
        <f t="shared" si="10"/>
        <v>1680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700</v>
      </c>
      <c r="D46" s="13">
        <f t="shared" si="14"/>
        <v>70</v>
      </c>
      <c r="E46" s="13">
        <f t="shared" si="15"/>
        <v>1750</v>
      </c>
      <c r="F46" s="14">
        <f t="shared" si="16"/>
        <v>0</v>
      </c>
      <c r="G46" s="14">
        <f t="shared" si="10"/>
        <v>1750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700</v>
      </c>
      <c r="D47" s="13">
        <f t="shared" si="14"/>
        <v>70</v>
      </c>
      <c r="E47" s="13">
        <f t="shared" si="15"/>
        <v>1820</v>
      </c>
      <c r="F47" s="14">
        <f t="shared" si="16"/>
        <v>0</v>
      </c>
      <c r="G47" s="14">
        <f t="shared" si="10"/>
        <v>1820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700</v>
      </c>
      <c r="D48" s="13">
        <f t="shared" si="14"/>
        <v>70</v>
      </c>
      <c r="E48" s="13">
        <f t="shared" si="15"/>
        <v>1890</v>
      </c>
      <c r="F48" s="14">
        <f t="shared" si="16"/>
        <v>0</v>
      </c>
      <c r="G48" s="14">
        <f t="shared" si="10"/>
        <v>1890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700</v>
      </c>
      <c r="D49" s="13">
        <f t="shared" si="14"/>
        <v>70</v>
      </c>
      <c r="E49" s="13">
        <f t="shared" si="15"/>
        <v>1960</v>
      </c>
      <c r="F49" s="14">
        <f t="shared" si="16"/>
        <v>0</v>
      </c>
      <c r="G49" s="14">
        <f t="shared" si="10"/>
        <v>1960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700</v>
      </c>
      <c r="D50" s="13">
        <f t="shared" si="14"/>
        <v>70</v>
      </c>
      <c r="E50" s="13">
        <f t="shared" si="15"/>
        <v>2030</v>
      </c>
      <c r="F50" s="14">
        <f t="shared" si="16"/>
        <v>0</v>
      </c>
      <c r="G50" s="14">
        <f t="shared" si="10"/>
        <v>2030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700</v>
      </c>
      <c r="D51" s="13">
        <f t="shared" si="14"/>
        <v>70</v>
      </c>
      <c r="E51" s="13">
        <f t="shared" si="15"/>
        <v>2100</v>
      </c>
      <c r="F51" s="14">
        <f t="shared" si="16"/>
        <v>0</v>
      </c>
      <c r="G51" s="14">
        <f t="shared" si="10"/>
        <v>2100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700</v>
      </c>
      <c r="D52" s="13">
        <f t="shared" si="14"/>
        <v>70</v>
      </c>
      <c r="E52" s="13">
        <f t="shared" si="15"/>
        <v>2170</v>
      </c>
      <c r="F52" s="14">
        <f t="shared" si="16"/>
        <v>0</v>
      </c>
      <c r="G52" s="14">
        <f t="shared" si="10"/>
        <v>2170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700</v>
      </c>
      <c r="D53" s="13">
        <f t="shared" si="14"/>
        <v>70</v>
      </c>
      <c r="E53" s="13">
        <f t="shared" si="15"/>
        <v>2240</v>
      </c>
      <c r="F53" s="14">
        <f t="shared" si="16"/>
        <v>0</v>
      </c>
      <c r="G53" s="14">
        <f t="shared" si="10"/>
        <v>2240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700</v>
      </c>
      <c r="D54" s="13">
        <f t="shared" si="14"/>
        <v>70</v>
      </c>
      <c r="E54" s="13">
        <f t="shared" si="15"/>
        <v>2310</v>
      </c>
      <c r="F54" s="14">
        <f t="shared" si="16"/>
        <v>0</v>
      </c>
      <c r="G54" s="14">
        <f t="shared" si="10"/>
        <v>2310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700</v>
      </c>
      <c r="D55" s="13">
        <f t="shared" si="14"/>
        <v>70</v>
      </c>
      <c r="E55" s="13">
        <f t="shared" si="15"/>
        <v>2380</v>
      </c>
      <c r="F55" s="14">
        <f t="shared" si="16"/>
        <v>0</v>
      </c>
      <c r="G55" s="14">
        <f t="shared" si="10"/>
        <v>2380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700</v>
      </c>
      <c r="D56" s="13">
        <f t="shared" si="14"/>
        <v>70</v>
      </c>
      <c r="E56" s="13">
        <f t="shared" si="15"/>
        <v>2450</v>
      </c>
      <c r="F56" s="14">
        <f t="shared" si="16"/>
        <v>0</v>
      </c>
      <c r="G56" s="14">
        <f t="shared" si="10"/>
        <v>2450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700</v>
      </c>
      <c r="D57" s="13">
        <f t="shared" si="14"/>
        <v>70</v>
      </c>
      <c r="E57" s="13">
        <f t="shared" si="15"/>
        <v>2520</v>
      </c>
      <c r="F57" s="14">
        <f t="shared" si="16"/>
        <v>0</v>
      </c>
      <c r="G57" s="14">
        <f t="shared" si="10"/>
        <v>2520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700</v>
      </c>
      <c r="D58" s="13">
        <f t="shared" si="14"/>
        <v>70</v>
      </c>
      <c r="E58" s="13">
        <f t="shared" si="15"/>
        <v>2590</v>
      </c>
      <c r="F58" s="14">
        <f t="shared" si="16"/>
        <v>0</v>
      </c>
      <c r="G58" s="14">
        <f t="shared" si="10"/>
        <v>2590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700</v>
      </c>
      <c r="D59" s="13">
        <f t="shared" si="14"/>
        <v>70</v>
      </c>
      <c r="E59" s="13">
        <f t="shared" si="15"/>
        <v>2660</v>
      </c>
      <c r="F59" s="14">
        <f t="shared" si="16"/>
        <v>0</v>
      </c>
      <c r="G59" s="14">
        <f t="shared" si="10"/>
        <v>2660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700</v>
      </c>
      <c r="D60" s="13">
        <f t="shared" si="14"/>
        <v>70</v>
      </c>
      <c r="E60" s="13">
        <f t="shared" si="15"/>
        <v>2730</v>
      </c>
      <c r="F60" s="14">
        <f t="shared" si="16"/>
        <v>0</v>
      </c>
      <c r="G60" s="14">
        <f t="shared" si="10"/>
        <v>2730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700</v>
      </c>
      <c r="D61" s="13">
        <f t="shared" si="14"/>
        <v>70</v>
      </c>
      <c r="E61" s="13">
        <f t="shared" si="15"/>
        <v>2800</v>
      </c>
      <c r="F61" s="14">
        <f t="shared" si="16"/>
        <v>0</v>
      </c>
      <c r="G61" s="14">
        <f t="shared" si="10"/>
        <v>2800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700</v>
      </c>
      <c r="D62" s="13">
        <f t="shared" si="14"/>
        <v>70</v>
      </c>
      <c r="E62" s="13">
        <f t="shared" si="15"/>
        <v>2870</v>
      </c>
      <c r="F62" s="14">
        <f t="shared" si="16"/>
        <v>0</v>
      </c>
      <c r="G62" s="14">
        <f t="shared" si="10"/>
        <v>2870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700</v>
      </c>
      <c r="D63" s="13">
        <f t="shared" si="14"/>
        <v>70</v>
      </c>
      <c r="E63" s="13">
        <f t="shared" si="15"/>
        <v>2940</v>
      </c>
      <c r="F63" s="14">
        <f t="shared" si="16"/>
        <v>0</v>
      </c>
      <c r="G63" s="14">
        <f t="shared" si="10"/>
        <v>2940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700</v>
      </c>
      <c r="D64" s="13">
        <f t="shared" si="14"/>
        <v>70</v>
      </c>
      <c r="E64" s="13">
        <f t="shared" si="15"/>
        <v>3010</v>
      </c>
      <c r="F64" s="14">
        <f t="shared" si="16"/>
        <v>0</v>
      </c>
      <c r="G64" s="14">
        <f t="shared" si="10"/>
        <v>3010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700</v>
      </c>
      <c r="D65" s="13">
        <f t="shared" si="14"/>
        <v>70</v>
      </c>
      <c r="E65" s="13">
        <f t="shared" si="15"/>
        <v>3080</v>
      </c>
      <c r="F65" s="14">
        <f t="shared" si="16"/>
        <v>0</v>
      </c>
      <c r="G65" s="14">
        <f t="shared" si="10"/>
        <v>3080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700</v>
      </c>
      <c r="D66" s="13">
        <f t="shared" si="14"/>
        <v>70</v>
      </c>
      <c r="E66" s="13">
        <f t="shared" si="15"/>
        <v>3150</v>
      </c>
      <c r="F66" s="14">
        <f t="shared" si="16"/>
        <v>0</v>
      </c>
      <c r="G66" s="14">
        <f t="shared" si="10"/>
        <v>3150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700</v>
      </c>
      <c r="D67" s="13">
        <f t="shared" si="14"/>
        <v>70</v>
      </c>
      <c r="E67" s="13">
        <f t="shared" si="15"/>
        <v>3220</v>
      </c>
      <c r="F67" s="14">
        <f t="shared" si="16"/>
        <v>0</v>
      </c>
      <c r="G67" s="14">
        <f t="shared" si="10"/>
        <v>3220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700</v>
      </c>
      <c r="D68" s="13">
        <f t="shared" si="14"/>
        <v>70</v>
      </c>
      <c r="E68" s="13">
        <f t="shared" si="15"/>
        <v>3290</v>
      </c>
      <c r="F68" s="14">
        <f t="shared" si="16"/>
        <v>0</v>
      </c>
      <c r="G68" s="14">
        <f t="shared" si="10"/>
        <v>3290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700</v>
      </c>
      <c r="D69" s="13">
        <f t="shared" si="14"/>
        <v>70</v>
      </c>
      <c r="E69" s="13">
        <f t="shared" si="15"/>
        <v>3360</v>
      </c>
      <c r="F69" s="14">
        <f t="shared" si="16"/>
        <v>0</v>
      </c>
      <c r="G69" s="14">
        <f t="shared" ref="G69:G100" si="19">E69-F69</f>
        <v>3360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700</v>
      </c>
      <c r="D70" s="13">
        <f t="shared" ref="D70:D101" si="23">C69*$K$1</f>
        <v>70</v>
      </c>
      <c r="E70" s="13">
        <f t="shared" ref="E70:E101" si="24">C69*$K$1+G69</f>
        <v>3430</v>
      </c>
      <c r="F70" s="14">
        <f t="shared" ref="F70:F101" si="25">IF(J70&gt;E70,E70,J70)</f>
        <v>0</v>
      </c>
      <c r="G70" s="14">
        <f t="shared" si="19"/>
        <v>3430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700</v>
      </c>
      <c r="D71" s="13">
        <f t="shared" si="23"/>
        <v>70</v>
      </c>
      <c r="E71" s="13">
        <f t="shared" si="24"/>
        <v>3500</v>
      </c>
      <c r="F71" s="14">
        <f t="shared" si="25"/>
        <v>0</v>
      </c>
      <c r="G71" s="14">
        <f t="shared" si="19"/>
        <v>3500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700</v>
      </c>
      <c r="D72" s="13">
        <f t="shared" si="23"/>
        <v>70</v>
      </c>
      <c r="E72" s="13">
        <f t="shared" si="24"/>
        <v>3570</v>
      </c>
      <c r="F72" s="14">
        <f t="shared" si="25"/>
        <v>0</v>
      </c>
      <c r="G72" s="14">
        <f t="shared" si="19"/>
        <v>3570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700</v>
      </c>
      <c r="D73" s="13">
        <f t="shared" si="23"/>
        <v>70</v>
      </c>
      <c r="E73" s="13">
        <f t="shared" si="24"/>
        <v>3640</v>
      </c>
      <c r="F73" s="14">
        <f t="shared" si="25"/>
        <v>0</v>
      </c>
      <c r="G73" s="14">
        <f t="shared" si="19"/>
        <v>3640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700</v>
      </c>
      <c r="D74" s="13">
        <f t="shared" si="23"/>
        <v>70</v>
      </c>
      <c r="E74" s="13">
        <f t="shared" si="24"/>
        <v>3710</v>
      </c>
      <c r="F74" s="14">
        <f t="shared" si="25"/>
        <v>0</v>
      </c>
      <c r="G74" s="14">
        <f t="shared" si="19"/>
        <v>3710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700</v>
      </c>
      <c r="D75" s="13">
        <f t="shared" si="23"/>
        <v>70</v>
      </c>
      <c r="E75" s="13">
        <f t="shared" si="24"/>
        <v>3780</v>
      </c>
      <c r="F75" s="14">
        <f t="shared" si="25"/>
        <v>0</v>
      </c>
      <c r="G75" s="14">
        <f t="shared" si="19"/>
        <v>3780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700</v>
      </c>
      <c r="D76" s="13">
        <f t="shared" si="23"/>
        <v>70</v>
      </c>
      <c r="E76" s="13">
        <f t="shared" si="24"/>
        <v>3850</v>
      </c>
      <c r="F76" s="14">
        <f t="shared" si="25"/>
        <v>0</v>
      </c>
      <c r="G76" s="14">
        <f t="shared" si="19"/>
        <v>3850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700</v>
      </c>
      <c r="D77" s="13">
        <f t="shared" si="23"/>
        <v>70</v>
      </c>
      <c r="E77" s="13">
        <f t="shared" si="24"/>
        <v>3920</v>
      </c>
      <c r="F77" s="14">
        <f t="shared" si="25"/>
        <v>0</v>
      </c>
      <c r="G77" s="14">
        <f t="shared" si="19"/>
        <v>3920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700</v>
      </c>
      <c r="D78" s="13">
        <f t="shared" si="23"/>
        <v>70</v>
      </c>
      <c r="E78" s="13">
        <f t="shared" si="24"/>
        <v>3990</v>
      </c>
      <c r="F78" s="14">
        <f t="shared" si="25"/>
        <v>0</v>
      </c>
      <c r="G78" s="14">
        <f t="shared" si="19"/>
        <v>3990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700</v>
      </c>
      <c r="D79" s="13">
        <f t="shared" si="23"/>
        <v>70</v>
      </c>
      <c r="E79" s="13">
        <f t="shared" si="24"/>
        <v>4060</v>
      </c>
      <c r="F79" s="14">
        <f t="shared" si="25"/>
        <v>0</v>
      </c>
      <c r="G79" s="14">
        <f t="shared" si="19"/>
        <v>4060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700</v>
      </c>
      <c r="D80" s="13">
        <f t="shared" si="23"/>
        <v>70</v>
      </c>
      <c r="E80" s="13">
        <f t="shared" si="24"/>
        <v>4130</v>
      </c>
      <c r="F80" s="14">
        <f t="shared" si="25"/>
        <v>0</v>
      </c>
      <c r="G80" s="14">
        <f t="shared" si="19"/>
        <v>4130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700</v>
      </c>
      <c r="D81" s="13">
        <f t="shared" si="23"/>
        <v>70</v>
      </c>
      <c r="E81" s="13">
        <f t="shared" si="24"/>
        <v>4200</v>
      </c>
      <c r="F81" s="14">
        <f t="shared" si="25"/>
        <v>0</v>
      </c>
      <c r="G81" s="14">
        <f t="shared" si="19"/>
        <v>4200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700</v>
      </c>
      <c r="D82" s="13">
        <f t="shared" si="23"/>
        <v>70</v>
      </c>
      <c r="E82" s="13">
        <f t="shared" si="24"/>
        <v>4270</v>
      </c>
      <c r="F82" s="14">
        <f t="shared" si="25"/>
        <v>0</v>
      </c>
      <c r="G82" s="14">
        <f t="shared" si="19"/>
        <v>4270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700</v>
      </c>
      <c r="D83" s="13">
        <f t="shared" si="23"/>
        <v>70</v>
      </c>
      <c r="E83" s="13">
        <f t="shared" si="24"/>
        <v>4340</v>
      </c>
      <c r="F83" s="14">
        <f t="shared" si="25"/>
        <v>0</v>
      </c>
      <c r="G83" s="14">
        <f t="shared" si="19"/>
        <v>4340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700</v>
      </c>
      <c r="D84" s="13">
        <f t="shared" si="23"/>
        <v>70</v>
      </c>
      <c r="E84" s="13">
        <f t="shared" si="24"/>
        <v>4410</v>
      </c>
      <c r="F84" s="14">
        <f t="shared" si="25"/>
        <v>0</v>
      </c>
      <c r="G84" s="14">
        <f t="shared" si="19"/>
        <v>4410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700</v>
      </c>
      <c r="D85" s="13">
        <f t="shared" si="23"/>
        <v>70</v>
      </c>
      <c r="E85" s="13">
        <f t="shared" si="24"/>
        <v>4480</v>
      </c>
      <c r="F85" s="14">
        <f t="shared" si="25"/>
        <v>0</v>
      </c>
      <c r="G85" s="14">
        <f t="shared" si="19"/>
        <v>4480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700</v>
      </c>
      <c r="D86" s="13">
        <f t="shared" si="23"/>
        <v>70</v>
      </c>
      <c r="E86" s="13">
        <f t="shared" si="24"/>
        <v>4550</v>
      </c>
      <c r="F86" s="14">
        <f t="shared" si="25"/>
        <v>0</v>
      </c>
      <c r="G86" s="14">
        <f t="shared" si="19"/>
        <v>4550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700</v>
      </c>
      <c r="D87" s="13">
        <f t="shared" si="23"/>
        <v>70</v>
      </c>
      <c r="E87" s="13">
        <f t="shared" si="24"/>
        <v>4620</v>
      </c>
      <c r="F87" s="14">
        <f t="shared" si="25"/>
        <v>0</v>
      </c>
      <c r="G87" s="14">
        <f t="shared" si="19"/>
        <v>4620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700</v>
      </c>
      <c r="D88" s="13">
        <f t="shared" si="23"/>
        <v>70</v>
      </c>
      <c r="E88" s="13">
        <f t="shared" si="24"/>
        <v>4690</v>
      </c>
      <c r="F88" s="14">
        <f t="shared" si="25"/>
        <v>0</v>
      </c>
      <c r="G88" s="14">
        <f t="shared" si="19"/>
        <v>4690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700</v>
      </c>
      <c r="D89" s="13">
        <f t="shared" si="23"/>
        <v>70</v>
      </c>
      <c r="E89" s="13">
        <f t="shared" si="24"/>
        <v>4760</v>
      </c>
      <c r="F89" s="14">
        <f t="shared" si="25"/>
        <v>0</v>
      </c>
      <c r="G89" s="14">
        <f t="shared" si="19"/>
        <v>4760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700</v>
      </c>
      <c r="D90" s="13">
        <f t="shared" si="23"/>
        <v>70</v>
      </c>
      <c r="E90" s="13">
        <f t="shared" si="24"/>
        <v>4830</v>
      </c>
      <c r="F90" s="14">
        <f t="shared" si="25"/>
        <v>0</v>
      </c>
      <c r="G90" s="14">
        <f t="shared" si="19"/>
        <v>4830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700</v>
      </c>
      <c r="D91" s="13">
        <f t="shared" si="23"/>
        <v>70</v>
      </c>
      <c r="E91" s="13">
        <f t="shared" si="24"/>
        <v>4900</v>
      </c>
      <c r="F91" s="14">
        <f t="shared" si="25"/>
        <v>0</v>
      </c>
      <c r="G91" s="14">
        <f t="shared" si="19"/>
        <v>4900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700</v>
      </c>
      <c r="D92" s="13">
        <f t="shared" si="23"/>
        <v>70</v>
      </c>
      <c r="E92" s="13">
        <f t="shared" si="24"/>
        <v>4970</v>
      </c>
      <c r="F92" s="14">
        <f t="shared" si="25"/>
        <v>0</v>
      </c>
      <c r="G92" s="14">
        <f t="shared" si="19"/>
        <v>4970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700</v>
      </c>
      <c r="D93" s="13">
        <f t="shared" si="23"/>
        <v>70</v>
      </c>
      <c r="E93" s="13">
        <f t="shared" si="24"/>
        <v>5040</v>
      </c>
      <c r="F93" s="14">
        <f t="shared" si="25"/>
        <v>0</v>
      </c>
      <c r="G93" s="14">
        <f t="shared" si="19"/>
        <v>5040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700</v>
      </c>
      <c r="D94" s="13">
        <f t="shared" si="23"/>
        <v>70</v>
      </c>
      <c r="E94" s="13">
        <f t="shared" si="24"/>
        <v>5110</v>
      </c>
      <c r="F94" s="14">
        <f t="shared" si="25"/>
        <v>0</v>
      </c>
      <c r="G94" s="14">
        <f t="shared" si="19"/>
        <v>5110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700</v>
      </c>
      <c r="D95" s="13">
        <f t="shared" si="23"/>
        <v>70</v>
      </c>
      <c r="E95" s="13">
        <f t="shared" si="24"/>
        <v>5180</v>
      </c>
      <c r="F95" s="14">
        <f t="shared" si="25"/>
        <v>0</v>
      </c>
      <c r="G95" s="14">
        <f t="shared" si="19"/>
        <v>5180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700</v>
      </c>
      <c r="D96" s="13">
        <f t="shared" si="23"/>
        <v>70</v>
      </c>
      <c r="E96" s="13">
        <f t="shared" si="24"/>
        <v>5250</v>
      </c>
      <c r="F96" s="14">
        <f t="shared" si="25"/>
        <v>0</v>
      </c>
      <c r="G96" s="14">
        <f t="shared" si="19"/>
        <v>5250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700</v>
      </c>
      <c r="D97" s="13">
        <f t="shared" si="23"/>
        <v>70</v>
      </c>
      <c r="E97" s="13">
        <f t="shared" si="24"/>
        <v>5320</v>
      </c>
      <c r="F97" s="14">
        <f t="shared" si="25"/>
        <v>0</v>
      </c>
      <c r="G97" s="14">
        <f t="shared" si="19"/>
        <v>5320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700</v>
      </c>
      <c r="D98" s="13">
        <f t="shared" si="23"/>
        <v>70</v>
      </c>
      <c r="E98" s="13">
        <f t="shared" si="24"/>
        <v>5390</v>
      </c>
      <c r="F98" s="14">
        <f t="shared" si="25"/>
        <v>0</v>
      </c>
      <c r="G98" s="14">
        <f t="shared" si="19"/>
        <v>5390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700</v>
      </c>
      <c r="D99" s="13">
        <f t="shared" si="23"/>
        <v>70</v>
      </c>
      <c r="E99" s="13">
        <f t="shared" si="24"/>
        <v>5460</v>
      </c>
      <c r="F99" s="14">
        <f t="shared" si="25"/>
        <v>0</v>
      </c>
      <c r="G99" s="14">
        <f t="shared" si="19"/>
        <v>5460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700</v>
      </c>
      <c r="D100" s="13">
        <f t="shared" si="23"/>
        <v>70</v>
      </c>
      <c r="E100" s="13">
        <f t="shared" si="24"/>
        <v>5530</v>
      </c>
      <c r="F100" s="14">
        <f t="shared" si="25"/>
        <v>0</v>
      </c>
      <c r="G100" s="14">
        <f t="shared" si="19"/>
        <v>5530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700</v>
      </c>
      <c r="D101" s="13">
        <f t="shared" si="23"/>
        <v>70</v>
      </c>
      <c r="E101" s="13">
        <f t="shared" si="24"/>
        <v>5600</v>
      </c>
      <c r="F101" s="14">
        <f t="shared" si="25"/>
        <v>0</v>
      </c>
      <c r="G101" s="14">
        <f t="shared" ref="G101:G124" si="29">E101-F101</f>
        <v>5600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700</v>
      </c>
      <c r="D102" s="13">
        <f t="shared" ref="D102:D124" si="33">C101*$K$1</f>
        <v>70</v>
      </c>
      <c r="E102" s="13">
        <f t="shared" ref="E102:E124" si="34">C101*$K$1+G101</f>
        <v>5670</v>
      </c>
      <c r="F102" s="14">
        <f t="shared" ref="F102:F124" si="35">IF(J102&gt;E102,E102,J102)</f>
        <v>0</v>
      </c>
      <c r="G102" s="14">
        <f t="shared" si="29"/>
        <v>5670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700</v>
      </c>
      <c r="D103" s="13">
        <f t="shared" si="33"/>
        <v>70</v>
      </c>
      <c r="E103" s="13">
        <f t="shared" si="34"/>
        <v>5740</v>
      </c>
      <c r="F103" s="14">
        <f t="shared" si="35"/>
        <v>0</v>
      </c>
      <c r="G103" s="14">
        <f t="shared" si="29"/>
        <v>5740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700</v>
      </c>
      <c r="D104" s="13">
        <f t="shared" si="33"/>
        <v>70</v>
      </c>
      <c r="E104" s="13">
        <f t="shared" si="34"/>
        <v>5810</v>
      </c>
      <c r="F104" s="14">
        <f t="shared" si="35"/>
        <v>0</v>
      </c>
      <c r="G104" s="14">
        <f t="shared" si="29"/>
        <v>5810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700</v>
      </c>
      <c r="D105" s="13">
        <f t="shared" si="33"/>
        <v>70</v>
      </c>
      <c r="E105" s="13">
        <f t="shared" si="34"/>
        <v>5880</v>
      </c>
      <c r="F105" s="14">
        <f t="shared" si="35"/>
        <v>0</v>
      </c>
      <c r="G105" s="14">
        <f t="shared" si="29"/>
        <v>5880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700</v>
      </c>
      <c r="D106" s="13">
        <f t="shared" si="33"/>
        <v>70</v>
      </c>
      <c r="E106" s="13">
        <f t="shared" si="34"/>
        <v>5950</v>
      </c>
      <c r="F106" s="14">
        <f t="shared" si="35"/>
        <v>0</v>
      </c>
      <c r="G106" s="14">
        <f t="shared" si="29"/>
        <v>5950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700</v>
      </c>
      <c r="D107" s="13">
        <f t="shared" si="33"/>
        <v>70</v>
      </c>
      <c r="E107" s="13">
        <f t="shared" si="34"/>
        <v>6020</v>
      </c>
      <c r="F107" s="14">
        <f t="shared" si="35"/>
        <v>0</v>
      </c>
      <c r="G107" s="14">
        <f t="shared" si="29"/>
        <v>6020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700</v>
      </c>
      <c r="D108" s="13">
        <f t="shared" si="33"/>
        <v>70</v>
      </c>
      <c r="E108" s="13">
        <f t="shared" si="34"/>
        <v>6090</v>
      </c>
      <c r="F108" s="14">
        <f t="shared" si="35"/>
        <v>0</v>
      </c>
      <c r="G108" s="14">
        <f t="shared" si="29"/>
        <v>6090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700</v>
      </c>
      <c r="D109" s="13">
        <f t="shared" si="33"/>
        <v>70</v>
      </c>
      <c r="E109" s="13">
        <f t="shared" si="34"/>
        <v>6160</v>
      </c>
      <c r="F109" s="14">
        <f t="shared" si="35"/>
        <v>0</v>
      </c>
      <c r="G109" s="14">
        <f t="shared" si="29"/>
        <v>6160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700</v>
      </c>
      <c r="D110" s="13">
        <f t="shared" si="33"/>
        <v>70</v>
      </c>
      <c r="E110" s="13">
        <f t="shared" si="34"/>
        <v>6230</v>
      </c>
      <c r="F110" s="14">
        <f t="shared" si="35"/>
        <v>0</v>
      </c>
      <c r="G110" s="14">
        <f t="shared" si="29"/>
        <v>6230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700</v>
      </c>
      <c r="D111" s="13">
        <f t="shared" si="33"/>
        <v>70</v>
      </c>
      <c r="E111" s="13">
        <f t="shared" si="34"/>
        <v>6300</v>
      </c>
      <c r="F111" s="14">
        <f t="shared" si="35"/>
        <v>0</v>
      </c>
      <c r="G111" s="14">
        <f t="shared" si="29"/>
        <v>6300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700</v>
      </c>
      <c r="D112" s="13">
        <f t="shared" si="33"/>
        <v>70</v>
      </c>
      <c r="E112" s="13">
        <f t="shared" si="34"/>
        <v>6370</v>
      </c>
      <c r="F112" s="14">
        <f t="shared" si="35"/>
        <v>0</v>
      </c>
      <c r="G112" s="14">
        <f t="shared" si="29"/>
        <v>6370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700</v>
      </c>
      <c r="D113" s="13">
        <f t="shared" si="33"/>
        <v>70</v>
      </c>
      <c r="E113" s="13">
        <f t="shared" si="34"/>
        <v>6440</v>
      </c>
      <c r="F113" s="14">
        <f t="shared" si="35"/>
        <v>0</v>
      </c>
      <c r="G113" s="14">
        <f t="shared" si="29"/>
        <v>6440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700</v>
      </c>
      <c r="D114" s="13">
        <f t="shared" si="33"/>
        <v>70</v>
      </c>
      <c r="E114" s="13">
        <f t="shared" si="34"/>
        <v>6510</v>
      </c>
      <c r="F114" s="14">
        <f t="shared" si="35"/>
        <v>0</v>
      </c>
      <c r="G114" s="14">
        <f t="shared" si="29"/>
        <v>6510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700</v>
      </c>
      <c r="D115" s="13">
        <f t="shared" si="33"/>
        <v>70</v>
      </c>
      <c r="E115" s="13">
        <f t="shared" si="34"/>
        <v>6580</v>
      </c>
      <c r="F115" s="14">
        <f t="shared" si="35"/>
        <v>0</v>
      </c>
      <c r="G115" s="14">
        <f t="shared" si="29"/>
        <v>6580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700</v>
      </c>
      <c r="D116" s="13">
        <f t="shared" si="33"/>
        <v>70</v>
      </c>
      <c r="E116" s="13">
        <f t="shared" si="34"/>
        <v>6650</v>
      </c>
      <c r="F116" s="14">
        <f t="shared" si="35"/>
        <v>0</v>
      </c>
      <c r="G116" s="14">
        <f t="shared" si="29"/>
        <v>6650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700</v>
      </c>
      <c r="D117" s="13">
        <f t="shared" si="33"/>
        <v>70</v>
      </c>
      <c r="E117" s="13">
        <f t="shared" si="34"/>
        <v>6720</v>
      </c>
      <c r="F117" s="14">
        <f t="shared" si="35"/>
        <v>0</v>
      </c>
      <c r="G117" s="14">
        <f t="shared" si="29"/>
        <v>6720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700</v>
      </c>
      <c r="D118" s="13">
        <f t="shared" si="33"/>
        <v>70</v>
      </c>
      <c r="E118" s="13">
        <f t="shared" si="34"/>
        <v>6790</v>
      </c>
      <c r="F118" s="14">
        <f t="shared" si="35"/>
        <v>0</v>
      </c>
      <c r="G118" s="14">
        <f t="shared" si="29"/>
        <v>6790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700</v>
      </c>
      <c r="D119" s="13">
        <f t="shared" si="33"/>
        <v>70</v>
      </c>
      <c r="E119" s="13">
        <f t="shared" si="34"/>
        <v>6860</v>
      </c>
      <c r="F119" s="14">
        <f t="shared" si="35"/>
        <v>0</v>
      </c>
      <c r="G119" s="14">
        <f t="shared" si="29"/>
        <v>6860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700</v>
      </c>
      <c r="D120" s="13">
        <f t="shared" si="33"/>
        <v>70</v>
      </c>
      <c r="E120" s="13">
        <f t="shared" si="34"/>
        <v>6930</v>
      </c>
      <c r="F120" s="14">
        <f t="shared" si="35"/>
        <v>0</v>
      </c>
      <c r="G120" s="14">
        <f t="shared" si="29"/>
        <v>6930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700</v>
      </c>
      <c r="D121" s="13">
        <f t="shared" si="33"/>
        <v>70</v>
      </c>
      <c r="E121" s="13">
        <f t="shared" si="34"/>
        <v>7000</v>
      </c>
      <c r="F121" s="14">
        <f t="shared" si="35"/>
        <v>0</v>
      </c>
      <c r="G121" s="14">
        <f t="shared" si="29"/>
        <v>7000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700</v>
      </c>
      <c r="D122" s="13">
        <f t="shared" si="33"/>
        <v>70</v>
      </c>
      <c r="E122" s="13">
        <f t="shared" si="34"/>
        <v>7070</v>
      </c>
      <c r="F122" s="14">
        <f t="shared" si="35"/>
        <v>0</v>
      </c>
      <c r="G122" s="14">
        <f t="shared" si="29"/>
        <v>7070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700</v>
      </c>
      <c r="D123" s="13">
        <f t="shared" si="33"/>
        <v>70</v>
      </c>
      <c r="E123" s="13">
        <f t="shared" si="34"/>
        <v>7140</v>
      </c>
      <c r="F123" s="14">
        <f t="shared" si="35"/>
        <v>0</v>
      </c>
      <c r="G123" s="14">
        <f t="shared" si="29"/>
        <v>7140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700</v>
      </c>
      <c r="D124" s="13">
        <f t="shared" si="33"/>
        <v>70</v>
      </c>
      <c r="E124" s="13">
        <f t="shared" si="34"/>
        <v>7210</v>
      </c>
      <c r="F124" s="14">
        <f t="shared" si="35"/>
        <v>0</v>
      </c>
      <c r="G124" s="14">
        <f t="shared" si="29"/>
        <v>7210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L39" sqref="L39"/>
    </sheetView>
  </sheetViews>
  <sheetFormatPr defaultColWidth="11" defaultRowHeight="15"/>
  <cols>
    <col min="1" max="1" width="7" hidden="1" customWidth="1"/>
    <col min="2" max="2" width="8.57142857142857" customWidth="1"/>
    <col min="3" max="3" width="12.4285714285714" customWidth="1"/>
    <col min="4" max="4" width="10.7142857142857" customWidth="1"/>
    <col min="5" max="5" width="13.4285714285714" customWidth="1"/>
    <col min="6" max="6" width="11.4285714285714" customWidth="1"/>
    <col min="7" max="7" width="12.1428571428571" customWidth="1"/>
    <col min="8" max="8" width="11.5714285714286" customWidth="1"/>
    <col min="9" max="9" width="13" customWidth="1"/>
    <col min="10" max="10" width="10.7142857142857" customWidth="1"/>
    <col min="11" max="11" width="13.7142857142857" customWidth="1"/>
    <col min="12" max="12" width="14.8571428571429" customWidth="1"/>
    <col min="13" max="13" width="13.8571428571429" customWidth="1"/>
    <col min="14" max="14" width="12.2857142857143" customWidth="1"/>
    <col min="15" max="15" width="12.8571428571429" customWidth="1"/>
    <col min="16" max="16" width="13.4285714285714" customWidth="1"/>
    <col min="17" max="17" width="3.42857142857143" customWidth="1"/>
    <col min="18" max="18" width="21.2857142857143" customWidth="1"/>
    <col min="19" max="19" width="10.7142857142857" customWidth="1"/>
  </cols>
  <sheetData>
    <row r="1" spans="2:16">
      <c r="B1" s="1" t="s">
        <v>9</v>
      </c>
      <c r="C1" s="2" t="s">
        <v>89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43891</v>
      </c>
      <c r="N1" s="19" t="s">
        <v>13</v>
      </c>
      <c r="O1" s="20">
        <v>1000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32020</v>
      </c>
      <c r="B5" s="12">
        <f>EDATE(M1,0)</f>
        <v>43891</v>
      </c>
      <c r="C5" s="13">
        <f>IF(H5&gt;0,O1-H5,IF(J5&lt;0,O1-J5,O1))</f>
        <v>1000</v>
      </c>
      <c r="D5" s="13"/>
      <c r="E5" s="13">
        <f>IF(OR(J5&lt;&gt;0,I5&lt;&gt;O1),O1*K1,0)</f>
        <v>100</v>
      </c>
      <c r="F5" s="14">
        <f>IF((J5+I5)&lt;0,0,IF((J5+I5)&gt;E5,E5,J5))</f>
        <v>100</v>
      </c>
      <c r="G5" s="14">
        <f t="shared" ref="G5:G36" si="0">E5-F5</f>
        <v>0</v>
      </c>
      <c r="H5" s="14">
        <f>IF(J5+I5&gt;F5,J5-F5,0)</f>
        <v>-100</v>
      </c>
      <c r="I5" s="24">
        <f>-SUMIF($L5:$P5,"&lt;0",$L5:$P5)+O1</f>
        <v>2000</v>
      </c>
      <c r="J5" s="24">
        <f>IF($L5&gt;0,$L5,0)+IF($N5&gt;0,$N5,0)+IF($P5&gt;0,$P5,0)</f>
        <v>0</v>
      </c>
      <c r="K5" s="25">
        <v>43895</v>
      </c>
      <c r="L5" s="26">
        <v>-1000</v>
      </c>
      <c r="M5" s="25"/>
      <c r="N5" s="26"/>
      <c r="O5" s="25"/>
      <c r="P5" s="26"/>
      <c r="R5" s="34" t="s">
        <v>4</v>
      </c>
      <c r="S5" s="33">
        <f ca="1">VLOOKUP($A$2,$A$5:$P$127,3,FALSE)</f>
        <v>1000</v>
      </c>
    </row>
    <row r="6" ht="15.75" spans="1:19">
      <c r="A6" s="5" t="str">
        <f t="shared" ref="A6:A37" si="1">MONTH(B6)&amp;YEAR(B6)</f>
        <v>42020</v>
      </c>
      <c r="B6" s="12">
        <f t="shared" ref="B6:B37" si="2">EDATE(B5,1)</f>
        <v>43922</v>
      </c>
      <c r="C6" s="13">
        <f t="shared" ref="C6:C37" si="3">C5-H6+I6</f>
        <v>1000</v>
      </c>
      <c r="D6" s="13">
        <f t="shared" ref="D6:D37" si="4">C5*$K$1</f>
        <v>100</v>
      </c>
      <c r="E6" s="13">
        <f t="shared" ref="E6:E37" si="5">C5*$K$1+G5</f>
        <v>100</v>
      </c>
      <c r="F6" s="14">
        <f t="shared" ref="F6:F37" si="6">IF(J6&gt;E6,E6,J6)</f>
        <v>100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100</v>
      </c>
      <c r="K6" s="27">
        <v>43918</v>
      </c>
      <c r="L6" s="26">
        <v>100</v>
      </c>
      <c r="M6" s="27"/>
      <c r="N6" s="28"/>
      <c r="O6" s="27"/>
      <c r="P6" s="28"/>
      <c r="R6" s="34" t="s">
        <v>5</v>
      </c>
      <c r="S6" s="33">
        <f ca="1">VLOOKUP($A$2,$A$5:$P$127,4,FALSE)</f>
        <v>100</v>
      </c>
    </row>
    <row r="7" ht="15.75" spans="1:19">
      <c r="A7" s="5" t="str">
        <f t="shared" si="1"/>
        <v>52020</v>
      </c>
      <c r="B7" s="12">
        <f t="shared" si="2"/>
        <v>43952</v>
      </c>
      <c r="C7" s="13">
        <f t="shared" si="3"/>
        <v>1000</v>
      </c>
      <c r="D7" s="13">
        <f t="shared" si="4"/>
        <v>100</v>
      </c>
      <c r="E7" s="13">
        <f t="shared" si="5"/>
        <v>100</v>
      </c>
      <c r="F7" s="14">
        <f t="shared" si="6"/>
        <v>100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100</v>
      </c>
      <c r="K7" s="27">
        <v>43951</v>
      </c>
      <c r="L7" s="26">
        <v>100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62020</v>
      </c>
      <c r="B8" s="12">
        <f t="shared" si="2"/>
        <v>43983</v>
      </c>
      <c r="C8" s="13">
        <f t="shared" si="3"/>
        <v>1000</v>
      </c>
      <c r="D8" s="13">
        <f t="shared" si="4"/>
        <v>100</v>
      </c>
      <c r="E8" s="13">
        <f t="shared" si="5"/>
        <v>100</v>
      </c>
      <c r="F8" s="14">
        <f t="shared" si="6"/>
        <v>100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100</v>
      </c>
      <c r="K8" s="27">
        <v>43983</v>
      </c>
      <c r="L8" s="26">
        <v>100</v>
      </c>
      <c r="M8" s="27"/>
      <c r="N8" s="28"/>
      <c r="O8" s="27"/>
      <c r="P8" s="28"/>
      <c r="R8" s="32" t="s">
        <v>7</v>
      </c>
      <c r="S8" s="33">
        <f ca="1">VLOOKUP($A$2,$A$5:$P$127,6,FALSE)</f>
        <v>100</v>
      </c>
    </row>
    <row r="9" ht="15.75" spans="1:19">
      <c r="A9" s="5" t="str">
        <f t="shared" si="1"/>
        <v>72020</v>
      </c>
      <c r="B9" s="12">
        <f t="shared" si="2"/>
        <v>44013</v>
      </c>
      <c r="C9" s="13">
        <f t="shared" si="3"/>
        <v>1000</v>
      </c>
      <c r="D9" s="13">
        <f t="shared" si="4"/>
        <v>100</v>
      </c>
      <c r="E9" s="13">
        <f t="shared" si="5"/>
        <v>100</v>
      </c>
      <c r="F9" s="14">
        <f t="shared" si="6"/>
        <v>100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100</v>
      </c>
      <c r="K9" s="27">
        <v>44016</v>
      </c>
      <c r="L9" s="26">
        <v>100</v>
      </c>
      <c r="M9" s="27"/>
      <c r="N9" s="28"/>
      <c r="O9" s="27"/>
      <c r="P9" s="28"/>
      <c r="S9" s="5"/>
    </row>
    <row r="10" ht="15.75" spans="1:19">
      <c r="A10" s="5" t="str">
        <f t="shared" si="1"/>
        <v>82020</v>
      </c>
      <c r="B10" s="12">
        <f t="shared" si="2"/>
        <v>44044</v>
      </c>
      <c r="C10" s="13">
        <f t="shared" si="3"/>
        <v>1000</v>
      </c>
      <c r="D10" s="13">
        <f t="shared" si="4"/>
        <v>100</v>
      </c>
      <c r="E10" s="13">
        <f t="shared" si="5"/>
        <v>100</v>
      </c>
      <c r="F10" s="14">
        <f t="shared" si="6"/>
        <v>100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100</v>
      </c>
      <c r="K10" s="27">
        <v>44049</v>
      </c>
      <c r="L10" s="26">
        <v>100</v>
      </c>
      <c r="M10" s="27"/>
      <c r="N10" s="28"/>
      <c r="O10" s="27"/>
      <c r="P10" s="28"/>
      <c r="S10" s="5"/>
    </row>
    <row r="11" ht="15.75" spans="1:19">
      <c r="A11" s="5" t="str">
        <f t="shared" si="1"/>
        <v>92020</v>
      </c>
      <c r="B11" s="12">
        <f t="shared" si="2"/>
        <v>44075</v>
      </c>
      <c r="C11" s="13">
        <f t="shared" si="3"/>
        <v>1000</v>
      </c>
      <c r="D11" s="13">
        <f t="shared" si="4"/>
        <v>100</v>
      </c>
      <c r="E11" s="13">
        <f t="shared" si="5"/>
        <v>100</v>
      </c>
      <c r="F11" s="14">
        <f t="shared" si="6"/>
        <v>100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100</v>
      </c>
      <c r="K11" s="27">
        <v>44075</v>
      </c>
      <c r="L11" s="26">
        <v>100</v>
      </c>
      <c r="M11" s="27"/>
      <c r="N11" s="28"/>
      <c r="O11" s="27"/>
      <c r="P11" s="28"/>
      <c r="S11" s="5"/>
    </row>
    <row r="12" ht="15.75" spans="1:19">
      <c r="A12" s="5" t="str">
        <f t="shared" si="1"/>
        <v>102020</v>
      </c>
      <c r="B12" s="12">
        <f t="shared" si="2"/>
        <v>44105</v>
      </c>
      <c r="C12" s="13">
        <f t="shared" si="3"/>
        <v>1000</v>
      </c>
      <c r="D12" s="13">
        <f t="shared" si="4"/>
        <v>100</v>
      </c>
      <c r="E12" s="13">
        <f t="shared" si="5"/>
        <v>100</v>
      </c>
      <c r="F12" s="14">
        <f t="shared" si="6"/>
        <v>0</v>
      </c>
      <c r="G12" s="14">
        <f t="shared" si="0"/>
        <v>100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112020</v>
      </c>
      <c r="B13" s="12">
        <f t="shared" si="2"/>
        <v>44136</v>
      </c>
      <c r="C13" s="13">
        <f t="shared" si="3"/>
        <v>1000</v>
      </c>
      <c r="D13" s="13">
        <f t="shared" si="4"/>
        <v>100</v>
      </c>
      <c r="E13" s="13">
        <f t="shared" si="5"/>
        <v>200</v>
      </c>
      <c r="F13" s="14">
        <f t="shared" si="6"/>
        <v>0</v>
      </c>
      <c r="G13" s="14">
        <f t="shared" si="0"/>
        <v>200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122020</v>
      </c>
      <c r="B14" s="12">
        <f t="shared" si="2"/>
        <v>44166</v>
      </c>
      <c r="C14" s="13">
        <f t="shared" si="3"/>
        <v>1000</v>
      </c>
      <c r="D14" s="13">
        <f t="shared" si="4"/>
        <v>100</v>
      </c>
      <c r="E14" s="13">
        <f t="shared" si="5"/>
        <v>300</v>
      </c>
      <c r="F14" s="14">
        <f t="shared" si="6"/>
        <v>0</v>
      </c>
      <c r="G14" s="14">
        <f t="shared" si="0"/>
        <v>300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12021</v>
      </c>
      <c r="B15" s="12">
        <f t="shared" si="2"/>
        <v>44197</v>
      </c>
      <c r="C15" s="13">
        <f t="shared" si="3"/>
        <v>1000</v>
      </c>
      <c r="D15" s="13">
        <f t="shared" si="4"/>
        <v>100</v>
      </c>
      <c r="E15" s="13">
        <f t="shared" si="5"/>
        <v>400</v>
      </c>
      <c r="F15" s="14">
        <f t="shared" si="6"/>
        <v>0</v>
      </c>
      <c r="G15" s="14">
        <f t="shared" si="0"/>
        <v>400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22021</v>
      </c>
      <c r="B16" s="12">
        <f t="shared" si="2"/>
        <v>44228</v>
      </c>
      <c r="C16" s="13">
        <f t="shared" si="3"/>
        <v>1000</v>
      </c>
      <c r="D16" s="13">
        <f t="shared" si="4"/>
        <v>100</v>
      </c>
      <c r="E16" s="13">
        <f t="shared" si="5"/>
        <v>500</v>
      </c>
      <c r="F16" s="14">
        <f t="shared" si="6"/>
        <v>0</v>
      </c>
      <c r="G16" s="14">
        <f t="shared" si="0"/>
        <v>500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32021</v>
      </c>
      <c r="B17" s="12">
        <f t="shared" si="2"/>
        <v>44256</v>
      </c>
      <c r="C17" s="13">
        <f t="shared" si="3"/>
        <v>1000</v>
      </c>
      <c r="D17" s="13">
        <f t="shared" si="4"/>
        <v>100</v>
      </c>
      <c r="E17" s="13">
        <f t="shared" si="5"/>
        <v>600</v>
      </c>
      <c r="F17" s="14">
        <f t="shared" si="6"/>
        <v>0</v>
      </c>
      <c r="G17" s="14">
        <f t="shared" si="0"/>
        <v>600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42021</v>
      </c>
      <c r="B18" s="12">
        <f t="shared" si="2"/>
        <v>44287</v>
      </c>
      <c r="C18" s="13">
        <f t="shared" si="3"/>
        <v>1000</v>
      </c>
      <c r="D18" s="13">
        <f t="shared" si="4"/>
        <v>100</v>
      </c>
      <c r="E18" s="13">
        <f t="shared" si="5"/>
        <v>700</v>
      </c>
      <c r="F18" s="14">
        <f t="shared" si="6"/>
        <v>0</v>
      </c>
      <c r="G18" s="14">
        <f t="shared" si="0"/>
        <v>700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52021</v>
      </c>
      <c r="B19" s="12">
        <f t="shared" si="2"/>
        <v>44317</v>
      </c>
      <c r="C19" s="13">
        <f t="shared" si="3"/>
        <v>1000</v>
      </c>
      <c r="D19" s="13">
        <f t="shared" si="4"/>
        <v>100</v>
      </c>
      <c r="E19" s="13">
        <f t="shared" si="5"/>
        <v>800</v>
      </c>
      <c r="F19" s="14">
        <f t="shared" si="6"/>
        <v>0</v>
      </c>
      <c r="G19" s="14">
        <f t="shared" si="0"/>
        <v>800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62021</v>
      </c>
      <c r="B20" s="12">
        <f t="shared" si="2"/>
        <v>44348</v>
      </c>
      <c r="C20" s="13">
        <f t="shared" si="3"/>
        <v>1000</v>
      </c>
      <c r="D20" s="13">
        <f t="shared" si="4"/>
        <v>100</v>
      </c>
      <c r="E20" s="13">
        <f t="shared" si="5"/>
        <v>900</v>
      </c>
      <c r="F20" s="14">
        <f t="shared" si="6"/>
        <v>0</v>
      </c>
      <c r="G20" s="14">
        <f t="shared" si="0"/>
        <v>900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72021</v>
      </c>
      <c r="B21" s="12">
        <f t="shared" si="2"/>
        <v>44378</v>
      </c>
      <c r="C21" s="13">
        <f t="shared" si="3"/>
        <v>1000</v>
      </c>
      <c r="D21" s="13">
        <f t="shared" si="4"/>
        <v>100</v>
      </c>
      <c r="E21" s="13">
        <f t="shared" si="5"/>
        <v>1000</v>
      </c>
      <c r="F21" s="14">
        <f t="shared" si="6"/>
        <v>0</v>
      </c>
      <c r="G21" s="14">
        <f t="shared" si="0"/>
        <v>1000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82021</v>
      </c>
      <c r="B22" s="12">
        <f t="shared" si="2"/>
        <v>44409</v>
      </c>
      <c r="C22" s="13">
        <f t="shared" si="3"/>
        <v>1000</v>
      </c>
      <c r="D22" s="13">
        <f t="shared" si="4"/>
        <v>100</v>
      </c>
      <c r="E22" s="13">
        <f t="shared" si="5"/>
        <v>1100</v>
      </c>
      <c r="F22" s="14">
        <f t="shared" si="6"/>
        <v>0</v>
      </c>
      <c r="G22" s="14">
        <f t="shared" si="0"/>
        <v>1100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92021</v>
      </c>
      <c r="B23" s="12">
        <f t="shared" si="2"/>
        <v>44440</v>
      </c>
      <c r="C23" s="13">
        <f t="shared" si="3"/>
        <v>1000</v>
      </c>
      <c r="D23" s="13">
        <f t="shared" si="4"/>
        <v>100</v>
      </c>
      <c r="E23" s="13">
        <f t="shared" si="5"/>
        <v>1200</v>
      </c>
      <c r="F23" s="14">
        <f t="shared" si="6"/>
        <v>0</v>
      </c>
      <c r="G23" s="14">
        <f t="shared" si="0"/>
        <v>1200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102021</v>
      </c>
      <c r="B24" s="12">
        <f t="shared" si="2"/>
        <v>44470</v>
      </c>
      <c r="C24" s="13">
        <f t="shared" si="3"/>
        <v>1000</v>
      </c>
      <c r="D24" s="13">
        <f t="shared" si="4"/>
        <v>100</v>
      </c>
      <c r="E24" s="13">
        <f t="shared" si="5"/>
        <v>1300</v>
      </c>
      <c r="F24" s="14">
        <f t="shared" si="6"/>
        <v>0</v>
      </c>
      <c r="G24" s="14">
        <f t="shared" si="0"/>
        <v>1300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112021</v>
      </c>
      <c r="B25" s="12">
        <f t="shared" si="2"/>
        <v>44501</v>
      </c>
      <c r="C25" s="13">
        <f t="shared" si="3"/>
        <v>1000</v>
      </c>
      <c r="D25" s="13">
        <f t="shared" si="4"/>
        <v>100</v>
      </c>
      <c r="E25" s="13">
        <f t="shared" si="5"/>
        <v>1400</v>
      </c>
      <c r="F25" s="14">
        <f t="shared" si="6"/>
        <v>0</v>
      </c>
      <c r="G25" s="14">
        <f t="shared" si="0"/>
        <v>1400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122021</v>
      </c>
      <c r="B26" s="12">
        <f t="shared" si="2"/>
        <v>44531</v>
      </c>
      <c r="C26" s="13">
        <f t="shared" si="3"/>
        <v>1000</v>
      </c>
      <c r="D26" s="13">
        <f t="shared" si="4"/>
        <v>100</v>
      </c>
      <c r="E26" s="13">
        <f t="shared" si="5"/>
        <v>1500</v>
      </c>
      <c r="F26" s="14">
        <f t="shared" si="6"/>
        <v>0</v>
      </c>
      <c r="G26" s="14">
        <f t="shared" si="0"/>
        <v>1500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12022</v>
      </c>
      <c r="B27" s="12">
        <f t="shared" si="2"/>
        <v>44562</v>
      </c>
      <c r="C27" s="13">
        <f t="shared" si="3"/>
        <v>1000</v>
      </c>
      <c r="D27" s="13">
        <f t="shared" si="4"/>
        <v>100</v>
      </c>
      <c r="E27" s="13">
        <f t="shared" si="5"/>
        <v>1600</v>
      </c>
      <c r="F27" s="14">
        <f t="shared" si="6"/>
        <v>0</v>
      </c>
      <c r="G27" s="14">
        <f t="shared" si="0"/>
        <v>1600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22022</v>
      </c>
      <c r="B28" s="12">
        <f t="shared" si="2"/>
        <v>44593</v>
      </c>
      <c r="C28" s="13">
        <f t="shared" si="3"/>
        <v>1000</v>
      </c>
      <c r="D28" s="13">
        <f t="shared" si="4"/>
        <v>100</v>
      </c>
      <c r="E28" s="13">
        <f t="shared" si="5"/>
        <v>1700</v>
      </c>
      <c r="F28" s="14">
        <f t="shared" si="6"/>
        <v>0</v>
      </c>
      <c r="G28" s="14">
        <f t="shared" si="0"/>
        <v>1700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32022</v>
      </c>
      <c r="B29" s="12">
        <f t="shared" si="2"/>
        <v>44621</v>
      </c>
      <c r="C29" s="13">
        <f t="shared" si="3"/>
        <v>1000</v>
      </c>
      <c r="D29" s="13">
        <f t="shared" si="4"/>
        <v>100</v>
      </c>
      <c r="E29" s="13">
        <f t="shared" si="5"/>
        <v>1800</v>
      </c>
      <c r="F29" s="14">
        <f t="shared" si="6"/>
        <v>0</v>
      </c>
      <c r="G29" s="14">
        <f t="shared" si="0"/>
        <v>1800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42022</v>
      </c>
      <c r="B30" s="12">
        <f t="shared" si="2"/>
        <v>44652</v>
      </c>
      <c r="C30" s="13">
        <f t="shared" si="3"/>
        <v>1000</v>
      </c>
      <c r="D30" s="13">
        <f t="shared" si="4"/>
        <v>100</v>
      </c>
      <c r="E30" s="13">
        <f t="shared" si="5"/>
        <v>1900</v>
      </c>
      <c r="F30" s="14">
        <f t="shared" si="6"/>
        <v>0</v>
      </c>
      <c r="G30" s="14">
        <f t="shared" si="0"/>
        <v>1900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52022</v>
      </c>
      <c r="B31" s="12">
        <f t="shared" si="2"/>
        <v>44682</v>
      </c>
      <c r="C31" s="13">
        <f t="shared" si="3"/>
        <v>1000</v>
      </c>
      <c r="D31" s="13">
        <f t="shared" si="4"/>
        <v>100</v>
      </c>
      <c r="E31" s="13">
        <f t="shared" si="5"/>
        <v>2000</v>
      </c>
      <c r="F31" s="14">
        <f t="shared" si="6"/>
        <v>0</v>
      </c>
      <c r="G31" s="14">
        <f t="shared" si="0"/>
        <v>2000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62022</v>
      </c>
      <c r="B32" s="12">
        <f t="shared" si="2"/>
        <v>44713</v>
      </c>
      <c r="C32" s="13">
        <f t="shared" si="3"/>
        <v>1000</v>
      </c>
      <c r="D32" s="13">
        <f t="shared" si="4"/>
        <v>100</v>
      </c>
      <c r="E32" s="13">
        <f t="shared" si="5"/>
        <v>2100</v>
      </c>
      <c r="F32" s="14">
        <f t="shared" si="6"/>
        <v>0</v>
      </c>
      <c r="G32" s="14">
        <f t="shared" si="0"/>
        <v>2100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72022</v>
      </c>
      <c r="B33" s="12">
        <f t="shared" si="2"/>
        <v>44743</v>
      </c>
      <c r="C33" s="13">
        <f t="shared" si="3"/>
        <v>1000</v>
      </c>
      <c r="D33" s="13">
        <f t="shared" si="4"/>
        <v>100</v>
      </c>
      <c r="E33" s="13">
        <f t="shared" si="5"/>
        <v>2200</v>
      </c>
      <c r="F33" s="14">
        <f t="shared" si="6"/>
        <v>0</v>
      </c>
      <c r="G33" s="14">
        <f t="shared" si="0"/>
        <v>2200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82022</v>
      </c>
      <c r="B34" s="12">
        <f t="shared" si="2"/>
        <v>44774</v>
      </c>
      <c r="C34" s="13">
        <f t="shared" si="3"/>
        <v>1000</v>
      </c>
      <c r="D34" s="13">
        <f t="shared" si="4"/>
        <v>100</v>
      </c>
      <c r="E34" s="13">
        <f t="shared" si="5"/>
        <v>2300</v>
      </c>
      <c r="F34" s="14">
        <f t="shared" si="6"/>
        <v>0</v>
      </c>
      <c r="G34" s="14">
        <f t="shared" si="0"/>
        <v>2300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92022</v>
      </c>
      <c r="B35" s="12">
        <f t="shared" si="2"/>
        <v>44805</v>
      </c>
      <c r="C35" s="13">
        <f t="shared" si="3"/>
        <v>1000</v>
      </c>
      <c r="D35" s="13">
        <f t="shared" si="4"/>
        <v>100</v>
      </c>
      <c r="E35" s="13">
        <f t="shared" si="5"/>
        <v>2400</v>
      </c>
      <c r="F35" s="14">
        <f t="shared" si="6"/>
        <v>0</v>
      </c>
      <c r="G35" s="14">
        <f t="shared" si="0"/>
        <v>2400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102022</v>
      </c>
      <c r="B36" s="12">
        <f t="shared" si="2"/>
        <v>44835</v>
      </c>
      <c r="C36" s="13">
        <f t="shared" si="3"/>
        <v>1000</v>
      </c>
      <c r="D36" s="13">
        <f t="shared" si="4"/>
        <v>100</v>
      </c>
      <c r="E36" s="13">
        <f t="shared" si="5"/>
        <v>2500</v>
      </c>
      <c r="F36" s="14">
        <f t="shared" si="6"/>
        <v>0</v>
      </c>
      <c r="G36" s="14">
        <f t="shared" si="0"/>
        <v>2500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112022</v>
      </c>
      <c r="B37" s="12">
        <f t="shared" si="2"/>
        <v>44866</v>
      </c>
      <c r="C37" s="13">
        <f t="shared" si="3"/>
        <v>1000</v>
      </c>
      <c r="D37" s="13">
        <f t="shared" si="4"/>
        <v>100</v>
      </c>
      <c r="E37" s="13">
        <f t="shared" si="5"/>
        <v>2600</v>
      </c>
      <c r="F37" s="14">
        <f t="shared" si="6"/>
        <v>0</v>
      </c>
      <c r="G37" s="14">
        <f t="shared" ref="G37:G68" si="10">E37-F37</f>
        <v>2600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122022</v>
      </c>
      <c r="B38" s="12">
        <f t="shared" ref="B38:B69" si="12">EDATE(B37,1)</f>
        <v>44896</v>
      </c>
      <c r="C38" s="13">
        <f t="shared" ref="C38:C69" si="13">C37-H38+I38</f>
        <v>1000</v>
      </c>
      <c r="D38" s="13">
        <f t="shared" ref="D38:D69" si="14">C37*$K$1</f>
        <v>100</v>
      </c>
      <c r="E38" s="13">
        <f t="shared" ref="E38:E69" si="15">C37*$K$1+G37</f>
        <v>2700</v>
      </c>
      <c r="F38" s="14">
        <f t="shared" ref="F38:F69" si="16">IF(J38&gt;E38,E38,J38)</f>
        <v>0</v>
      </c>
      <c r="G38" s="14">
        <f t="shared" si="10"/>
        <v>2700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12023</v>
      </c>
      <c r="B39" s="12">
        <f t="shared" si="12"/>
        <v>44927</v>
      </c>
      <c r="C39" s="13">
        <f t="shared" si="13"/>
        <v>1000</v>
      </c>
      <c r="D39" s="13">
        <f t="shared" si="14"/>
        <v>100</v>
      </c>
      <c r="E39" s="13">
        <f t="shared" si="15"/>
        <v>2800</v>
      </c>
      <c r="F39" s="14">
        <f t="shared" si="16"/>
        <v>0</v>
      </c>
      <c r="G39" s="14">
        <f t="shared" si="10"/>
        <v>2800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22023</v>
      </c>
      <c r="B40" s="12">
        <f t="shared" si="12"/>
        <v>44958</v>
      </c>
      <c r="C40" s="13">
        <f t="shared" si="13"/>
        <v>1000</v>
      </c>
      <c r="D40" s="13">
        <f t="shared" si="14"/>
        <v>100</v>
      </c>
      <c r="E40" s="13">
        <f t="shared" si="15"/>
        <v>2900</v>
      </c>
      <c r="F40" s="14">
        <f t="shared" si="16"/>
        <v>0</v>
      </c>
      <c r="G40" s="14">
        <f t="shared" si="10"/>
        <v>2900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32023</v>
      </c>
      <c r="B41" s="12">
        <f t="shared" si="12"/>
        <v>44986</v>
      </c>
      <c r="C41" s="13">
        <f t="shared" si="13"/>
        <v>1000</v>
      </c>
      <c r="D41" s="13">
        <f t="shared" si="14"/>
        <v>100</v>
      </c>
      <c r="E41" s="13">
        <f t="shared" si="15"/>
        <v>3000</v>
      </c>
      <c r="F41" s="14">
        <f t="shared" si="16"/>
        <v>0</v>
      </c>
      <c r="G41" s="14">
        <f t="shared" si="10"/>
        <v>3000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42023</v>
      </c>
      <c r="B42" s="12">
        <f t="shared" si="12"/>
        <v>45017</v>
      </c>
      <c r="C42" s="13">
        <f t="shared" si="13"/>
        <v>1000</v>
      </c>
      <c r="D42" s="13">
        <f t="shared" si="14"/>
        <v>100</v>
      </c>
      <c r="E42" s="13">
        <f t="shared" si="15"/>
        <v>3100</v>
      </c>
      <c r="F42" s="14">
        <f t="shared" si="16"/>
        <v>0</v>
      </c>
      <c r="G42" s="14">
        <f t="shared" si="10"/>
        <v>3100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52023</v>
      </c>
      <c r="B43" s="12">
        <f t="shared" si="12"/>
        <v>45047</v>
      </c>
      <c r="C43" s="13">
        <f t="shared" si="13"/>
        <v>1000</v>
      </c>
      <c r="D43" s="13">
        <f t="shared" si="14"/>
        <v>100</v>
      </c>
      <c r="E43" s="13">
        <f t="shared" si="15"/>
        <v>3200</v>
      </c>
      <c r="F43" s="14">
        <f t="shared" si="16"/>
        <v>0</v>
      </c>
      <c r="G43" s="14">
        <f t="shared" si="10"/>
        <v>3200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62023</v>
      </c>
      <c r="B44" s="12">
        <f t="shared" si="12"/>
        <v>45078</v>
      </c>
      <c r="C44" s="13">
        <f t="shared" si="13"/>
        <v>1000</v>
      </c>
      <c r="D44" s="13">
        <f t="shared" si="14"/>
        <v>100</v>
      </c>
      <c r="E44" s="13">
        <f t="shared" si="15"/>
        <v>3300</v>
      </c>
      <c r="F44" s="14">
        <f t="shared" si="16"/>
        <v>0</v>
      </c>
      <c r="G44" s="14">
        <f t="shared" si="10"/>
        <v>3300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72023</v>
      </c>
      <c r="B45" s="12">
        <f t="shared" si="12"/>
        <v>45108</v>
      </c>
      <c r="C45" s="13">
        <f t="shared" si="13"/>
        <v>1000</v>
      </c>
      <c r="D45" s="13">
        <f t="shared" si="14"/>
        <v>100</v>
      </c>
      <c r="E45" s="13">
        <f t="shared" si="15"/>
        <v>3400</v>
      </c>
      <c r="F45" s="14">
        <f t="shared" si="16"/>
        <v>0</v>
      </c>
      <c r="G45" s="14">
        <f t="shared" si="10"/>
        <v>3400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82023</v>
      </c>
      <c r="B46" s="12">
        <f t="shared" si="12"/>
        <v>45139</v>
      </c>
      <c r="C46" s="13">
        <f t="shared" si="13"/>
        <v>1000</v>
      </c>
      <c r="D46" s="13">
        <f t="shared" si="14"/>
        <v>100</v>
      </c>
      <c r="E46" s="13">
        <f t="shared" si="15"/>
        <v>3500</v>
      </c>
      <c r="F46" s="14">
        <f t="shared" si="16"/>
        <v>0</v>
      </c>
      <c r="G46" s="14">
        <f t="shared" si="10"/>
        <v>3500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92023</v>
      </c>
      <c r="B47" s="12">
        <f t="shared" si="12"/>
        <v>45170</v>
      </c>
      <c r="C47" s="13">
        <f t="shared" si="13"/>
        <v>1000</v>
      </c>
      <c r="D47" s="13">
        <f t="shared" si="14"/>
        <v>100</v>
      </c>
      <c r="E47" s="13">
        <f t="shared" si="15"/>
        <v>3600</v>
      </c>
      <c r="F47" s="14">
        <f t="shared" si="16"/>
        <v>0</v>
      </c>
      <c r="G47" s="14">
        <f t="shared" si="10"/>
        <v>3600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102023</v>
      </c>
      <c r="B48" s="12">
        <f t="shared" si="12"/>
        <v>45200</v>
      </c>
      <c r="C48" s="13">
        <f t="shared" si="13"/>
        <v>1000</v>
      </c>
      <c r="D48" s="13">
        <f t="shared" si="14"/>
        <v>100</v>
      </c>
      <c r="E48" s="13">
        <f t="shared" si="15"/>
        <v>3700</v>
      </c>
      <c r="F48" s="14">
        <f t="shared" si="16"/>
        <v>0</v>
      </c>
      <c r="G48" s="14">
        <f t="shared" si="10"/>
        <v>3700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112023</v>
      </c>
      <c r="B49" s="12">
        <f t="shared" si="12"/>
        <v>45231</v>
      </c>
      <c r="C49" s="13">
        <f t="shared" si="13"/>
        <v>1000</v>
      </c>
      <c r="D49" s="13">
        <f t="shared" si="14"/>
        <v>100</v>
      </c>
      <c r="E49" s="13">
        <f t="shared" si="15"/>
        <v>3800</v>
      </c>
      <c r="F49" s="14">
        <f t="shared" si="16"/>
        <v>0</v>
      </c>
      <c r="G49" s="14">
        <f t="shared" si="10"/>
        <v>3800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122023</v>
      </c>
      <c r="B50" s="12">
        <f t="shared" si="12"/>
        <v>45261</v>
      </c>
      <c r="C50" s="13">
        <f t="shared" si="13"/>
        <v>1000</v>
      </c>
      <c r="D50" s="13">
        <f t="shared" si="14"/>
        <v>100</v>
      </c>
      <c r="E50" s="13">
        <f t="shared" si="15"/>
        <v>3900</v>
      </c>
      <c r="F50" s="14">
        <f t="shared" si="16"/>
        <v>0</v>
      </c>
      <c r="G50" s="14">
        <f t="shared" si="10"/>
        <v>3900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12024</v>
      </c>
      <c r="B51" s="12">
        <f t="shared" si="12"/>
        <v>45292</v>
      </c>
      <c r="C51" s="13">
        <f t="shared" si="13"/>
        <v>1000</v>
      </c>
      <c r="D51" s="13">
        <f t="shared" si="14"/>
        <v>100</v>
      </c>
      <c r="E51" s="13">
        <f t="shared" si="15"/>
        <v>4000</v>
      </c>
      <c r="F51" s="14">
        <f t="shared" si="16"/>
        <v>0</v>
      </c>
      <c r="G51" s="14">
        <f t="shared" si="10"/>
        <v>4000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22024</v>
      </c>
      <c r="B52" s="12">
        <f t="shared" si="12"/>
        <v>45323</v>
      </c>
      <c r="C52" s="13">
        <f t="shared" si="13"/>
        <v>1000</v>
      </c>
      <c r="D52" s="13">
        <f t="shared" si="14"/>
        <v>100</v>
      </c>
      <c r="E52" s="13">
        <f t="shared" si="15"/>
        <v>4100</v>
      </c>
      <c r="F52" s="14">
        <f t="shared" si="16"/>
        <v>0</v>
      </c>
      <c r="G52" s="14">
        <f t="shared" si="10"/>
        <v>4100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32024</v>
      </c>
      <c r="B53" s="12">
        <f t="shared" si="12"/>
        <v>45352</v>
      </c>
      <c r="C53" s="13">
        <f t="shared" si="13"/>
        <v>1000</v>
      </c>
      <c r="D53" s="13">
        <f t="shared" si="14"/>
        <v>100</v>
      </c>
      <c r="E53" s="13">
        <f t="shared" si="15"/>
        <v>4200</v>
      </c>
      <c r="F53" s="14">
        <f t="shared" si="16"/>
        <v>0</v>
      </c>
      <c r="G53" s="14">
        <f t="shared" si="10"/>
        <v>4200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42024</v>
      </c>
      <c r="B54" s="12">
        <f t="shared" si="12"/>
        <v>45383</v>
      </c>
      <c r="C54" s="13">
        <f t="shared" si="13"/>
        <v>1000</v>
      </c>
      <c r="D54" s="13">
        <f t="shared" si="14"/>
        <v>100</v>
      </c>
      <c r="E54" s="13">
        <f t="shared" si="15"/>
        <v>4300</v>
      </c>
      <c r="F54" s="14">
        <f t="shared" si="16"/>
        <v>0</v>
      </c>
      <c r="G54" s="14">
        <f t="shared" si="10"/>
        <v>4300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52024</v>
      </c>
      <c r="B55" s="12">
        <f t="shared" si="12"/>
        <v>45413</v>
      </c>
      <c r="C55" s="13">
        <f t="shared" si="13"/>
        <v>1000</v>
      </c>
      <c r="D55" s="13">
        <f t="shared" si="14"/>
        <v>100</v>
      </c>
      <c r="E55" s="13">
        <f t="shared" si="15"/>
        <v>4400</v>
      </c>
      <c r="F55" s="14">
        <f t="shared" si="16"/>
        <v>0</v>
      </c>
      <c r="G55" s="14">
        <f t="shared" si="10"/>
        <v>4400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62024</v>
      </c>
      <c r="B56" s="12">
        <f t="shared" si="12"/>
        <v>45444</v>
      </c>
      <c r="C56" s="13">
        <f t="shared" si="13"/>
        <v>1000</v>
      </c>
      <c r="D56" s="13">
        <f t="shared" si="14"/>
        <v>100</v>
      </c>
      <c r="E56" s="13">
        <f t="shared" si="15"/>
        <v>4500</v>
      </c>
      <c r="F56" s="14">
        <f t="shared" si="16"/>
        <v>0</v>
      </c>
      <c r="G56" s="14">
        <f t="shared" si="10"/>
        <v>4500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72024</v>
      </c>
      <c r="B57" s="12">
        <f t="shared" si="12"/>
        <v>45474</v>
      </c>
      <c r="C57" s="13">
        <f t="shared" si="13"/>
        <v>1000</v>
      </c>
      <c r="D57" s="13">
        <f t="shared" si="14"/>
        <v>100</v>
      </c>
      <c r="E57" s="13">
        <f t="shared" si="15"/>
        <v>4600</v>
      </c>
      <c r="F57" s="14">
        <f t="shared" si="16"/>
        <v>0</v>
      </c>
      <c r="G57" s="14">
        <f t="shared" si="10"/>
        <v>4600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82024</v>
      </c>
      <c r="B58" s="12">
        <f t="shared" si="12"/>
        <v>45505</v>
      </c>
      <c r="C58" s="13">
        <f t="shared" si="13"/>
        <v>1000</v>
      </c>
      <c r="D58" s="13">
        <f t="shared" si="14"/>
        <v>100</v>
      </c>
      <c r="E58" s="13">
        <f t="shared" si="15"/>
        <v>4700</v>
      </c>
      <c r="F58" s="14">
        <f t="shared" si="16"/>
        <v>0</v>
      </c>
      <c r="G58" s="14">
        <f t="shared" si="10"/>
        <v>4700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92024</v>
      </c>
      <c r="B59" s="12">
        <f t="shared" si="12"/>
        <v>45536</v>
      </c>
      <c r="C59" s="13">
        <f t="shared" si="13"/>
        <v>1000</v>
      </c>
      <c r="D59" s="13">
        <f t="shared" si="14"/>
        <v>100</v>
      </c>
      <c r="E59" s="13">
        <f t="shared" si="15"/>
        <v>4800</v>
      </c>
      <c r="F59" s="14">
        <f t="shared" si="16"/>
        <v>0</v>
      </c>
      <c r="G59" s="14">
        <f t="shared" si="10"/>
        <v>4800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102024</v>
      </c>
      <c r="B60" s="12">
        <f t="shared" si="12"/>
        <v>45566</v>
      </c>
      <c r="C60" s="13">
        <f t="shared" si="13"/>
        <v>1000</v>
      </c>
      <c r="D60" s="13">
        <f t="shared" si="14"/>
        <v>100</v>
      </c>
      <c r="E60" s="13">
        <f t="shared" si="15"/>
        <v>4900</v>
      </c>
      <c r="F60" s="14">
        <f t="shared" si="16"/>
        <v>0</v>
      </c>
      <c r="G60" s="14">
        <f t="shared" si="10"/>
        <v>4900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112024</v>
      </c>
      <c r="B61" s="12">
        <f t="shared" si="12"/>
        <v>45597</v>
      </c>
      <c r="C61" s="13">
        <f t="shared" si="13"/>
        <v>1000</v>
      </c>
      <c r="D61" s="13">
        <f t="shared" si="14"/>
        <v>100</v>
      </c>
      <c r="E61" s="13">
        <f t="shared" si="15"/>
        <v>5000</v>
      </c>
      <c r="F61" s="14">
        <f t="shared" si="16"/>
        <v>0</v>
      </c>
      <c r="G61" s="14">
        <f t="shared" si="10"/>
        <v>5000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122024</v>
      </c>
      <c r="B62" s="12">
        <f t="shared" si="12"/>
        <v>45627</v>
      </c>
      <c r="C62" s="13">
        <f t="shared" si="13"/>
        <v>1000</v>
      </c>
      <c r="D62" s="13">
        <f t="shared" si="14"/>
        <v>100</v>
      </c>
      <c r="E62" s="13">
        <f t="shared" si="15"/>
        <v>5100</v>
      </c>
      <c r="F62" s="14">
        <f t="shared" si="16"/>
        <v>0</v>
      </c>
      <c r="G62" s="14">
        <f t="shared" si="10"/>
        <v>5100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12025</v>
      </c>
      <c r="B63" s="12">
        <f t="shared" si="12"/>
        <v>45658</v>
      </c>
      <c r="C63" s="13">
        <f t="shared" si="13"/>
        <v>1000</v>
      </c>
      <c r="D63" s="13">
        <f t="shared" si="14"/>
        <v>100</v>
      </c>
      <c r="E63" s="13">
        <f t="shared" si="15"/>
        <v>5200</v>
      </c>
      <c r="F63" s="14">
        <f t="shared" si="16"/>
        <v>0</v>
      </c>
      <c r="G63" s="14">
        <f t="shared" si="10"/>
        <v>5200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22025</v>
      </c>
      <c r="B64" s="12">
        <f t="shared" si="12"/>
        <v>45689</v>
      </c>
      <c r="C64" s="13">
        <f t="shared" si="13"/>
        <v>1000</v>
      </c>
      <c r="D64" s="13">
        <f t="shared" si="14"/>
        <v>100</v>
      </c>
      <c r="E64" s="13">
        <f t="shared" si="15"/>
        <v>5300</v>
      </c>
      <c r="F64" s="14">
        <f t="shared" si="16"/>
        <v>0</v>
      </c>
      <c r="G64" s="14">
        <f t="shared" si="10"/>
        <v>5300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32025</v>
      </c>
      <c r="B65" s="12">
        <f t="shared" si="12"/>
        <v>45717</v>
      </c>
      <c r="C65" s="13">
        <f t="shared" si="13"/>
        <v>1000</v>
      </c>
      <c r="D65" s="13">
        <f t="shared" si="14"/>
        <v>100</v>
      </c>
      <c r="E65" s="13">
        <f t="shared" si="15"/>
        <v>5400</v>
      </c>
      <c r="F65" s="14">
        <f t="shared" si="16"/>
        <v>0</v>
      </c>
      <c r="G65" s="14">
        <f t="shared" si="10"/>
        <v>5400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42025</v>
      </c>
      <c r="B66" s="12">
        <f t="shared" si="12"/>
        <v>45748</v>
      </c>
      <c r="C66" s="13">
        <f t="shared" si="13"/>
        <v>1000</v>
      </c>
      <c r="D66" s="13">
        <f t="shared" si="14"/>
        <v>100</v>
      </c>
      <c r="E66" s="13">
        <f t="shared" si="15"/>
        <v>5500</v>
      </c>
      <c r="F66" s="14">
        <f t="shared" si="16"/>
        <v>0</v>
      </c>
      <c r="G66" s="14">
        <f t="shared" si="10"/>
        <v>5500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52025</v>
      </c>
      <c r="B67" s="12">
        <f t="shared" si="12"/>
        <v>45778</v>
      </c>
      <c r="C67" s="13">
        <f t="shared" si="13"/>
        <v>1000</v>
      </c>
      <c r="D67" s="13">
        <f t="shared" si="14"/>
        <v>100</v>
      </c>
      <c r="E67" s="13">
        <f t="shared" si="15"/>
        <v>5600</v>
      </c>
      <c r="F67" s="14">
        <f t="shared" si="16"/>
        <v>0</v>
      </c>
      <c r="G67" s="14">
        <f t="shared" si="10"/>
        <v>5600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62025</v>
      </c>
      <c r="B68" s="12">
        <f t="shared" si="12"/>
        <v>45809</v>
      </c>
      <c r="C68" s="13">
        <f t="shared" si="13"/>
        <v>1000</v>
      </c>
      <c r="D68" s="13">
        <f t="shared" si="14"/>
        <v>100</v>
      </c>
      <c r="E68" s="13">
        <f t="shared" si="15"/>
        <v>5700</v>
      </c>
      <c r="F68" s="14">
        <f t="shared" si="16"/>
        <v>0</v>
      </c>
      <c r="G68" s="14">
        <f t="shared" si="10"/>
        <v>5700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72025</v>
      </c>
      <c r="B69" s="12">
        <f t="shared" si="12"/>
        <v>45839</v>
      </c>
      <c r="C69" s="13">
        <f t="shared" si="13"/>
        <v>1000</v>
      </c>
      <c r="D69" s="13">
        <f t="shared" si="14"/>
        <v>100</v>
      </c>
      <c r="E69" s="13">
        <f t="shared" si="15"/>
        <v>5800</v>
      </c>
      <c r="F69" s="14">
        <f t="shared" si="16"/>
        <v>0</v>
      </c>
      <c r="G69" s="14">
        <f t="shared" ref="G69:G100" si="19">E69-F69</f>
        <v>5800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82025</v>
      </c>
      <c r="B70" s="12">
        <f t="shared" ref="B70:B101" si="21">EDATE(B69,1)</f>
        <v>45870</v>
      </c>
      <c r="C70" s="13">
        <f t="shared" ref="C70:C101" si="22">C69-H70+I70</f>
        <v>1000</v>
      </c>
      <c r="D70" s="13">
        <f t="shared" ref="D70:D101" si="23">C69*$K$1</f>
        <v>100</v>
      </c>
      <c r="E70" s="13">
        <f t="shared" ref="E70:E101" si="24">C69*$K$1+G69</f>
        <v>5900</v>
      </c>
      <c r="F70" s="14">
        <f t="shared" ref="F70:F101" si="25">IF(J70&gt;E70,E70,J70)</f>
        <v>0</v>
      </c>
      <c r="G70" s="14">
        <f t="shared" si="19"/>
        <v>5900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92025</v>
      </c>
      <c r="B71" s="12">
        <f t="shared" si="21"/>
        <v>45901</v>
      </c>
      <c r="C71" s="13">
        <f t="shared" si="22"/>
        <v>1000</v>
      </c>
      <c r="D71" s="13">
        <f t="shared" si="23"/>
        <v>100</v>
      </c>
      <c r="E71" s="13">
        <f t="shared" si="24"/>
        <v>6000</v>
      </c>
      <c r="F71" s="14">
        <f t="shared" si="25"/>
        <v>0</v>
      </c>
      <c r="G71" s="14">
        <f t="shared" si="19"/>
        <v>6000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102025</v>
      </c>
      <c r="B72" s="12">
        <f t="shared" si="21"/>
        <v>45931</v>
      </c>
      <c r="C72" s="13">
        <f t="shared" si="22"/>
        <v>1000</v>
      </c>
      <c r="D72" s="13">
        <f t="shared" si="23"/>
        <v>100</v>
      </c>
      <c r="E72" s="13">
        <f t="shared" si="24"/>
        <v>6100</v>
      </c>
      <c r="F72" s="14">
        <f t="shared" si="25"/>
        <v>0</v>
      </c>
      <c r="G72" s="14">
        <f t="shared" si="19"/>
        <v>6100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112025</v>
      </c>
      <c r="B73" s="12">
        <f t="shared" si="21"/>
        <v>45962</v>
      </c>
      <c r="C73" s="13">
        <f t="shared" si="22"/>
        <v>1000</v>
      </c>
      <c r="D73" s="13">
        <f t="shared" si="23"/>
        <v>100</v>
      </c>
      <c r="E73" s="13">
        <f t="shared" si="24"/>
        <v>6200</v>
      </c>
      <c r="F73" s="14">
        <f t="shared" si="25"/>
        <v>0</v>
      </c>
      <c r="G73" s="14">
        <f t="shared" si="19"/>
        <v>6200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122025</v>
      </c>
      <c r="B74" s="12">
        <f t="shared" si="21"/>
        <v>45992</v>
      </c>
      <c r="C74" s="13">
        <f t="shared" si="22"/>
        <v>1000</v>
      </c>
      <c r="D74" s="13">
        <f t="shared" si="23"/>
        <v>100</v>
      </c>
      <c r="E74" s="13">
        <f t="shared" si="24"/>
        <v>6300</v>
      </c>
      <c r="F74" s="14">
        <f t="shared" si="25"/>
        <v>0</v>
      </c>
      <c r="G74" s="14">
        <f t="shared" si="19"/>
        <v>6300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12026</v>
      </c>
      <c r="B75" s="12">
        <f t="shared" si="21"/>
        <v>46023</v>
      </c>
      <c r="C75" s="13">
        <f t="shared" si="22"/>
        <v>1000</v>
      </c>
      <c r="D75" s="13">
        <f t="shared" si="23"/>
        <v>100</v>
      </c>
      <c r="E75" s="13">
        <f t="shared" si="24"/>
        <v>6400</v>
      </c>
      <c r="F75" s="14">
        <f t="shared" si="25"/>
        <v>0</v>
      </c>
      <c r="G75" s="14">
        <f t="shared" si="19"/>
        <v>6400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22026</v>
      </c>
      <c r="B76" s="12">
        <f t="shared" si="21"/>
        <v>46054</v>
      </c>
      <c r="C76" s="13">
        <f t="shared" si="22"/>
        <v>1000</v>
      </c>
      <c r="D76" s="13">
        <f t="shared" si="23"/>
        <v>100</v>
      </c>
      <c r="E76" s="13">
        <f t="shared" si="24"/>
        <v>6500</v>
      </c>
      <c r="F76" s="14">
        <f t="shared" si="25"/>
        <v>0</v>
      </c>
      <c r="G76" s="14">
        <f t="shared" si="19"/>
        <v>6500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32026</v>
      </c>
      <c r="B77" s="12">
        <f t="shared" si="21"/>
        <v>46082</v>
      </c>
      <c r="C77" s="13">
        <f t="shared" si="22"/>
        <v>1000</v>
      </c>
      <c r="D77" s="13">
        <f t="shared" si="23"/>
        <v>100</v>
      </c>
      <c r="E77" s="13">
        <f t="shared" si="24"/>
        <v>6600</v>
      </c>
      <c r="F77" s="14">
        <f t="shared" si="25"/>
        <v>0</v>
      </c>
      <c r="G77" s="14">
        <f t="shared" si="19"/>
        <v>6600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42026</v>
      </c>
      <c r="B78" s="12">
        <f t="shared" si="21"/>
        <v>46113</v>
      </c>
      <c r="C78" s="13">
        <f t="shared" si="22"/>
        <v>1000</v>
      </c>
      <c r="D78" s="13">
        <f t="shared" si="23"/>
        <v>100</v>
      </c>
      <c r="E78" s="13">
        <f t="shared" si="24"/>
        <v>6700</v>
      </c>
      <c r="F78" s="14">
        <f t="shared" si="25"/>
        <v>0</v>
      </c>
      <c r="G78" s="14">
        <f t="shared" si="19"/>
        <v>6700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52026</v>
      </c>
      <c r="B79" s="12">
        <f t="shared" si="21"/>
        <v>46143</v>
      </c>
      <c r="C79" s="13">
        <f t="shared" si="22"/>
        <v>1000</v>
      </c>
      <c r="D79" s="13">
        <f t="shared" si="23"/>
        <v>100</v>
      </c>
      <c r="E79" s="13">
        <f t="shared" si="24"/>
        <v>6800</v>
      </c>
      <c r="F79" s="14">
        <f t="shared" si="25"/>
        <v>0</v>
      </c>
      <c r="G79" s="14">
        <f t="shared" si="19"/>
        <v>6800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62026</v>
      </c>
      <c r="B80" s="12">
        <f t="shared" si="21"/>
        <v>46174</v>
      </c>
      <c r="C80" s="13">
        <f t="shared" si="22"/>
        <v>1000</v>
      </c>
      <c r="D80" s="13">
        <f t="shared" si="23"/>
        <v>100</v>
      </c>
      <c r="E80" s="13">
        <f t="shared" si="24"/>
        <v>6900</v>
      </c>
      <c r="F80" s="14">
        <f t="shared" si="25"/>
        <v>0</v>
      </c>
      <c r="G80" s="14">
        <f t="shared" si="19"/>
        <v>6900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72026</v>
      </c>
      <c r="B81" s="12">
        <f t="shared" si="21"/>
        <v>46204</v>
      </c>
      <c r="C81" s="13">
        <f t="shared" si="22"/>
        <v>1000</v>
      </c>
      <c r="D81" s="13">
        <f t="shared" si="23"/>
        <v>100</v>
      </c>
      <c r="E81" s="13">
        <f t="shared" si="24"/>
        <v>7000</v>
      </c>
      <c r="F81" s="14">
        <f t="shared" si="25"/>
        <v>0</v>
      </c>
      <c r="G81" s="14">
        <f t="shared" si="19"/>
        <v>7000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82026</v>
      </c>
      <c r="B82" s="12">
        <f t="shared" si="21"/>
        <v>46235</v>
      </c>
      <c r="C82" s="13">
        <f t="shared" si="22"/>
        <v>1000</v>
      </c>
      <c r="D82" s="13">
        <f t="shared" si="23"/>
        <v>100</v>
      </c>
      <c r="E82" s="13">
        <f t="shared" si="24"/>
        <v>7100</v>
      </c>
      <c r="F82" s="14">
        <f t="shared" si="25"/>
        <v>0</v>
      </c>
      <c r="G82" s="14">
        <f t="shared" si="19"/>
        <v>7100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92026</v>
      </c>
      <c r="B83" s="12">
        <f t="shared" si="21"/>
        <v>46266</v>
      </c>
      <c r="C83" s="13">
        <f t="shared" si="22"/>
        <v>1000</v>
      </c>
      <c r="D83" s="13">
        <f t="shared" si="23"/>
        <v>100</v>
      </c>
      <c r="E83" s="13">
        <f t="shared" si="24"/>
        <v>7200</v>
      </c>
      <c r="F83" s="14">
        <f t="shared" si="25"/>
        <v>0</v>
      </c>
      <c r="G83" s="14">
        <f t="shared" si="19"/>
        <v>7200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102026</v>
      </c>
      <c r="B84" s="12">
        <f t="shared" si="21"/>
        <v>46296</v>
      </c>
      <c r="C84" s="13">
        <f t="shared" si="22"/>
        <v>1000</v>
      </c>
      <c r="D84" s="13">
        <f t="shared" si="23"/>
        <v>100</v>
      </c>
      <c r="E84" s="13">
        <f t="shared" si="24"/>
        <v>7300</v>
      </c>
      <c r="F84" s="14">
        <f t="shared" si="25"/>
        <v>0</v>
      </c>
      <c r="G84" s="14">
        <f t="shared" si="19"/>
        <v>7300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112026</v>
      </c>
      <c r="B85" s="12">
        <f t="shared" si="21"/>
        <v>46327</v>
      </c>
      <c r="C85" s="13">
        <f t="shared" si="22"/>
        <v>1000</v>
      </c>
      <c r="D85" s="13">
        <f t="shared" si="23"/>
        <v>100</v>
      </c>
      <c r="E85" s="13">
        <f t="shared" si="24"/>
        <v>7400</v>
      </c>
      <c r="F85" s="14">
        <f t="shared" si="25"/>
        <v>0</v>
      </c>
      <c r="G85" s="14">
        <f t="shared" si="19"/>
        <v>7400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122026</v>
      </c>
      <c r="B86" s="12">
        <f t="shared" si="21"/>
        <v>46357</v>
      </c>
      <c r="C86" s="13">
        <f t="shared" si="22"/>
        <v>1000</v>
      </c>
      <c r="D86" s="13">
        <f t="shared" si="23"/>
        <v>100</v>
      </c>
      <c r="E86" s="13">
        <f t="shared" si="24"/>
        <v>7500</v>
      </c>
      <c r="F86" s="14">
        <f t="shared" si="25"/>
        <v>0</v>
      </c>
      <c r="G86" s="14">
        <f t="shared" si="19"/>
        <v>7500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12027</v>
      </c>
      <c r="B87" s="12">
        <f t="shared" si="21"/>
        <v>46388</v>
      </c>
      <c r="C87" s="13">
        <f t="shared" si="22"/>
        <v>1000</v>
      </c>
      <c r="D87" s="13">
        <f t="shared" si="23"/>
        <v>100</v>
      </c>
      <c r="E87" s="13">
        <f t="shared" si="24"/>
        <v>7600</v>
      </c>
      <c r="F87" s="14">
        <f t="shared" si="25"/>
        <v>0</v>
      </c>
      <c r="G87" s="14">
        <f t="shared" si="19"/>
        <v>7600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22027</v>
      </c>
      <c r="B88" s="12">
        <f t="shared" si="21"/>
        <v>46419</v>
      </c>
      <c r="C88" s="13">
        <f t="shared" si="22"/>
        <v>1000</v>
      </c>
      <c r="D88" s="13">
        <f t="shared" si="23"/>
        <v>100</v>
      </c>
      <c r="E88" s="13">
        <f t="shared" si="24"/>
        <v>7700</v>
      </c>
      <c r="F88" s="14">
        <f t="shared" si="25"/>
        <v>0</v>
      </c>
      <c r="G88" s="14">
        <f t="shared" si="19"/>
        <v>7700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32027</v>
      </c>
      <c r="B89" s="12">
        <f t="shared" si="21"/>
        <v>46447</v>
      </c>
      <c r="C89" s="13">
        <f t="shared" si="22"/>
        <v>1000</v>
      </c>
      <c r="D89" s="13">
        <f t="shared" si="23"/>
        <v>100</v>
      </c>
      <c r="E89" s="13">
        <f t="shared" si="24"/>
        <v>7800</v>
      </c>
      <c r="F89" s="14">
        <f t="shared" si="25"/>
        <v>0</v>
      </c>
      <c r="G89" s="14">
        <f t="shared" si="19"/>
        <v>7800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42027</v>
      </c>
      <c r="B90" s="12">
        <f t="shared" si="21"/>
        <v>46478</v>
      </c>
      <c r="C90" s="13">
        <f t="shared" si="22"/>
        <v>1000</v>
      </c>
      <c r="D90" s="13">
        <f t="shared" si="23"/>
        <v>100</v>
      </c>
      <c r="E90" s="13">
        <f t="shared" si="24"/>
        <v>7900</v>
      </c>
      <c r="F90" s="14">
        <f t="shared" si="25"/>
        <v>0</v>
      </c>
      <c r="G90" s="14">
        <f t="shared" si="19"/>
        <v>7900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52027</v>
      </c>
      <c r="B91" s="12">
        <f t="shared" si="21"/>
        <v>46508</v>
      </c>
      <c r="C91" s="13">
        <f t="shared" si="22"/>
        <v>1000</v>
      </c>
      <c r="D91" s="13">
        <f t="shared" si="23"/>
        <v>100</v>
      </c>
      <c r="E91" s="13">
        <f t="shared" si="24"/>
        <v>8000</v>
      </c>
      <c r="F91" s="14">
        <f t="shared" si="25"/>
        <v>0</v>
      </c>
      <c r="G91" s="14">
        <f t="shared" si="19"/>
        <v>8000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62027</v>
      </c>
      <c r="B92" s="12">
        <f t="shared" si="21"/>
        <v>46539</v>
      </c>
      <c r="C92" s="13">
        <f t="shared" si="22"/>
        <v>1000</v>
      </c>
      <c r="D92" s="13">
        <f t="shared" si="23"/>
        <v>100</v>
      </c>
      <c r="E92" s="13">
        <f t="shared" si="24"/>
        <v>8100</v>
      </c>
      <c r="F92" s="14">
        <f t="shared" si="25"/>
        <v>0</v>
      </c>
      <c r="G92" s="14">
        <f t="shared" si="19"/>
        <v>8100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72027</v>
      </c>
      <c r="B93" s="12">
        <f t="shared" si="21"/>
        <v>46569</v>
      </c>
      <c r="C93" s="13">
        <f t="shared" si="22"/>
        <v>1000</v>
      </c>
      <c r="D93" s="13">
        <f t="shared" si="23"/>
        <v>100</v>
      </c>
      <c r="E93" s="13">
        <f t="shared" si="24"/>
        <v>8200</v>
      </c>
      <c r="F93" s="14">
        <f t="shared" si="25"/>
        <v>0</v>
      </c>
      <c r="G93" s="14">
        <f t="shared" si="19"/>
        <v>8200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82027</v>
      </c>
      <c r="B94" s="12">
        <f t="shared" si="21"/>
        <v>46600</v>
      </c>
      <c r="C94" s="13">
        <f t="shared" si="22"/>
        <v>1000</v>
      </c>
      <c r="D94" s="13">
        <f t="shared" si="23"/>
        <v>100</v>
      </c>
      <c r="E94" s="13">
        <f t="shared" si="24"/>
        <v>8300</v>
      </c>
      <c r="F94" s="14">
        <f t="shared" si="25"/>
        <v>0</v>
      </c>
      <c r="G94" s="14">
        <f t="shared" si="19"/>
        <v>8300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92027</v>
      </c>
      <c r="B95" s="12">
        <f t="shared" si="21"/>
        <v>46631</v>
      </c>
      <c r="C95" s="13">
        <f t="shared" si="22"/>
        <v>1000</v>
      </c>
      <c r="D95" s="13">
        <f t="shared" si="23"/>
        <v>100</v>
      </c>
      <c r="E95" s="13">
        <f t="shared" si="24"/>
        <v>8400</v>
      </c>
      <c r="F95" s="14">
        <f t="shared" si="25"/>
        <v>0</v>
      </c>
      <c r="G95" s="14">
        <f t="shared" si="19"/>
        <v>8400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102027</v>
      </c>
      <c r="B96" s="12">
        <f t="shared" si="21"/>
        <v>46661</v>
      </c>
      <c r="C96" s="13">
        <f t="shared" si="22"/>
        <v>1000</v>
      </c>
      <c r="D96" s="13">
        <f t="shared" si="23"/>
        <v>100</v>
      </c>
      <c r="E96" s="13">
        <f t="shared" si="24"/>
        <v>8500</v>
      </c>
      <c r="F96" s="14">
        <f t="shared" si="25"/>
        <v>0</v>
      </c>
      <c r="G96" s="14">
        <f t="shared" si="19"/>
        <v>8500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112027</v>
      </c>
      <c r="B97" s="12">
        <f t="shared" si="21"/>
        <v>46692</v>
      </c>
      <c r="C97" s="13">
        <f t="shared" si="22"/>
        <v>1000</v>
      </c>
      <c r="D97" s="13">
        <f t="shared" si="23"/>
        <v>100</v>
      </c>
      <c r="E97" s="13">
        <f t="shared" si="24"/>
        <v>8600</v>
      </c>
      <c r="F97" s="14">
        <f t="shared" si="25"/>
        <v>0</v>
      </c>
      <c r="G97" s="14">
        <f t="shared" si="19"/>
        <v>8600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122027</v>
      </c>
      <c r="B98" s="12">
        <f t="shared" si="21"/>
        <v>46722</v>
      </c>
      <c r="C98" s="13">
        <f t="shared" si="22"/>
        <v>1000</v>
      </c>
      <c r="D98" s="13">
        <f t="shared" si="23"/>
        <v>100</v>
      </c>
      <c r="E98" s="13">
        <f t="shared" si="24"/>
        <v>8700</v>
      </c>
      <c r="F98" s="14">
        <f t="shared" si="25"/>
        <v>0</v>
      </c>
      <c r="G98" s="14">
        <f t="shared" si="19"/>
        <v>8700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12028</v>
      </c>
      <c r="B99" s="12">
        <f t="shared" si="21"/>
        <v>46753</v>
      </c>
      <c r="C99" s="13">
        <f t="shared" si="22"/>
        <v>1000</v>
      </c>
      <c r="D99" s="13">
        <f t="shared" si="23"/>
        <v>100</v>
      </c>
      <c r="E99" s="13">
        <f t="shared" si="24"/>
        <v>8800</v>
      </c>
      <c r="F99" s="14">
        <f t="shared" si="25"/>
        <v>0</v>
      </c>
      <c r="G99" s="14">
        <f t="shared" si="19"/>
        <v>8800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22028</v>
      </c>
      <c r="B100" s="12">
        <f t="shared" si="21"/>
        <v>46784</v>
      </c>
      <c r="C100" s="13">
        <f t="shared" si="22"/>
        <v>1000</v>
      </c>
      <c r="D100" s="13">
        <f t="shared" si="23"/>
        <v>100</v>
      </c>
      <c r="E100" s="13">
        <f t="shared" si="24"/>
        <v>8900</v>
      </c>
      <c r="F100" s="14">
        <f t="shared" si="25"/>
        <v>0</v>
      </c>
      <c r="G100" s="14">
        <f t="shared" si="19"/>
        <v>8900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32028</v>
      </c>
      <c r="B101" s="12">
        <f t="shared" si="21"/>
        <v>46813</v>
      </c>
      <c r="C101" s="13">
        <f t="shared" si="22"/>
        <v>1000</v>
      </c>
      <c r="D101" s="13">
        <f t="shared" si="23"/>
        <v>100</v>
      </c>
      <c r="E101" s="13">
        <f t="shared" si="24"/>
        <v>9000</v>
      </c>
      <c r="F101" s="14">
        <f t="shared" si="25"/>
        <v>0</v>
      </c>
      <c r="G101" s="14">
        <f t="shared" ref="G101:G124" si="29">E101-F101</f>
        <v>9000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42028</v>
      </c>
      <c r="B102" s="12">
        <f t="shared" ref="B102:B124" si="31">EDATE(B101,1)</f>
        <v>46844</v>
      </c>
      <c r="C102" s="13">
        <f t="shared" ref="C102:C124" si="32">C101-H102+I102</f>
        <v>1000</v>
      </c>
      <c r="D102" s="13">
        <f t="shared" ref="D102:D124" si="33">C101*$K$1</f>
        <v>100</v>
      </c>
      <c r="E102" s="13">
        <f t="shared" ref="E102:E124" si="34">C101*$K$1+G101</f>
        <v>9100</v>
      </c>
      <c r="F102" s="14">
        <f t="shared" ref="F102:F124" si="35">IF(J102&gt;E102,E102,J102)</f>
        <v>0</v>
      </c>
      <c r="G102" s="14">
        <f t="shared" si="29"/>
        <v>9100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52028</v>
      </c>
      <c r="B103" s="12">
        <f t="shared" si="31"/>
        <v>46874</v>
      </c>
      <c r="C103" s="13">
        <f t="shared" si="32"/>
        <v>1000</v>
      </c>
      <c r="D103" s="13">
        <f t="shared" si="33"/>
        <v>100</v>
      </c>
      <c r="E103" s="13">
        <f t="shared" si="34"/>
        <v>9200</v>
      </c>
      <c r="F103" s="14">
        <f t="shared" si="35"/>
        <v>0</v>
      </c>
      <c r="G103" s="14">
        <f t="shared" si="29"/>
        <v>9200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62028</v>
      </c>
      <c r="B104" s="12">
        <f t="shared" si="31"/>
        <v>46905</v>
      </c>
      <c r="C104" s="13">
        <f t="shared" si="32"/>
        <v>1000</v>
      </c>
      <c r="D104" s="13">
        <f t="shared" si="33"/>
        <v>100</v>
      </c>
      <c r="E104" s="13">
        <f t="shared" si="34"/>
        <v>9300</v>
      </c>
      <c r="F104" s="14">
        <f t="shared" si="35"/>
        <v>0</v>
      </c>
      <c r="G104" s="14">
        <f t="shared" si="29"/>
        <v>9300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72028</v>
      </c>
      <c r="B105" s="12">
        <f t="shared" si="31"/>
        <v>46935</v>
      </c>
      <c r="C105" s="13">
        <f t="shared" si="32"/>
        <v>1000</v>
      </c>
      <c r="D105" s="13">
        <f t="shared" si="33"/>
        <v>100</v>
      </c>
      <c r="E105" s="13">
        <f t="shared" si="34"/>
        <v>9400</v>
      </c>
      <c r="F105" s="14">
        <f t="shared" si="35"/>
        <v>0</v>
      </c>
      <c r="G105" s="14">
        <f t="shared" si="29"/>
        <v>9400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82028</v>
      </c>
      <c r="B106" s="12">
        <f t="shared" si="31"/>
        <v>46966</v>
      </c>
      <c r="C106" s="13">
        <f t="shared" si="32"/>
        <v>1000</v>
      </c>
      <c r="D106" s="13">
        <f t="shared" si="33"/>
        <v>100</v>
      </c>
      <c r="E106" s="13">
        <f t="shared" si="34"/>
        <v>9500</v>
      </c>
      <c r="F106" s="14">
        <f t="shared" si="35"/>
        <v>0</v>
      </c>
      <c r="G106" s="14">
        <f t="shared" si="29"/>
        <v>9500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92028</v>
      </c>
      <c r="B107" s="12">
        <f t="shared" si="31"/>
        <v>46997</v>
      </c>
      <c r="C107" s="13">
        <f t="shared" si="32"/>
        <v>1000</v>
      </c>
      <c r="D107" s="13">
        <f t="shared" si="33"/>
        <v>100</v>
      </c>
      <c r="E107" s="13">
        <f t="shared" si="34"/>
        <v>9600</v>
      </c>
      <c r="F107" s="14">
        <f t="shared" si="35"/>
        <v>0</v>
      </c>
      <c r="G107" s="14">
        <f t="shared" si="29"/>
        <v>9600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102028</v>
      </c>
      <c r="B108" s="12">
        <f t="shared" si="31"/>
        <v>47027</v>
      </c>
      <c r="C108" s="13">
        <f t="shared" si="32"/>
        <v>1000</v>
      </c>
      <c r="D108" s="13">
        <f t="shared" si="33"/>
        <v>100</v>
      </c>
      <c r="E108" s="13">
        <f t="shared" si="34"/>
        <v>9700</v>
      </c>
      <c r="F108" s="14">
        <f t="shared" si="35"/>
        <v>0</v>
      </c>
      <c r="G108" s="14">
        <f t="shared" si="29"/>
        <v>9700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112028</v>
      </c>
      <c r="B109" s="12">
        <f t="shared" si="31"/>
        <v>47058</v>
      </c>
      <c r="C109" s="13">
        <f t="shared" si="32"/>
        <v>1000</v>
      </c>
      <c r="D109" s="13">
        <f t="shared" si="33"/>
        <v>100</v>
      </c>
      <c r="E109" s="13">
        <f t="shared" si="34"/>
        <v>9800</v>
      </c>
      <c r="F109" s="14">
        <f t="shared" si="35"/>
        <v>0</v>
      </c>
      <c r="G109" s="14">
        <f t="shared" si="29"/>
        <v>9800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122028</v>
      </c>
      <c r="B110" s="12">
        <f t="shared" si="31"/>
        <v>47088</v>
      </c>
      <c r="C110" s="13">
        <f t="shared" si="32"/>
        <v>1000</v>
      </c>
      <c r="D110" s="13">
        <f t="shared" si="33"/>
        <v>100</v>
      </c>
      <c r="E110" s="13">
        <f t="shared" si="34"/>
        <v>9900</v>
      </c>
      <c r="F110" s="14">
        <f t="shared" si="35"/>
        <v>0</v>
      </c>
      <c r="G110" s="14">
        <f t="shared" si="29"/>
        <v>9900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12029</v>
      </c>
      <c r="B111" s="12">
        <f t="shared" si="31"/>
        <v>47119</v>
      </c>
      <c r="C111" s="13">
        <f t="shared" si="32"/>
        <v>1000</v>
      </c>
      <c r="D111" s="13">
        <f t="shared" si="33"/>
        <v>100</v>
      </c>
      <c r="E111" s="13">
        <f t="shared" si="34"/>
        <v>10000</v>
      </c>
      <c r="F111" s="14">
        <f t="shared" si="35"/>
        <v>0</v>
      </c>
      <c r="G111" s="14">
        <f t="shared" si="29"/>
        <v>10000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22029</v>
      </c>
      <c r="B112" s="12">
        <f t="shared" si="31"/>
        <v>47150</v>
      </c>
      <c r="C112" s="13">
        <f t="shared" si="32"/>
        <v>1000</v>
      </c>
      <c r="D112" s="13">
        <f t="shared" si="33"/>
        <v>100</v>
      </c>
      <c r="E112" s="13">
        <f t="shared" si="34"/>
        <v>10100</v>
      </c>
      <c r="F112" s="14">
        <f t="shared" si="35"/>
        <v>0</v>
      </c>
      <c r="G112" s="14">
        <f t="shared" si="29"/>
        <v>10100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32029</v>
      </c>
      <c r="B113" s="12">
        <f t="shared" si="31"/>
        <v>47178</v>
      </c>
      <c r="C113" s="13">
        <f t="shared" si="32"/>
        <v>1000</v>
      </c>
      <c r="D113" s="13">
        <f t="shared" si="33"/>
        <v>100</v>
      </c>
      <c r="E113" s="13">
        <f t="shared" si="34"/>
        <v>10200</v>
      </c>
      <c r="F113" s="14">
        <f t="shared" si="35"/>
        <v>0</v>
      </c>
      <c r="G113" s="14">
        <f t="shared" si="29"/>
        <v>10200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42029</v>
      </c>
      <c r="B114" s="12">
        <f t="shared" si="31"/>
        <v>47209</v>
      </c>
      <c r="C114" s="13">
        <f t="shared" si="32"/>
        <v>1000</v>
      </c>
      <c r="D114" s="13">
        <f t="shared" si="33"/>
        <v>100</v>
      </c>
      <c r="E114" s="13">
        <f t="shared" si="34"/>
        <v>10300</v>
      </c>
      <c r="F114" s="14">
        <f t="shared" si="35"/>
        <v>0</v>
      </c>
      <c r="G114" s="14">
        <f t="shared" si="29"/>
        <v>10300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52029</v>
      </c>
      <c r="B115" s="12">
        <f t="shared" si="31"/>
        <v>47239</v>
      </c>
      <c r="C115" s="13">
        <f t="shared" si="32"/>
        <v>1000</v>
      </c>
      <c r="D115" s="13">
        <f t="shared" si="33"/>
        <v>100</v>
      </c>
      <c r="E115" s="13">
        <f t="shared" si="34"/>
        <v>10400</v>
      </c>
      <c r="F115" s="14">
        <f t="shared" si="35"/>
        <v>0</v>
      </c>
      <c r="G115" s="14">
        <f t="shared" si="29"/>
        <v>10400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62029</v>
      </c>
      <c r="B116" s="12">
        <f t="shared" si="31"/>
        <v>47270</v>
      </c>
      <c r="C116" s="13">
        <f t="shared" si="32"/>
        <v>1000</v>
      </c>
      <c r="D116" s="13">
        <f t="shared" si="33"/>
        <v>100</v>
      </c>
      <c r="E116" s="13">
        <f t="shared" si="34"/>
        <v>10500</v>
      </c>
      <c r="F116" s="14">
        <f t="shared" si="35"/>
        <v>0</v>
      </c>
      <c r="G116" s="14">
        <f t="shared" si="29"/>
        <v>10500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72029</v>
      </c>
      <c r="B117" s="12">
        <f t="shared" si="31"/>
        <v>47300</v>
      </c>
      <c r="C117" s="13">
        <f t="shared" si="32"/>
        <v>1000</v>
      </c>
      <c r="D117" s="13">
        <f t="shared" si="33"/>
        <v>100</v>
      </c>
      <c r="E117" s="13">
        <f t="shared" si="34"/>
        <v>10600</v>
      </c>
      <c r="F117" s="14">
        <f t="shared" si="35"/>
        <v>0</v>
      </c>
      <c r="G117" s="14">
        <f t="shared" si="29"/>
        <v>10600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82029</v>
      </c>
      <c r="B118" s="12">
        <f t="shared" si="31"/>
        <v>47331</v>
      </c>
      <c r="C118" s="13">
        <f t="shared" si="32"/>
        <v>1000</v>
      </c>
      <c r="D118" s="13">
        <f t="shared" si="33"/>
        <v>100</v>
      </c>
      <c r="E118" s="13">
        <f t="shared" si="34"/>
        <v>10700</v>
      </c>
      <c r="F118" s="14">
        <f t="shared" si="35"/>
        <v>0</v>
      </c>
      <c r="G118" s="14">
        <f t="shared" si="29"/>
        <v>10700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92029</v>
      </c>
      <c r="B119" s="12">
        <f t="shared" si="31"/>
        <v>47362</v>
      </c>
      <c r="C119" s="13">
        <f t="shared" si="32"/>
        <v>1000</v>
      </c>
      <c r="D119" s="13">
        <f t="shared" si="33"/>
        <v>100</v>
      </c>
      <c r="E119" s="13">
        <f t="shared" si="34"/>
        <v>10800</v>
      </c>
      <c r="F119" s="14">
        <f t="shared" si="35"/>
        <v>0</v>
      </c>
      <c r="G119" s="14">
        <f t="shared" si="29"/>
        <v>10800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102029</v>
      </c>
      <c r="B120" s="12">
        <f t="shared" si="31"/>
        <v>47392</v>
      </c>
      <c r="C120" s="13">
        <f t="shared" si="32"/>
        <v>1000</v>
      </c>
      <c r="D120" s="13">
        <f t="shared" si="33"/>
        <v>100</v>
      </c>
      <c r="E120" s="13">
        <f t="shared" si="34"/>
        <v>10900</v>
      </c>
      <c r="F120" s="14">
        <f t="shared" si="35"/>
        <v>0</v>
      </c>
      <c r="G120" s="14">
        <f t="shared" si="29"/>
        <v>10900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112029</v>
      </c>
      <c r="B121" s="12">
        <f t="shared" si="31"/>
        <v>47423</v>
      </c>
      <c r="C121" s="13">
        <f t="shared" si="32"/>
        <v>1000</v>
      </c>
      <c r="D121" s="13">
        <f t="shared" si="33"/>
        <v>100</v>
      </c>
      <c r="E121" s="13">
        <f t="shared" si="34"/>
        <v>11000</v>
      </c>
      <c r="F121" s="14">
        <f t="shared" si="35"/>
        <v>0</v>
      </c>
      <c r="G121" s="14">
        <f t="shared" si="29"/>
        <v>11000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122029</v>
      </c>
      <c r="B122" s="12">
        <f t="shared" si="31"/>
        <v>47453</v>
      </c>
      <c r="C122" s="13">
        <f t="shared" si="32"/>
        <v>1000</v>
      </c>
      <c r="D122" s="13">
        <f t="shared" si="33"/>
        <v>100</v>
      </c>
      <c r="E122" s="13">
        <f t="shared" si="34"/>
        <v>11100</v>
      </c>
      <c r="F122" s="14">
        <f t="shared" si="35"/>
        <v>0</v>
      </c>
      <c r="G122" s="14">
        <f t="shared" si="29"/>
        <v>11100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12030</v>
      </c>
      <c r="B123" s="12">
        <f t="shared" si="31"/>
        <v>47484</v>
      </c>
      <c r="C123" s="13">
        <f t="shared" si="32"/>
        <v>1000</v>
      </c>
      <c r="D123" s="13">
        <f t="shared" si="33"/>
        <v>100</v>
      </c>
      <c r="E123" s="13">
        <f t="shared" si="34"/>
        <v>11200</v>
      </c>
      <c r="F123" s="14">
        <f t="shared" si="35"/>
        <v>0</v>
      </c>
      <c r="G123" s="14">
        <f t="shared" si="29"/>
        <v>11200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22030</v>
      </c>
      <c r="B124" s="12">
        <f t="shared" si="31"/>
        <v>47515</v>
      </c>
      <c r="C124" s="13">
        <f t="shared" si="32"/>
        <v>1000</v>
      </c>
      <c r="D124" s="13">
        <f t="shared" si="33"/>
        <v>100</v>
      </c>
      <c r="E124" s="13">
        <f t="shared" si="34"/>
        <v>11300</v>
      </c>
      <c r="F124" s="14">
        <f t="shared" si="35"/>
        <v>0</v>
      </c>
      <c r="G124" s="14">
        <f t="shared" si="29"/>
        <v>11300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M18" sqref="M18"/>
    </sheetView>
  </sheetViews>
  <sheetFormatPr defaultColWidth="11" defaultRowHeight="15"/>
  <cols>
    <col min="1" max="1" width="7" hidden="1" customWidth="1"/>
    <col min="2" max="2" width="9" customWidth="1"/>
    <col min="3" max="3" width="12.5714285714286" customWidth="1"/>
    <col min="4" max="4" width="10.7142857142857" customWidth="1"/>
    <col min="5" max="5" width="13.5714285714286" customWidth="1"/>
    <col min="6" max="6" width="11.2857142857143" customWidth="1"/>
    <col min="7" max="7" width="14" customWidth="1"/>
    <col min="8" max="8" width="12" customWidth="1"/>
    <col min="9" max="9" width="10.4285714285714" customWidth="1"/>
    <col min="10" max="10" width="12.4285714285714" customWidth="1"/>
    <col min="11" max="11" width="11.5714285714286" customWidth="1"/>
    <col min="14" max="14" width="12.1428571428571" customWidth="1"/>
    <col min="15" max="15" width="13.5714285714286" customWidth="1"/>
    <col min="16" max="16" width="12" customWidth="1"/>
    <col min="17" max="17" width="3.85714285714286" customWidth="1"/>
    <col min="18" max="18" width="25.1428571428571" customWidth="1"/>
    <col min="19" max="19" width="11.1428571428571" customWidth="1"/>
  </cols>
  <sheetData>
    <row r="1" spans="2:16">
      <c r="B1" s="1" t="s">
        <v>9</v>
      </c>
      <c r="C1" s="2" t="s">
        <v>90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43678</v>
      </c>
      <c r="N1" s="19" t="s">
        <v>13</v>
      </c>
      <c r="O1" s="20">
        <v>550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600</v>
      </c>
    </row>
    <row r="5" ht="15.75" spans="1:19">
      <c r="A5" s="5" t="str">
        <f>(MONTH(B5)&amp;YEAR(B5))</f>
        <v>82019</v>
      </c>
      <c r="B5" s="12">
        <f>EDATE(M1,0)</f>
        <v>43678</v>
      </c>
      <c r="C5" s="13">
        <f>IF(H5&gt;0,O1-H5,IF(J5&lt;0,O1-J5,O1))</f>
        <v>550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550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92019</v>
      </c>
      <c r="B6" s="12">
        <f t="shared" ref="B6:B37" si="2">EDATE(B5,1)</f>
        <v>43709</v>
      </c>
      <c r="C6" s="13">
        <f t="shared" ref="C6:C37" si="3">C5-H6+I6</f>
        <v>400</v>
      </c>
      <c r="D6" s="13">
        <f t="shared" ref="D6:D37" si="4">C5*$K$1</f>
        <v>55</v>
      </c>
      <c r="E6" s="13">
        <f t="shared" ref="E6:E37" si="5">C5*$K$1+G5</f>
        <v>55</v>
      </c>
      <c r="F6" s="14">
        <f t="shared" ref="F6:F37" si="6">IF(J6&gt;E6,E6,J6)</f>
        <v>55</v>
      </c>
      <c r="G6" s="14">
        <f t="shared" si="0"/>
        <v>0</v>
      </c>
      <c r="H6" s="14">
        <f t="shared" ref="H6:H37" si="7">IF(J6&gt;F6,J6-F6,0)</f>
        <v>200</v>
      </c>
      <c r="I6" s="24">
        <f t="shared" ref="I6:I37" si="8">-SUMIF(L6:P6,"&lt;0",L6:P6)</f>
        <v>50</v>
      </c>
      <c r="J6" s="24">
        <f>IF($L6&gt;0,$L6,0)+IF($N6&gt;0,$N6,0)+IF($P6&gt;0,$P6,0)</f>
        <v>255</v>
      </c>
      <c r="K6" s="27">
        <v>43716</v>
      </c>
      <c r="L6" s="26">
        <v>255</v>
      </c>
      <c r="M6" s="27">
        <v>43734</v>
      </c>
      <c r="N6" s="28">
        <v>-50</v>
      </c>
      <c r="O6" s="27"/>
      <c r="P6" s="28"/>
      <c r="R6" s="34" t="s">
        <v>5</v>
      </c>
      <c r="S6" s="33">
        <f ca="1">VLOOKUP($A$2,$A$5:$P$127,4,FALSE)</f>
        <v>60</v>
      </c>
    </row>
    <row r="7" ht="15.75" spans="1:19">
      <c r="A7" s="5" t="str">
        <f t="shared" si="1"/>
        <v>102019</v>
      </c>
      <c r="B7" s="12">
        <f t="shared" si="2"/>
        <v>43739</v>
      </c>
      <c r="C7" s="13">
        <f t="shared" si="3"/>
        <v>1100</v>
      </c>
      <c r="D7" s="13">
        <f t="shared" si="4"/>
        <v>40</v>
      </c>
      <c r="E7" s="13">
        <f t="shared" si="5"/>
        <v>40</v>
      </c>
      <c r="F7" s="14">
        <f t="shared" si="6"/>
        <v>40</v>
      </c>
      <c r="G7" s="14">
        <f t="shared" si="0"/>
        <v>0</v>
      </c>
      <c r="H7" s="14">
        <f t="shared" si="7"/>
        <v>50</v>
      </c>
      <c r="I7" s="24">
        <f t="shared" si="8"/>
        <v>750</v>
      </c>
      <c r="J7" s="24">
        <f t="shared" ref="J7:J70" si="9">IF($L7&gt;0,$L7,0)+IF($N7&gt;0,$N7,0)+IF($P7&gt;0,$P7,0)</f>
        <v>90</v>
      </c>
      <c r="K7" s="27">
        <v>43746</v>
      </c>
      <c r="L7" s="26">
        <v>90</v>
      </c>
      <c r="M7" s="27">
        <v>43746</v>
      </c>
      <c r="N7" s="28">
        <v>-650</v>
      </c>
      <c r="O7" s="27">
        <v>43766</v>
      </c>
      <c r="P7" s="28">
        <v>-100</v>
      </c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112019</v>
      </c>
      <c r="B8" s="12">
        <f t="shared" si="2"/>
        <v>43770</v>
      </c>
      <c r="C8" s="13">
        <f t="shared" si="3"/>
        <v>600</v>
      </c>
      <c r="D8" s="13">
        <f t="shared" si="4"/>
        <v>110</v>
      </c>
      <c r="E8" s="13">
        <f t="shared" si="5"/>
        <v>110</v>
      </c>
      <c r="F8" s="14">
        <f t="shared" si="6"/>
        <v>110</v>
      </c>
      <c r="G8" s="14">
        <f t="shared" si="0"/>
        <v>0</v>
      </c>
      <c r="H8" s="14">
        <f t="shared" si="7"/>
        <v>500</v>
      </c>
      <c r="I8" s="24">
        <f t="shared" si="8"/>
        <v>0</v>
      </c>
      <c r="J8" s="24">
        <f t="shared" si="9"/>
        <v>610</v>
      </c>
      <c r="K8" s="27">
        <v>43776</v>
      </c>
      <c r="L8" s="26">
        <v>610</v>
      </c>
      <c r="M8" s="27"/>
      <c r="N8" s="28"/>
      <c r="O8" s="27"/>
      <c r="P8" s="28"/>
      <c r="R8" s="32" t="s">
        <v>7</v>
      </c>
      <c r="S8" s="33">
        <f ca="1">VLOOKUP($A$2,$A$5:$P$127,6,FALSE)</f>
        <v>60</v>
      </c>
    </row>
    <row r="9" ht="15.75" spans="1:19">
      <c r="A9" s="5" t="str">
        <f t="shared" si="1"/>
        <v>122019</v>
      </c>
      <c r="B9" s="12">
        <f t="shared" si="2"/>
        <v>43800</v>
      </c>
      <c r="C9" s="13">
        <f t="shared" si="3"/>
        <v>600</v>
      </c>
      <c r="D9" s="13">
        <f t="shared" si="4"/>
        <v>60</v>
      </c>
      <c r="E9" s="13">
        <f t="shared" si="5"/>
        <v>60</v>
      </c>
      <c r="F9" s="14">
        <f t="shared" si="6"/>
        <v>60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60</v>
      </c>
      <c r="K9" s="27">
        <v>43809</v>
      </c>
      <c r="L9" s="26">
        <v>60</v>
      </c>
      <c r="M9" s="27"/>
      <c r="N9" s="28"/>
      <c r="O9" s="27"/>
      <c r="P9" s="28"/>
      <c r="S9" s="5"/>
    </row>
    <row r="10" ht="15.75" spans="1:19">
      <c r="A10" s="5" t="str">
        <f t="shared" si="1"/>
        <v>12020</v>
      </c>
      <c r="B10" s="12">
        <f t="shared" si="2"/>
        <v>43831</v>
      </c>
      <c r="C10" s="13">
        <f t="shared" si="3"/>
        <v>600</v>
      </c>
      <c r="D10" s="13">
        <f t="shared" si="4"/>
        <v>60</v>
      </c>
      <c r="E10" s="13">
        <f t="shared" si="5"/>
        <v>60</v>
      </c>
      <c r="F10" s="14">
        <f t="shared" si="6"/>
        <v>60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60</v>
      </c>
      <c r="K10" s="27">
        <v>43839</v>
      </c>
      <c r="L10" s="26">
        <v>60</v>
      </c>
      <c r="M10" s="27"/>
      <c r="N10" s="28"/>
      <c r="O10" s="27"/>
      <c r="P10" s="28"/>
      <c r="S10" s="5"/>
    </row>
    <row r="11" ht="15.75" spans="1:19">
      <c r="A11" s="5" t="str">
        <f t="shared" si="1"/>
        <v>22020</v>
      </c>
      <c r="B11" s="12">
        <f t="shared" si="2"/>
        <v>43862</v>
      </c>
      <c r="C11" s="13">
        <f t="shared" si="3"/>
        <v>600</v>
      </c>
      <c r="D11" s="13">
        <f t="shared" si="4"/>
        <v>60</v>
      </c>
      <c r="E11" s="13">
        <f t="shared" si="5"/>
        <v>60</v>
      </c>
      <c r="F11" s="14">
        <f t="shared" si="6"/>
        <v>60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60</v>
      </c>
      <c r="K11" s="27">
        <v>43871</v>
      </c>
      <c r="L11" s="26">
        <v>60</v>
      </c>
      <c r="M11" s="27"/>
      <c r="N11" s="28"/>
      <c r="O11" s="27"/>
      <c r="P11" s="28"/>
      <c r="S11" s="5"/>
    </row>
    <row r="12" ht="15.75" spans="1:19">
      <c r="A12" s="5" t="str">
        <f t="shared" si="1"/>
        <v>32020</v>
      </c>
      <c r="B12" s="12">
        <f t="shared" si="2"/>
        <v>43891</v>
      </c>
      <c r="C12" s="13">
        <f t="shared" si="3"/>
        <v>600</v>
      </c>
      <c r="D12" s="13">
        <f t="shared" si="4"/>
        <v>60</v>
      </c>
      <c r="E12" s="13">
        <f t="shared" si="5"/>
        <v>60</v>
      </c>
      <c r="F12" s="14">
        <f t="shared" si="6"/>
        <v>60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60</v>
      </c>
      <c r="K12" s="27">
        <v>43898</v>
      </c>
      <c r="L12" s="26">
        <v>60</v>
      </c>
      <c r="M12" s="27"/>
      <c r="N12" s="28"/>
      <c r="O12" s="27"/>
      <c r="P12" s="28"/>
      <c r="S12" s="5"/>
    </row>
    <row r="13" ht="15.75" spans="1:19">
      <c r="A13" s="5" t="str">
        <f t="shared" si="1"/>
        <v>42020</v>
      </c>
      <c r="B13" s="12">
        <f t="shared" si="2"/>
        <v>43922</v>
      </c>
      <c r="C13" s="13">
        <f t="shared" si="3"/>
        <v>600</v>
      </c>
      <c r="D13" s="13">
        <f t="shared" si="4"/>
        <v>60</v>
      </c>
      <c r="E13" s="13">
        <f t="shared" si="5"/>
        <v>60</v>
      </c>
      <c r="F13" s="14">
        <f t="shared" si="6"/>
        <v>60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60</v>
      </c>
      <c r="K13" s="27">
        <v>43956</v>
      </c>
      <c r="L13" s="26">
        <v>60</v>
      </c>
      <c r="M13" s="27"/>
      <c r="N13" s="28"/>
      <c r="O13" s="27"/>
      <c r="P13" s="28"/>
      <c r="S13" s="5"/>
    </row>
    <row r="14" ht="15.75" spans="1:19">
      <c r="A14" s="5" t="str">
        <f t="shared" si="1"/>
        <v>52020</v>
      </c>
      <c r="B14" s="12">
        <f t="shared" si="2"/>
        <v>43952</v>
      </c>
      <c r="C14" s="13">
        <f t="shared" si="3"/>
        <v>600</v>
      </c>
      <c r="D14" s="13">
        <f t="shared" si="4"/>
        <v>60</v>
      </c>
      <c r="E14" s="13">
        <f t="shared" si="5"/>
        <v>60</v>
      </c>
      <c r="F14" s="14">
        <f t="shared" si="6"/>
        <v>60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60</v>
      </c>
      <c r="K14" s="27">
        <v>43956</v>
      </c>
      <c r="L14" s="26">
        <v>60</v>
      </c>
      <c r="M14" s="27"/>
      <c r="N14" s="28"/>
      <c r="O14" s="27"/>
      <c r="P14" s="28"/>
      <c r="S14" s="5"/>
    </row>
    <row r="15" ht="15.75" spans="1:19">
      <c r="A15" s="5" t="str">
        <f t="shared" si="1"/>
        <v>62020</v>
      </c>
      <c r="B15" s="12">
        <f t="shared" si="2"/>
        <v>43983</v>
      </c>
      <c r="C15" s="13">
        <f t="shared" si="3"/>
        <v>600</v>
      </c>
      <c r="D15" s="13">
        <f t="shared" si="4"/>
        <v>60</v>
      </c>
      <c r="E15" s="13">
        <f t="shared" si="5"/>
        <v>60</v>
      </c>
      <c r="F15" s="14">
        <f t="shared" si="6"/>
        <v>60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60</v>
      </c>
      <c r="K15" s="29">
        <v>44018</v>
      </c>
      <c r="L15" s="26">
        <v>60</v>
      </c>
      <c r="M15" s="29"/>
      <c r="N15" s="30"/>
      <c r="O15" s="29"/>
      <c r="P15" s="30"/>
      <c r="S15" s="5"/>
    </row>
    <row r="16" ht="15.75" spans="1:19">
      <c r="A16" s="5" t="str">
        <f t="shared" si="1"/>
        <v>72020</v>
      </c>
      <c r="B16" s="12">
        <f t="shared" si="2"/>
        <v>44013</v>
      </c>
      <c r="C16" s="13">
        <f t="shared" si="3"/>
        <v>600</v>
      </c>
      <c r="D16" s="13">
        <f t="shared" si="4"/>
        <v>60</v>
      </c>
      <c r="E16" s="13">
        <f t="shared" si="5"/>
        <v>60</v>
      </c>
      <c r="F16" s="14">
        <f t="shared" si="6"/>
        <v>60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60</v>
      </c>
      <c r="K16" s="25">
        <v>44079</v>
      </c>
      <c r="L16" s="26">
        <v>60</v>
      </c>
      <c r="M16" s="25"/>
      <c r="N16" s="26"/>
      <c r="O16" s="25"/>
      <c r="P16" s="26"/>
      <c r="S16" s="5"/>
    </row>
    <row r="17" ht="15.75" spans="1:19">
      <c r="A17" s="5" t="str">
        <f t="shared" si="1"/>
        <v>82020</v>
      </c>
      <c r="B17" s="12">
        <f t="shared" si="2"/>
        <v>44044</v>
      </c>
      <c r="C17" s="13">
        <f t="shared" si="3"/>
        <v>600</v>
      </c>
      <c r="D17" s="13">
        <f t="shared" si="4"/>
        <v>60</v>
      </c>
      <c r="E17" s="13">
        <f t="shared" si="5"/>
        <v>60</v>
      </c>
      <c r="F17" s="14">
        <f t="shared" si="6"/>
        <v>60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60</v>
      </c>
      <c r="K17" s="25">
        <v>44079</v>
      </c>
      <c r="L17" s="26">
        <v>60</v>
      </c>
      <c r="M17" s="25"/>
      <c r="N17" s="26"/>
      <c r="O17" s="25"/>
      <c r="P17" s="26"/>
      <c r="S17" s="5"/>
    </row>
    <row r="18" ht="15.75" spans="1:19">
      <c r="A18" s="5" t="str">
        <f t="shared" si="1"/>
        <v>92020</v>
      </c>
      <c r="B18" s="12">
        <f t="shared" si="2"/>
        <v>44075</v>
      </c>
      <c r="C18" s="13">
        <f t="shared" si="3"/>
        <v>0</v>
      </c>
      <c r="D18" s="13">
        <f t="shared" si="4"/>
        <v>60</v>
      </c>
      <c r="E18" s="13">
        <f t="shared" si="5"/>
        <v>60</v>
      </c>
      <c r="F18" s="14">
        <f t="shared" si="6"/>
        <v>60</v>
      </c>
      <c r="G18" s="14">
        <f t="shared" si="0"/>
        <v>0</v>
      </c>
      <c r="H18" s="14">
        <f t="shared" si="7"/>
        <v>600</v>
      </c>
      <c r="I18" s="24">
        <f t="shared" si="8"/>
        <v>0</v>
      </c>
      <c r="J18" s="24">
        <f t="shared" si="9"/>
        <v>660</v>
      </c>
      <c r="K18" s="25">
        <v>44079</v>
      </c>
      <c r="L18" s="26">
        <v>660</v>
      </c>
      <c r="M18" s="25"/>
      <c r="N18" s="26"/>
      <c r="O18" s="25"/>
      <c r="P18" s="26"/>
      <c r="S18" s="5"/>
    </row>
    <row r="19" ht="15.75" spans="1:19">
      <c r="A19" s="5" t="str">
        <f t="shared" si="1"/>
        <v>102020</v>
      </c>
      <c r="B19" s="12">
        <f t="shared" si="2"/>
        <v>44105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112020</v>
      </c>
      <c r="B20" s="12">
        <f t="shared" si="2"/>
        <v>44136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122020</v>
      </c>
      <c r="B21" s="12">
        <f t="shared" si="2"/>
        <v>44166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12021</v>
      </c>
      <c r="B22" s="12">
        <f t="shared" si="2"/>
        <v>44197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22021</v>
      </c>
      <c r="B23" s="12">
        <f t="shared" si="2"/>
        <v>44228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32021</v>
      </c>
      <c r="B24" s="12">
        <f t="shared" si="2"/>
        <v>44256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42021</v>
      </c>
      <c r="B25" s="12">
        <f t="shared" si="2"/>
        <v>44287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52021</v>
      </c>
      <c r="B26" s="12">
        <f t="shared" si="2"/>
        <v>44317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62021</v>
      </c>
      <c r="B27" s="12">
        <f t="shared" si="2"/>
        <v>44348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72021</v>
      </c>
      <c r="B28" s="12">
        <f t="shared" si="2"/>
        <v>44378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82021</v>
      </c>
      <c r="B29" s="12">
        <f t="shared" si="2"/>
        <v>44409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92021</v>
      </c>
      <c r="B30" s="12">
        <f t="shared" si="2"/>
        <v>44440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102021</v>
      </c>
      <c r="B31" s="12">
        <f t="shared" si="2"/>
        <v>44470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112021</v>
      </c>
      <c r="B32" s="12">
        <f t="shared" si="2"/>
        <v>44501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122021</v>
      </c>
      <c r="B33" s="12">
        <f t="shared" si="2"/>
        <v>44531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12022</v>
      </c>
      <c r="B34" s="12">
        <f t="shared" si="2"/>
        <v>44562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22022</v>
      </c>
      <c r="B35" s="12">
        <f t="shared" si="2"/>
        <v>44593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32022</v>
      </c>
      <c r="B36" s="12">
        <f t="shared" si="2"/>
        <v>44621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42022</v>
      </c>
      <c r="B37" s="12">
        <f t="shared" si="2"/>
        <v>44652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52022</v>
      </c>
      <c r="B38" s="12">
        <f t="shared" ref="B38:B69" si="12">EDATE(B37,1)</f>
        <v>44682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62022</v>
      </c>
      <c r="B39" s="12">
        <f t="shared" si="12"/>
        <v>44713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72022</v>
      </c>
      <c r="B40" s="12">
        <f t="shared" si="12"/>
        <v>44743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82022</v>
      </c>
      <c r="B41" s="12">
        <f t="shared" si="12"/>
        <v>44774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92022</v>
      </c>
      <c r="B42" s="12">
        <f t="shared" si="12"/>
        <v>44805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102022</v>
      </c>
      <c r="B43" s="12">
        <f t="shared" si="12"/>
        <v>44835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112022</v>
      </c>
      <c r="B44" s="12">
        <f t="shared" si="12"/>
        <v>44866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122022</v>
      </c>
      <c r="B45" s="12">
        <f t="shared" si="12"/>
        <v>44896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12023</v>
      </c>
      <c r="B46" s="12">
        <f t="shared" si="12"/>
        <v>44927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22023</v>
      </c>
      <c r="B47" s="12">
        <f t="shared" si="12"/>
        <v>44958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32023</v>
      </c>
      <c r="B48" s="12">
        <f t="shared" si="12"/>
        <v>44986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42023</v>
      </c>
      <c r="B49" s="12">
        <f t="shared" si="12"/>
        <v>45017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52023</v>
      </c>
      <c r="B50" s="12">
        <f t="shared" si="12"/>
        <v>45047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62023</v>
      </c>
      <c r="B51" s="12">
        <f t="shared" si="12"/>
        <v>45078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72023</v>
      </c>
      <c r="B52" s="12">
        <f t="shared" si="12"/>
        <v>45108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82023</v>
      </c>
      <c r="B53" s="12">
        <f t="shared" si="12"/>
        <v>45139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92023</v>
      </c>
      <c r="B54" s="12">
        <f t="shared" si="12"/>
        <v>45170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102023</v>
      </c>
      <c r="B55" s="12">
        <f t="shared" si="12"/>
        <v>45200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112023</v>
      </c>
      <c r="B56" s="12">
        <f t="shared" si="12"/>
        <v>45231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122023</v>
      </c>
      <c r="B57" s="12">
        <f t="shared" si="12"/>
        <v>45261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12024</v>
      </c>
      <c r="B58" s="12">
        <f t="shared" si="12"/>
        <v>45292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22024</v>
      </c>
      <c r="B59" s="12">
        <f t="shared" si="12"/>
        <v>45323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32024</v>
      </c>
      <c r="B60" s="12">
        <f t="shared" si="12"/>
        <v>45352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42024</v>
      </c>
      <c r="B61" s="12">
        <f t="shared" si="12"/>
        <v>45383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52024</v>
      </c>
      <c r="B62" s="12">
        <f t="shared" si="12"/>
        <v>45413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62024</v>
      </c>
      <c r="B63" s="12">
        <f t="shared" si="12"/>
        <v>45444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72024</v>
      </c>
      <c r="B64" s="12">
        <f t="shared" si="12"/>
        <v>45474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82024</v>
      </c>
      <c r="B65" s="12">
        <f t="shared" si="12"/>
        <v>45505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92024</v>
      </c>
      <c r="B66" s="12">
        <f t="shared" si="12"/>
        <v>45536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102024</v>
      </c>
      <c r="B67" s="12">
        <f t="shared" si="12"/>
        <v>45566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112024</v>
      </c>
      <c r="B68" s="12">
        <f t="shared" si="12"/>
        <v>45597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122024</v>
      </c>
      <c r="B69" s="12">
        <f t="shared" si="12"/>
        <v>45627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12025</v>
      </c>
      <c r="B70" s="12">
        <f t="shared" ref="B70:B101" si="21">EDATE(B69,1)</f>
        <v>45658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22025</v>
      </c>
      <c r="B71" s="12">
        <f t="shared" si="21"/>
        <v>45689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32025</v>
      </c>
      <c r="B72" s="12">
        <f t="shared" si="21"/>
        <v>45717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42025</v>
      </c>
      <c r="B73" s="12">
        <f t="shared" si="21"/>
        <v>45748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52025</v>
      </c>
      <c r="B74" s="12">
        <f t="shared" si="21"/>
        <v>45778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62025</v>
      </c>
      <c r="B75" s="12">
        <f t="shared" si="21"/>
        <v>45809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72025</v>
      </c>
      <c r="B76" s="12">
        <f t="shared" si="21"/>
        <v>45839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82025</v>
      </c>
      <c r="B77" s="12">
        <f t="shared" si="21"/>
        <v>45870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92025</v>
      </c>
      <c r="B78" s="12">
        <f t="shared" si="21"/>
        <v>45901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102025</v>
      </c>
      <c r="B79" s="12">
        <f t="shared" si="21"/>
        <v>45931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112025</v>
      </c>
      <c r="B80" s="12">
        <f t="shared" si="21"/>
        <v>45962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122025</v>
      </c>
      <c r="B81" s="12">
        <f t="shared" si="21"/>
        <v>45992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12026</v>
      </c>
      <c r="B82" s="12">
        <f t="shared" si="21"/>
        <v>46023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22026</v>
      </c>
      <c r="B83" s="12">
        <f t="shared" si="21"/>
        <v>46054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32026</v>
      </c>
      <c r="B84" s="12">
        <f t="shared" si="21"/>
        <v>46082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42026</v>
      </c>
      <c r="B85" s="12">
        <f t="shared" si="21"/>
        <v>46113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52026</v>
      </c>
      <c r="B86" s="12">
        <f t="shared" si="21"/>
        <v>46143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62026</v>
      </c>
      <c r="B87" s="12">
        <f t="shared" si="21"/>
        <v>46174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72026</v>
      </c>
      <c r="B88" s="12">
        <f t="shared" si="21"/>
        <v>46204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82026</v>
      </c>
      <c r="B89" s="12">
        <f t="shared" si="21"/>
        <v>46235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92026</v>
      </c>
      <c r="B90" s="12">
        <f t="shared" si="21"/>
        <v>46266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102026</v>
      </c>
      <c r="B91" s="12">
        <f t="shared" si="21"/>
        <v>46296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112026</v>
      </c>
      <c r="B92" s="12">
        <f t="shared" si="21"/>
        <v>46327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122026</v>
      </c>
      <c r="B93" s="12">
        <f t="shared" si="21"/>
        <v>46357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12027</v>
      </c>
      <c r="B94" s="12">
        <f t="shared" si="21"/>
        <v>46388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22027</v>
      </c>
      <c r="B95" s="12">
        <f t="shared" si="21"/>
        <v>46419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32027</v>
      </c>
      <c r="B96" s="12">
        <f t="shared" si="21"/>
        <v>46447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42027</v>
      </c>
      <c r="B97" s="12">
        <f t="shared" si="21"/>
        <v>46478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52027</v>
      </c>
      <c r="B98" s="12">
        <f t="shared" si="21"/>
        <v>46508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62027</v>
      </c>
      <c r="B99" s="12">
        <f t="shared" si="21"/>
        <v>46539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72027</v>
      </c>
      <c r="B100" s="12">
        <f t="shared" si="21"/>
        <v>46569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82027</v>
      </c>
      <c r="B101" s="12">
        <f t="shared" si="21"/>
        <v>46600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92027</v>
      </c>
      <c r="B102" s="12">
        <f t="shared" ref="B102:B124" si="31">EDATE(B101,1)</f>
        <v>46631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102027</v>
      </c>
      <c r="B103" s="12">
        <f t="shared" si="31"/>
        <v>46661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112027</v>
      </c>
      <c r="B104" s="12">
        <f t="shared" si="31"/>
        <v>46692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122027</v>
      </c>
      <c r="B105" s="12">
        <f t="shared" si="31"/>
        <v>46722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12028</v>
      </c>
      <c r="B106" s="12">
        <f t="shared" si="31"/>
        <v>46753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22028</v>
      </c>
      <c r="B107" s="12">
        <f t="shared" si="31"/>
        <v>46784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32028</v>
      </c>
      <c r="B108" s="12">
        <f t="shared" si="31"/>
        <v>46813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42028</v>
      </c>
      <c r="B109" s="12">
        <f t="shared" si="31"/>
        <v>46844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52028</v>
      </c>
      <c r="B110" s="12">
        <f t="shared" si="31"/>
        <v>46874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62028</v>
      </c>
      <c r="B111" s="12">
        <f t="shared" si="31"/>
        <v>46905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72028</v>
      </c>
      <c r="B112" s="12">
        <f t="shared" si="31"/>
        <v>46935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82028</v>
      </c>
      <c r="B113" s="12">
        <f t="shared" si="31"/>
        <v>46966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92028</v>
      </c>
      <c r="B114" s="12">
        <f t="shared" si="31"/>
        <v>46997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102028</v>
      </c>
      <c r="B115" s="12">
        <f t="shared" si="31"/>
        <v>47027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112028</v>
      </c>
      <c r="B116" s="12">
        <f t="shared" si="31"/>
        <v>47058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122028</v>
      </c>
      <c r="B117" s="12">
        <f t="shared" si="31"/>
        <v>47088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12029</v>
      </c>
      <c r="B118" s="12">
        <f t="shared" si="31"/>
        <v>47119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22029</v>
      </c>
      <c r="B119" s="12">
        <f t="shared" si="31"/>
        <v>47150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32029</v>
      </c>
      <c r="B120" s="12">
        <f t="shared" si="31"/>
        <v>47178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42029</v>
      </c>
      <c r="B121" s="12">
        <f t="shared" si="31"/>
        <v>47209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52029</v>
      </c>
      <c r="B122" s="12">
        <f t="shared" si="31"/>
        <v>47239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62029</v>
      </c>
      <c r="B123" s="12">
        <f t="shared" si="31"/>
        <v>47270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72029</v>
      </c>
      <c r="B124" s="12">
        <f t="shared" si="31"/>
        <v>47300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M9" sqref="M9"/>
    </sheetView>
  </sheetViews>
  <sheetFormatPr defaultColWidth="11" defaultRowHeight="15"/>
  <cols>
    <col min="1" max="1" width="7" hidden="1" customWidth="1"/>
    <col min="2" max="2" width="8.71428571428571" customWidth="1"/>
    <col min="3" max="3" width="10.7142857142857" customWidth="1"/>
    <col min="4" max="4" width="11.2857142857143" customWidth="1"/>
    <col min="5" max="5" width="13.2857142857143" customWidth="1"/>
    <col min="6" max="6" width="11.2857142857143" customWidth="1"/>
    <col min="7" max="7" width="12.4285714285714" customWidth="1"/>
    <col min="8" max="8" width="11.1428571428571" customWidth="1"/>
    <col min="9" max="9" width="10.7142857142857" customWidth="1"/>
    <col min="10" max="10" width="10" customWidth="1"/>
    <col min="11" max="12" width="12" customWidth="1"/>
    <col min="13" max="13" width="11.7142857142857" customWidth="1"/>
    <col min="14" max="14" width="12" customWidth="1"/>
    <col min="15" max="15" width="13.8571428571429" customWidth="1"/>
    <col min="16" max="16" width="12" customWidth="1"/>
    <col min="17" max="17" width="4.14285714285714" customWidth="1"/>
    <col min="18" max="18" width="27.1428571428571" customWidth="1"/>
    <col min="19" max="19" width="10.8571428571429" customWidth="1"/>
  </cols>
  <sheetData>
    <row r="1" spans="2:16">
      <c r="B1" s="1" t="s">
        <v>9</v>
      </c>
      <c r="C1" s="2" t="s">
        <v>91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43678</v>
      </c>
      <c r="N1" s="19" t="s">
        <v>13</v>
      </c>
      <c r="O1" s="20">
        <v>100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v>0</v>
      </c>
    </row>
    <row r="5" ht="15.75" spans="1:19">
      <c r="A5" s="5" t="str">
        <f>(MONTH(B5)&amp;YEAR(B5))</f>
        <v>82019</v>
      </c>
      <c r="B5" s="12">
        <f>EDATE(M1,0)</f>
        <v>43678</v>
      </c>
      <c r="C5" s="13">
        <f>IF(H5&gt;0,O1-H5,IF(J5&lt;0,O1-J5,O1))</f>
        <v>100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100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92019</v>
      </c>
      <c r="B6" s="12">
        <f t="shared" ref="B6:B37" si="2">EDATE(B5,1)</f>
        <v>43709</v>
      </c>
      <c r="C6" s="13">
        <f t="shared" ref="C6:C37" si="3">C5-H6+I6</f>
        <v>350</v>
      </c>
      <c r="D6" s="13">
        <f t="shared" ref="D6:D37" si="4">C5*$K$1</f>
        <v>10</v>
      </c>
      <c r="E6" s="13">
        <f t="shared" ref="E6:E37" si="5">C5*$K$1+G5</f>
        <v>10</v>
      </c>
      <c r="F6" s="14">
        <f t="shared" ref="F6:F37" si="6">IF(J6&gt;E6,E6,J6)</f>
        <v>10</v>
      </c>
      <c r="G6" s="14">
        <f t="shared" si="0"/>
        <v>0</v>
      </c>
      <c r="H6" s="14">
        <f t="shared" ref="H6:H37" si="7">IF(J6&gt;F6,J6-F6,0)</f>
        <v>100</v>
      </c>
      <c r="I6" s="24">
        <f t="shared" ref="I6:I37" si="8">-SUMIF(L6:P6,"&lt;0",L6:P6)</f>
        <v>350</v>
      </c>
      <c r="J6" s="24">
        <f>IF($L6&gt;0,$L6,0)+IF($N6&gt;0,$N6,0)+IF($P6&gt;0,$P6,0)</f>
        <v>110</v>
      </c>
      <c r="K6" s="27">
        <v>43710</v>
      </c>
      <c r="L6" s="26">
        <v>110</v>
      </c>
      <c r="M6" s="27">
        <v>43721</v>
      </c>
      <c r="N6" s="28">
        <v>-350</v>
      </c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102019</v>
      </c>
      <c r="B7" s="12">
        <f t="shared" si="2"/>
        <v>43739</v>
      </c>
      <c r="C7" s="13">
        <f t="shared" si="3"/>
        <v>100</v>
      </c>
      <c r="D7" s="13">
        <f t="shared" si="4"/>
        <v>35</v>
      </c>
      <c r="E7" s="13">
        <f t="shared" si="5"/>
        <v>35</v>
      </c>
      <c r="F7" s="14">
        <f t="shared" si="6"/>
        <v>35</v>
      </c>
      <c r="G7" s="14">
        <f t="shared" si="0"/>
        <v>0</v>
      </c>
      <c r="H7" s="14">
        <f t="shared" si="7"/>
        <v>250</v>
      </c>
      <c r="I7" s="24">
        <f t="shared" si="8"/>
        <v>0</v>
      </c>
      <c r="J7" s="24">
        <f t="shared" ref="J7:J70" si="9">IF($L7&gt;0,$L7,0)+IF($N7&gt;0,$N7,0)+IF($P7&gt;0,$P7,0)</f>
        <v>285</v>
      </c>
      <c r="K7" s="27">
        <v>43748</v>
      </c>
      <c r="L7" s="26">
        <v>285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112019</v>
      </c>
      <c r="B8" s="12">
        <f t="shared" si="2"/>
        <v>43770</v>
      </c>
      <c r="C8" s="13">
        <f t="shared" si="3"/>
        <v>200</v>
      </c>
      <c r="D8" s="13">
        <f t="shared" si="4"/>
        <v>10</v>
      </c>
      <c r="E8" s="13">
        <f t="shared" si="5"/>
        <v>10</v>
      </c>
      <c r="F8" s="14">
        <f t="shared" si="6"/>
        <v>10</v>
      </c>
      <c r="G8" s="14">
        <f t="shared" si="0"/>
        <v>0</v>
      </c>
      <c r="H8" s="14">
        <f t="shared" si="7"/>
        <v>100</v>
      </c>
      <c r="I8" s="24">
        <f t="shared" si="8"/>
        <v>200</v>
      </c>
      <c r="J8" s="24">
        <f t="shared" si="9"/>
        <v>110</v>
      </c>
      <c r="K8" s="27">
        <v>43778</v>
      </c>
      <c r="L8" s="26">
        <v>10</v>
      </c>
      <c r="M8" s="27">
        <v>43779</v>
      </c>
      <c r="N8" s="28">
        <v>100</v>
      </c>
      <c r="O8" s="27">
        <v>43782</v>
      </c>
      <c r="P8" s="28">
        <v>-200</v>
      </c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122019</v>
      </c>
      <c r="B9" s="12">
        <f t="shared" si="2"/>
        <v>43800</v>
      </c>
      <c r="C9" s="13">
        <f t="shared" si="3"/>
        <v>0</v>
      </c>
      <c r="D9" s="13">
        <f t="shared" si="4"/>
        <v>20</v>
      </c>
      <c r="E9" s="13">
        <f t="shared" si="5"/>
        <v>20</v>
      </c>
      <c r="F9" s="14">
        <f t="shared" si="6"/>
        <v>20</v>
      </c>
      <c r="G9" s="14">
        <f t="shared" si="0"/>
        <v>0</v>
      </c>
      <c r="H9" s="14">
        <f t="shared" si="7"/>
        <v>200</v>
      </c>
      <c r="I9" s="24">
        <f t="shared" si="8"/>
        <v>0</v>
      </c>
      <c r="J9" s="24">
        <f t="shared" si="9"/>
        <v>220</v>
      </c>
      <c r="K9" s="27">
        <v>43803</v>
      </c>
      <c r="L9" s="26">
        <v>220</v>
      </c>
      <c r="M9" s="27"/>
      <c r="N9" s="28"/>
      <c r="O9" s="27"/>
      <c r="P9" s="28"/>
      <c r="S9" s="5"/>
    </row>
    <row r="10" ht="15.75" spans="1:19">
      <c r="A10" s="5" t="str">
        <f t="shared" si="1"/>
        <v>12020</v>
      </c>
      <c r="B10" s="12">
        <f t="shared" si="2"/>
        <v>43831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22020</v>
      </c>
      <c r="B11" s="12">
        <f t="shared" si="2"/>
        <v>43862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32020</v>
      </c>
      <c r="B12" s="12">
        <f t="shared" si="2"/>
        <v>43891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42020</v>
      </c>
      <c r="B13" s="12">
        <f t="shared" si="2"/>
        <v>43922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52020</v>
      </c>
      <c r="B14" s="12">
        <f t="shared" si="2"/>
        <v>43952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62020</v>
      </c>
      <c r="B15" s="12">
        <f t="shared" si="2"/>
        <v>43983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72020</v>
      </c>
      <c r="B16" s="12">
        <f t="shared" si="2"/>
        <v>44013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82020</v>
      </c>
      <c r="B17" s="12">
        <f t="shared" si="2"/>
        <v>44044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92020</v>
      </c>
      <c r="B18" s="12">
        <f t="shared" si="2"/>
        <v>44075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102020</v>
      </c>
      <c r="B19" s="12">
        <f t="shared" si="2"/>
        <v>44105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112020</v>
      </c>
      <c r="B20" s="12">
        <f t="shared" si="2"/>
        <v>44136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122020</v>
      </c>
      <c r="B21" s="12">
        <f t="shared" si="2"/>
        <v>44166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12021</v>
      </c>
      <c r="B22" s="12">
        <f t="shared" si="2"/>
        <v>44197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22021</v>
      </c>
      <c r="B23" s="12">
        <f t="shared" si="2"/>
        <v>44228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32021</v>
      </c>
      <c r="B24" s="12">
        <f t="shared" si="2"/>
        <v>44256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42021</v>
      </c>
      <c r="B25" s="12">
        <f t="shared" si="2"/>
        <v>44287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52021</v>
      </c>
      <c r="B26" s="12">
        <f t="shared" si="2"/>
        <v>44317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62021</v>
      </c>
      <c r="B27" s="12">
        <f t="shared" si="2"/>
        <v>44348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72021</v>
      </c>
      <c r="B28" s="12">
        <f t="shared" si="2"/>
        <v>44378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82021</v>
      </c>
      <c r="B29" s="12">
        <f t="shared" si="2"/>
        <v>44409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92021</v>
      </c>
      <c r="B30" s="12">
        <f t="shared" si="2"/>
        <v>44440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102021</v>
      </c>
      <c r="B31" s="12">
        <f t="shared" si="2"/>
        <v>44470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112021</v>
      </c>
      <c r="B32" s="12">
        <f t="shared" si="2"/>
        <v>44501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122021</v>
      </c>
      <c r="B33" s="12">
        <f t="shared" si="2"/>
        <v>44531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12022</v>
      </c>
      <c r="B34" s="12">
        <f t="shared" si="2"/>
        <v>44562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22022</v>
      </c>
      <c r="B35" s="12">
        <f t="shared" si="2"/>
        <v>44593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32022</v>
      </c>
      <c r="B36" s="12">
        <f t="shared" si="2"/>
        <v>44621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42022</v>
      </c>
      <c r="B37" s="12">
        <f t="shared" si="2"/>
        <v>44652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52022</v>
      </c>
      <c r="B38" s="12">
        <f t="shared" ref="B38:B69" si="12">EDATE(B37,1)</f>
        <v>44682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62022</v>
      </c>
      <c r="B39" s="12">
        <f t="shared" si="12"/>
        <v>44713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72022</v>
      </c>
      <c r="B40" s="12">
        <f t="shared" si="12"/>
        <v>44743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82022</v>
      </c>
      <c r="B41" s="12">
        <f t="shared" si="12"/>
        <v>44774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92022</v>
      </c>
      <c r="B42" s="12">
        <f t="shared" si="12"/>
        <v>44805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102022</v>
      </c>
      <c r="B43" s="12">
        <f t="shared" si="12"/>
        <v>44835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112022</v>
      </c>
      <c r="B44" s="12">
        <f t="shared" si="12"/>
        <v>44866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122022</v>
      </c>
      <c r="B45" s="12">
        <f t="shared" si="12"/>
        <v>44896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12023</v>
      </c>
      <c r="B46" s="12">
        <f t="shared" si="12"/>
        <v>44927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22023</v>
      </c>
      <c r="B47" s="12">
        <f t="shared" si="12"/>
        <v>44958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32023</v>
      </c>
      <c r="B48" s="12">
        <f t="shared" si="12"/>
        <v>44986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42023</v>
      </c>
      <c r="B49" s="12">
        <f t="shared" si="12"/>
        <v>45017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52023</v>
      </c>
      <c r="B50" s="12">
        <f t="shared" si="12"/>
        <v>45047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62023</v>
      </c>
      <c r="B51" s="12">
        <f t="shared" si="12"/>
        <v>45078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72023</v>
      </c>
      <c r="B52" s="12">
        <f t="shared" si="12"/>
        <v>45108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82023</v>
      </c>
      <c r="B53" s="12">
        <f t="shared" si="12"/>
        <v>45139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92023</v>
      </c>
      <c r="B54" s="12">
        <f t="shared" si="12"/>
        <v>45170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102023</v>
      </c>
      <c r="B55" s="12">
        <f t="shared" si="12"/>
        <v>45200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112023</v>
      </c>
      <c r="B56" s="12">
        <f t="shared" si="12"/>
        <v>45231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122023</v>
      </c>
      <c r="B57" s="12">
        <f t="shared" si="12"/>
        <v>45261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12024</v>
      </c>
      <c r="B58" s="12">
        <f t="shared" si="12"/>
        <v>45292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22024</v>
      </c>
      <c r="B59" s="12">
        <f t="shared" si="12"/>
        <v>45323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32024</v>
      </c>
      <c r="B60" s="12">
        <f t="shared" si="12"/>
        <v>45352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42024</v>
      </c>
      <c r="B61" s="12">
        <f t="shared" si="12"/>
        <v>45383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52024</v>
      </c>
      <c r="B62" s="12">
        <f t="shared" si="12"/>
        <v>45413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62024</v>
      </c>
      <c r="B63" s="12">
        <f t="shared" si="12"/>
        <v>45444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72024</v>
      </c>
      <c r="B64" s="12">
        <f t="shared" si="12"/>
        <v>45474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82024</v>
      </c>
      <c r="B65" s="12">
        <f t="shared" si="12"/>
        <v>45505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92024</v>
      </c>
      <c r="B66" s="12">
        <f t="shared" si="12"/>
        <v>45536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102024</v>
      </c>
      <c r="B67" s="12">
        <f t="shared" si="12"/>
        <v>45566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112024</v>
      </c>
      <c r="B68" s="12">
        <f t="shared" si="12"/>
        <v>45597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122024</v>
      </c>
      <c r="B69" s="12">
        <f t="shared" si="12"/>
        <v>45627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12025</v>
      </c>
      <c r="B70" s="12">
        <f t="shared" ref="B70:B101" si="21">EDATE(B69,1)</f>
        <v>45658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22025</v>
      </c>
      <c r="B71" s="12">
        <f t="shared" si="21"/>
        <v>45689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32025</v>
      </c>
      <c r="B72" s="12">
        <f t="shared" si="21"/>
        <v>45717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42025</v>
      </c>
      <c r="B73" s="12">
        <f t="shared" si="21"/>
        <v>45748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52025</v>
      </c>
      <c r="B74" s="12">
        <f t="shared" si="21"/>
        <v>45778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62025</v>
      </c>
      <c r="B75" s="12">
        <f t="shared" si="21"/>
        <v>45809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72025</v>
      </c>
      <c r="B76" s="12">
        <f t="shared" si="21"/>
        <v>45839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82025</v>
      </c>
      <c r="B77" s="12">
        <f t="shared" si="21"/>
        <v>45870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92025</v>
      </c>
      <c r="B78" s="12">
        <f t="shared" si="21"/>
        <v>45901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102025</v>
      </c>
      <c r="B79" s="12">
        <f t="shared" si="21"/>
        <v>45931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112025</v>
      </c>
      <c r="B80" s="12">
        <f t="shared" si="21"/>
        <v>45962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122025</v>
      </c>
      <c r="B81" s="12">
        <f t="shared" si="21"/>
        <v>45992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12026</v>
      </c>
      <c r="B82" s="12">
        <f t="shared" si="21"/>
        <v>46023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22026</v>
      </c>
      <c r="B83" s="12">
        <f t="shared" si="21"/>
        <v>46054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32026</v>
      </c>
      <c r="B84" s="12">
        <f t="shared" si="21"/>
        <v>46082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42026</v>
      </c>
      <c r="B85" s="12">
        <f t="shared" si="21"/>
        <v>46113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52026</v>
      </c>
      <c r="B86" s="12">
        <f t="shared" si="21"/>
        <v>46143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62026</v>
      </c>
      <c r="B87" s="12">
        <f t="shared" si="21"/>
        <v>46174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72026</v>
      </c>
      <c r="B88" s="12">
        <f t="shared" si="21"/>
        <v>46204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82026</v>
      </c>
      <c r="B89" s="12">
        <f t="shared" si="21"/>
        <v>46235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92026</v>
      </c>
      <c r="B90" s="12">
        <f t="shared" si="21"/>
        <v>46266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102026</v>
      </c>
      <c r="B91" s="12">
        <f t="shared" si="21"/>
        <v>46296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112026</v>
      </c>
      <c r="B92" s="12">
        <f t="shared" si="21"/>
        <v>46327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122026</v>
      </c>
      <c r="B93" s="12">
        <f t="shared" si="21"/>
        <v>46357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12027</v>
      </c>
      <c r="B94" s="12">
        <f t="shared" si="21"/>
        <v>46388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22027</v>
      </c>
      <c r="B95" s="12">
        <f t="shared" si="21"/>
        <v>46419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32027</v>
      </c>
      <c r="B96" s="12">
        <f t="shared" si="21"/>
        <v>46447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42027</v>
      </c>
      <c r="B97" s="12">
        <f t="shared" si="21"/>
        <v>46478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52027</v>
      </c>
      <c r="B98" s="12">
        <f t="shared" si="21"/>
        <v>46508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62027</v>
      </c>
      <c r="B99" s="12">
        <f t="shared" si="21"/>
        <v>46539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72027</v>
      </c>
      <c r="B100" s="12">
        <f t="shared" si="21"/>
        <v>46569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82027</v>
      </c>
      <c r="B101" s="12">
        <f t="shared" si="21"/>
        <v>46600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92027</v>
      </c>
      <c r="B102" s="12">
        <f t="shared" ref="B102:B124" si="31">EDATE(B101,1)</f>
        <v>46631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102027</v>
      </c>
      <c r="B103" s="12">
        <f t="shared" si="31"/>
        <v>46661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112027</v>
      </c>
      <c r="B104" s="12">
        <f t="shared" si="31"/>
        <v>46692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122027</v>
      </c>
      <c r="B105" s="12">
        <f t="shared" si="31"/>
        <v>46722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12028</v>
      </c>
      <c r="B106" s="12">
        <f t="shared" si="31"/>
        <v>46753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22028</v>
      </c>
      <c r="B107" s="12">
        <f t="shared" si="31"/>
        <v>46784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32028</v>
      </c>
      <c r="B108" s="12">
        <f t="shared" si="31"/>
        <v>46813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42028</v>
      </c>
      <c r="B109" s="12">
        <f t="shared" si="31"/>
        <v>46844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52028</v>
      </c>
      <c r="B110" s="12">
        <f t="shared" si="31"/>
        <v>46874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62028</v>
      </c>
      <c r="B111" s="12">
        <f t="shared" si="31"/>
        <v>46905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72028</v>
      </c>
      <c r="B112" s="12">
        <f t="shared" si="31"/>
        <v>46935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82028</v>
      </c>
      <c r="B113" s="12">
        <f t="shared" si="31"/>
        <v>46966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92028</v>
      </c>
      <c r="B114" s="12">
        <f t="shared" si="31"/>
        <v>46997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102028</v>
      </c>
      <c r="B115" s="12">
        <f t="shared" si="31"/>
        <v>47027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112028</v>
      </c>
      <c r="B116" s="12">
        <f t="shared" si="31"/>
        <v>47058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122028</v>
      </c>
      <c r="B117" s="12">
        <f t="shared" si="31"/>
        <v>47088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12029</v>
      </c>
      <c r="B118" s="12">
        <f t="shared" si="31"/>
        <v>47119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22029</v>
      </c>
      <c r="B119" s="12">
        <f t="shared" si="31"/>
        <v>47150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32029</v>
      </c>
      <c r="B120" s="12">
        <f t="shared" si="31"/>
        <v>47178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42029</v>
      </c>
      <c r="B121" s="12">
        <f t="shared" si="31"/>
        <v>47209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52029</v>
      </c>
      <c r="B122" s="12">
        <f t="shared" si="31"/>
        <v>47239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62029</v>
      </c>
      <c r="B123" s="12">
        <f t="shared" si="31"/>
        <v>47270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72029</v>
      </c>
      <c r="B124" s="12">
        <f t="shared" si="31"/>
        <v>47300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5" sqref="M5"/>
    </sheetView>
  </sheetViews>
  <sheetFormatPr defaultColWidth="11" defaultRowHeight="15"/>
  <cols>
    <col min="1" max="1" width="7" hidden="1" customWidth="1"/>
    <col min="2" max="2" width="9" customWidth="1"/>
    <col min="3" max="3" width="11" customWidth="1"/>
    <col min="4" max="4" width="10.5714285714286" customWidth="1"/>
    <col min="5" max="5" width="11" customWidth="1"/>
    <col min="6" max="6" width="11.1428571428571" customWidth="1"/>
    <col min="7" max="7" width="11.5714285714286" customWidth="1"/>
    <col min="8" max="8" width="12" customWidth="1"/>
    <col min="9" max="9" width="10.2857142857143" customWidth="1"/>
    <col min="10" max="10" width="10.5714285714286" customWidth="1"/>
    <col min="11" max="11" width="10.7142857142857" customWidth="1"/>
    <col min="12" max="12" width="10.8571428571429" customWidth="1"/>
    <col min="13" max="13" width="11.752380952381" customWidth="1"/>
    <col min="14" max="14" width="10" customWidth="1"/>
    <col min="15" max="15" width="11.2857142857143" customWidth="1"/>
    <col min="16" max="16" width="11.4285714285714" customWidth="1"/>
    <col min="17" max="17" width="4.43809523809524" customWidth="1"/>
    <col min="18" max="18" width="19.0380952380952" customWidth="1"/>
    <col min="19" max="19" width="8.40952380952381" customWidth="1"/>
  </cols>
  <sheetData>
    <row r="1" spans="2:16">
      <c r="B1" s="1" t="s">
        <v>9</v>
      </c>
      <c r="C1" s="2" t="s">
        <v>92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f ca="1">TODAY()</f>
        <v>44095</v>
      </c>
      <c r="N1" s="19" t="s">
        <v>13</v>
      </c>
      <c r="O1" s="20">
        <v>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350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350</v>
      </c>
      <c r="J5" s="24">
        <f>IF($L5&gt;0,$L5,0)+IF($N5&gt;0,$N5,0)+IF($P5&gt;0,$P5,0)</f>
        <v>0</v>
      </c>
      <c r="K5" s="25">
        <v>44083</v>
      </c>
      <c r="L5" s="26">
        <v>-350</v>
      </c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ca="1" t="shared" ref="A6:A37" si="1">MONTH(B6)&amp;YEAR(B6)</f>
        <v>102020</v>
      </c>
      <c r="B6" s="12">
        <f ca="1" t="shared" ref="B6:B37" si="2">EDATE(B5,1)</f>
        <v>44125</v>
      </c>
      <c r="C6" s="13">
        <f t="shared" ref="C6:C37" si="3">C5-H6+I6</f>
        <v>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112020</v>
      </c>
      <c r="B7" s="12">
        <f ca="1" t="shared" si="2"/>
        <v>44156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 t="s">
        <v>8</v>
      </c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1"/>
        <v>122020</v>
      </c>
      <c r="B8" s="12">
        <f ca="1" t="shared" si="2"/>
        <v>44186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ca="1" t="shared" si="1"/>
        <v>12021</v>
      </c>
      <c r="B9" s="12">
        <f ca="1" t="shared" si="2"/>
        <v>44217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22021</v>
      </c>
      <c r="B10" s="12">
        <f ca="1" t="shared" si="2"/>
        <v>44248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32021</v>
      </c>
      <c r="B11" s="12">
        <f ca="1" t="shared" si="2"/>
        <v>44276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42021</v>
      </c>
      <c r="B12" s="12">
        <f ca="1" t="shared" si="2"/>
        <v>44307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52021</v>
      </c>
      <c r="B13" s="12">
        <f ca="1" t="shared" si="2"/>
        <v>44337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62021</v>
      </c>
      <c r="B14" s="12">
        <f ca="1" t="shared" si="2"/>
        <v>44368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72021</v>
      </c>
      <c r="B15" s="12">
        <f ca="1" t="shared" si="2"/>
        <v>44398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82021</v>
      </c>
      <c r="B16" s="12">
        <f ca="1" t="shared" si="2"/>
        <v>44429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92021</v>
      </c>
      <c r="B17" s="12">
        <f ca="1" t="shared" si="2"/>
        <v>44460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102021</v>
      </c>
      <c r="B18" s="12">
        <f ca="1" t="shared" si="2"/>
        <v>44490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112021</v>
      </c>
      <c r="B19" s="12">
        <f ca="1" t="shared" si="2"/>
        <v>44521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122021</v>
      </c>
      <c r="B20" s="12">
        <f ca="1" t="shared" si="2"/>
        <v>44551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12022</v>
      </c>
      <c r="B21" s="12">
        <f ca="1" t="shared" si="2"/>
        <v>44582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22022</v>
      </c>
      <c r="B22" s="12">
        <f ca="1" t="shared" si="2"/>
        <v>44613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32022</v>
      </c>
      <c r="B23" s="12">
        <f ca="1" t="shared" si="2"/>
        <v>44641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42022</v>
      </c>
      <c r="B24" s="12">
        <f ca="1" t="shared" si="2"/>
        <v>44672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52022</v>
      </c>
      <c r="B25" s="12">
        <f ca="1" t="shared" si="2"/>
        <v>44702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62022</v>
      </c>
      <c r="B26" s="12">
        <f ca="1" t="shared" si="2"/>
        <v>44733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72022</v>
      </c>
      <c r="B27" s="12">
        <f ca="1" t="shared" si="2"/>
        <v>44763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82022</v>
      </c>
      <c r="B28" s="12">
        <f ca="1" t="shared" si="2"/>
        <v>44794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92022</v>
      </c>
      <c r="B29" s="12">
        <f ca="1" t="shared" si="2"/>
        <v>44825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102022</v>
      </c>
      <c r="B30" s="12">
        <f ca="1" t="shared" si="2"/>
        <v>44855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112022</v>
      </c>
      <c r="B31" s="12">
        <f ca="1" t="shared" si="2"/>
        <v>44886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122022</v>
      </c>
      <c r="B32" s="12">
        <f ca="1" t="shared" si="2"/>
        <v>44916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12023</v>
      </c>
      <c r="B33" s="12">
        <f ca="1" t="shared" si="2"/>
        <v>44947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22023</v>
      </c>
      <c r="B34" s="12">
        <f ca="1" t="shared" si="2"/>
        <v>44978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32023</v>
      </c>
      <c r="B35" s="12">
        <f ca="1" t="shared" si="2"/>
        <v>45006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42023</v>
      </c>
      <c r="B36" s="12">
        <f ca="1" t="shared" si="2"/>
        <v>45037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52023</v>
      </c>
      <c r="B37" s="12">
        <f ca="1" t="shared" si="2"/>
        <v>45067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1">MONTH(B38)&amp;YEAR(B38)</f>
        <v>62023</v>
      </c>
      <c r="B38" s="12">
        <f ca="1" t="shared" ref="B38:B69" si="12">EDATE(B37,1)</f>
        <v>45098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1"/>
        <v>72023</v>
      </c>
      <c r="B39" s="12">
        <f ca="1" t="shared" si="12"/>
        <v>45128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1"/>
        <v>82023</v>
      </c>
      <c r="B40" s="12">
        <f ca="1" t="shared" si="12"/>
        <v>45159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1"/>
        <v>92023</v>
      </c>
      <c r="B41" s="12">
        <f ca="1" t="shared" si="12"/>
        <v>45190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1"/>
        <v>102023</v>
      </c>
      <c r="B42" s="12">
        <f ca="1" t="shared" si="12"/>
        <v>45220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1"/>
        <v>112023</v>
      </c>
      <c r="B43" s="12">
        <f ca="1" t="shared" si="12"/>
        <v>45251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1"/>
        <v>122023</v>
      </c>
      <c r="B44" s="12">
        <f ca="1" t="shared" si="12"/>
        <v>45281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1"/>
        <v>12024</v>
      </c>
      <c r="B45" s="12">
        <f ca="1" t="shared" si="12"/>
        <v>45312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1"/>
        <v>22024</v>
      </c>
      <c r="B46" s="12">
        <f ca="1" t="shared" si="12"/>
        <v>45343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1"/>
        <v>32024</v>
      </c>
      <c r="B47" s="12">
        <f ca="1" t="shared" si="12"/>
        <v>45372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1"/>
        <v>42024</v>
      </c>
      <c r="B48" s="12">
        <f ca="1" t="shared" si="12"/>
        <v>45403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1"/>
        <v>52024</v>
      </c>
      <c r="B49" s="12">
        <f ca="1" t="shared" si="12"/>
        <v>45433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1"/>
        <v>62024</v>
      </c>
      <c r="B50" s="12">
        <f ca="1" t="shared" si="12"/>
        <v>45464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1"/>
        <v>72024</v>
      </c>
      <c r="B51" s="12">
        <f ca="1" t="shared" si="12"/>
        <v>45494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1"/>
        <v>82024</v>
      </c>
      <c r="B52" s="12">
        <f ca="1" t="shared" si="12"/>
        <v>45525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1"/>
        <v>92024</v>
      </c>
      <c r="B53" s="12">
        <f ca="1" t="shared" si="12"/>
        <v>45556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1"/>
        <v>102024</v>
      </c>
      <c r="B54" s="12">
        <f ca="1" t="shared" si="12"/>
        <v>45586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1"/>
        <v>112024</v>
      </c>
      <c r="B55" s="12">
        <f ca="1" t="shared" si="12"/>
        <v>45617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1"/>
        <v>122024</v>
      </c>
      <c r="B56" s="12">
        <f ca="1" t="shared" si="12"/>
        <v>45647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1"/>
        <v>12025</v>
      </c>
      <c r="B57" s="12">
        <f ca="1" t="shared" si="12"/>
        <v>45678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1"/>
        <v>22025</v>
      </c>
      <c r="B58" s="12">
        <f ca="1" t="shared" si="12"/>
        <v>45709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1"/>
        <v>32025</v>
      </c>
      <c r="B59" s="12">
        <f ca="1" t="shared" si="12"/>
        <v>45737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1"/>
        <v>42025</v>
      </c>
      <c r="B60" s="12">
        <f ca="1" t="shared" si="12"/>
        <v>45768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1"/>
        <v>52025</v>
      </c>
      <c r="B61" s="12">
        <f ca="1" t="shared" si="12"/>
        <v>45798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1"/>
        <v>62025</v>
      </c>
      <c r="B62" s="12">
        <f ca="1" t="shared" si="12"/>
        <v>45829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1"/>
        <v>72025</v>
      </c>
      <c r="B63" s="12">
        <f ca="1" t="shared" si="12"/>
        <v>45859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1"/>
        <v>82025</v>
      </c>
      <c r="B64" s="12">
        <f ca="1" t="shared" si="12"/>
        <v>45890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1"/>
        <v>92025</v>
      </c>
      <c r="B65" s="12">
        <f ca="1" t="shared" si="12"/>
        <v>45921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1"/>
        <v>102025</v>
      </c>
      <c r="B66" s="12">
        <f ca="1" t="shared" si="12"/>
        <v>45951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1"/>
        <v>112025</v>
      </c>
      <c r="B67" s="12">
        <f ca="1" t="shared" si="12"/>
        <v>45982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1"/>
        <v>122025</v>
      </c>
      <c r="B68" s="12">
        <f ca="1" t="shared" si="12"/>
        <v>46012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1"/>
        <v>12026</v>
      </c>
      <c r="B69" s="12">
        <f ca="1" t="shared" si="12"/>
        <v>46043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20">MONTH(B70)&amp;YEAR(B70)</f>
        <v>22026</v>
      </c>
      <c r="B70" s="12">
        <f ca="1" t="shared" ref="B70:B101" si="21">EDATE(B69,1)</f>
        <v>46074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20"/>
        <v>32026</v>
      </c>
      <c r="B71" s="12">
        <f ca="1" t="shared" si="21"/>
        <v>46102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20"/>
        <v>42026</v>
      </c>
      <c r="B72" s="12">
        <f ca="1" t="shared" si="21"/>
        <v>46133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20"/>
        <v>52026</v>
      </c>
      <c r="B73" s="12">
        <f ca="1" t="shared" si="21"/>
        <v>46163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20"/>
        <v>62026</v>
      </c>
      <c r="B74" s="12">
        <f ca="1" t="shared" si="21"/>
        <v>46194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20"/>
        <v>72026</v>
      </c>
      <c r="B75" s="12">
        <f ca="1" t="shared" si="21"/>
        <v>46224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20"/>
        <v>82026</v>
      </c>
      <c r="B76" s="12">
        <f ca="1" t="shared" si="21"/>
        <v>46255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20"/>
        <v>92026</v>
      </c>
      <c r="B77" s="12">
        <f ca="1" t="shared" si="21"/>
        <v>46286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20"/>
        <v>102026</v>
      </c>
      <c r="B78" s="12">
        <f ca="1" t="shared" si="21"/>
        <v>46316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20"/>
        <v>112026</v>
      </c>
      <c r="B79" s="12">
        <f ca="1" t="shared" si="21"/>
        <v>46347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20"/>
        <v>122026</v>
      </c>
      <c r="B80" s="12">
        <f ca="1" t="shared" si="21"/>
        <v>46377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20"/>
        <v>12027</v>
      </c>
      <c r="B81" s="12">
        <f ca="1" t="shared" si="21"/>
        <v>46408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20"/>
        <v>22027</v>
      </c>
      <c r="B82" s="12">
        <f ca="1" t="shared" si="21"/>
        <v>46439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20"/>
        <v>32027</v>
      </c>
      <c r="B83" s="12">
        <f ca="1" t="shared" si="21"/>
        <v>46467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20"/>
        <v>42027</v>
      </c>
      <c r="B84" s="12">
        <f ca="1" t="shared" si="21"/>
        <v>46498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20"/>
        <v>52027</v>
      </c>
      <c r="B85" s="12">
        <f ca="1" t="shared" si="21"/>
        <v>46528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20"/>
        <v>62027</v>
      </c>
      <c r="B86" s="12">
        <f ca="1" t="shared" si="21"/>
        <v>46559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20"/>
        <v>72027</v>
      </c>
      <c r="B87" s="12">
        <f ca="1" t="shared" si="21"/>
        <v>46589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20"/>
        <v>82027</v>
      </c>
      <c r="B88" s="12">
        <f ca="1" t="shared" si="21"/>
        <v>46620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20"/>
        <v>92027</v>
      </c>
      <c r="B89" s="12">
        <f ca="1" t="shared" si="21"/>
        <v>46651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20"/>
        <v>102027</v>
      </c>
      <c r="B90" s="12">
        <f ca="1" t="shared" si="21"/>
        <v>46681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20"/>
        <v>112027</v>
      </c>
      <c r="B91" s="12">
        <f ca="1" t="shared" si="21"/>
        <v>46712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20"/>
        <v>122027</v>
      </c>
      <c r="B92" s="12">
        <f ca="1" t="shared" si="21"/>
        <v>46742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20"/>
        <v>12028</v>
      </c>
      <c r="B93" s="12">
        <f ca="1" t="shared" si="21"/>
        <v>46773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20"/>
        <v>22028</v>
      </c>
      <c r="B94" s="12">
        <f ca="1" t="shared" si="21"/>
        <v>46804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20"/>
        <v>32028</v>
      </c>
      <c r="B95" s="12">
        <f ca="1" t="shared" si="21"/>
        <v>46833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20"/>
        <v>42028</v>
      </c>
      <c r="B96" s="12">
        <f ca="1" t="shared" si="21"/>
        <v>46864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20"/>
        <v>52028</v>
      </c>
      <c r="B97" s="12">
        <f ca="1" t="shared" si="21"/>
        <v>46894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20"/>
        <v>62028</v>
      </c>
      <c r="B98" s="12">
        <f ca="1" t="shared" si="21"/>
        <v>46925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20"/>
        <v>72028</v>
      </c>
      <c r="B99" s="12">
        <f ca="1" t="shared" si="21"/>
        <v>46955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20"/>
        <v>82028</v>
      </c>
      <c r="B100" s="12">
        <f ca="1" t="shared" si="21"/>
        <v>46986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20"/>
        <v>92028</v>
      </c>
      <c r="B101" s="12">
        <f ca="1" t="shared" si="21"/>
        <v>47017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30">MONTH(B102)&amp;YEAR(B102)</f>
        <v>102028</v>
      </c>
      <c r="B102" s="12">
        <f ca="1" t="shared" ref="B102:B124" si="31">EDATE(B101,1)</f>
        <v>47047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30"/>
        <v>112028</v>
      </c>
      <c r="B103" s="12">
        <f ca="1" t="shared" si="31"/>
        <v>47078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30"/>
        <v>122028</v>
      </c>
      <c r="B104" s="12">
        <f ca="1" t="shared" si="31"/>
        <v>47108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30"/>
        <v>12029</v>
      </c>
      <c r="B105" s="12">
        <f ca="1" t="shared" si="31"/>
        <v>47139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30"/>
        <v>22029</v>
      </c>
      <c r="B106" s="12">
        <f ca="1" t="shared" si="31"/>
        <v>47170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30"/>
        <v>32029</v>
      </c>
      <c r="B107" s="12">
        <f ca="1" t="shared" si="31"/>
        <v>47198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30"/>
        <v>42029</v>
      </c>
      <c r="B108" s="12">
        <f ca="1" t="shared" si="31"/>
        <v>47229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30"/>
        <v>52029</v>
      </c>
      <c r="B109" s="12">
        <f ca="1" t="shared" si="31"/>
        <v>47259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30"/>
        <v>62029</v>
      </c>
      <c r="B110" s="12">
        <f ca="1" t="shared" si="31"/>
        <v>47290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30"/>
        <v>72029</v>
      </c>
      <c r="B111" s="12">
        <f ca="1" t="shared" si="31"/>
        <v>47320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30"/>
        <v>82029</v>
      </c>
      <c r="B112" s="12">
        <f ca="1" t="shared" si="31"/>
        <v>47351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30"/>
        <v>92029</v>
      </c>
      <c r="B113" s="12">
        <f ca="1" t="shared" si="31"/>
        <v>47382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30"/>
        <v>102029</v>
      </c>
      <c r="B114" s="12">
        <f ca="1" t="shared" si="31"/>
        <v>47412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30"/>
        <v>112029</v>
      </c>
      <c r="B115" s="12">
        <f ca="1" t="shared" si="31"/>
        <v>47443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30"/>
        <v>122029</v>
      </c>
      <c r="B116" s="12">
        <f ca="1" t="shared" si="31"/>
        <v>47473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30"/>
        <v>12030</v>
      </c>
      <c r="B117" s="12">
        <f ca="1" t="shared" si="31"/>
        <v>47504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30"/>
        <v>22030</v>
      </c>
      <c r="B118" s="12">
        <f ca="1" t="shared" si="31"/>
        <v>47535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30"/>
        <v>32030</v>
      </c>
      <c r="B119" s="12">
        <f ca="1" t="shared" si="31"/>
        <v>47563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30"/>
        <v>42030</v>
      </c>
      <c r="B120" s="12">
        <f ca="1" t="shared" si="31"/>
        <v>47594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30"/>
        <v>52030</v>
      </c>
      <c r="B121" s="12">
        <f ca="1" t="shared" si="31"/>
        <v>47624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30"/>
        <v>62030</v>
      </c>
      <c r="B122" s="12">
        <f ca="1" t="shared" si="31"/>
        <v>47655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30"/>
        <v>72030</v>
      </c>
      <c r="B123" s="12">
        <f ca="1" t="shared" si="31"/>
        <v>47685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30"/>
        <v>82030</v>
      </c>
      <c r="B124" s="12">
        <f ca="1" t="shared" si="31"/>
        <v>47716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4" sqref="S4"/>
    </sheetView>
  </sheetViews>
  <sheetFormatPr defaultColWidth="11" defaultRowHeight="15"/>
  <cols>
    <col min="1" max="1" width="7" hidden="1" customWidth="1"/>
    <col min="2" max="2" width="9" customWidth="1"/>
    <col min="3" max="3" width="10.4285714285714" customWidth="1"/>
    <col min="4" max="4" width="11.4285714285714" customWidth="1"/>
    <col min="5" max="5" width="10.8571428571429" customWidth="1"/>
    <col min="6" max="6" width="11" customWidth="1"/>
    <col min="7" max="7" width="11.1428571428571" customWidth="1"/>
    <col min="8" max="8" width="12" customWidth="1"/>
    <col min="9" max="9" width="10.2857142857143" customWidth="1"/>
    <col min="10" max="10" width="10.5714285714286" customWidth="1"/>
    <col min="11" max="11" width="10.4285714285714" customWidth="1"/>
    <col min="12" max="12" width="12.7142857142857" customWidth="1"/>
    <col min="13" max="13" width="10.5714285714286" customWidth="1"/>
    <col min="14" max="14" width="10.1428571428571" customWidth="1"/>
    <col min="15" max="15" width="10.2857142857143" customWidth="1"/>
    <col min="16" max="16" width="11.8571428571429" customWidth="1"/>
    <col min="17" max="17" width="10.7142857142857" customWidth="1"/>
    <col min="18" max="18" width="9" customWidth="1"/>
    <col min="19" max="19" width="8.71428571428571" customWidth="1"/>
  </cols>
  <sheetData>
    <row r="1" spans="2:16">
      <c r="B1" s="1" t="s">
        <v>9</v>
      </c>
      <c r="C1" s="2" t="s">
        <v>93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f ca="1">TODAY()</f>
        <v>44095</v>
      </c>
      <c r="N1" s="19" t="s">
        <v>13</v>
      </c>
      <c r="O1" s="20">
        <v>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ca="1" t="shared" ref="A6:A37" si="1">MONTH(B6)&amp;YEAR(B6)</f>
        <v>102020</v>
      </c>
      <c r="B6" s="12">
        <f ca="1" t="shared" ref="B6:B37" si="2">EDATE(B5,1)</f>
        <v>44125</v>
      </c>
      <c r="C6" s="13">
        <f t="shared" ref="C6:C37" si="3">C5-H6+I6</f>
        <v>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112020</v>
      </c>
      <c r="B7" s="12">
        <f ca="1" t="shared" si="2"/>
        <v>44156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1"/>
        <v>122020</v>
      </c>
      <c r="B8" s="12">
        <f ca="1" t="shared" si="2"/>
        <v>44186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ca="1" t="shared" si="1"/>
        <v>12021</v>
      </c>
      <c r="B9" s="12">
        <f ca="1" t="shared" si="2"/>
        <v>44217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22021</v>
      </c>
      <c r="B10" s="12">
        <f ca="1" t="shared" si="2"/>
        <v>44248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32021</v>
      </c>
      <c r="B11" s="12">
        <f ca="1" t="shared" si="2"/>
        <v>44276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42021</v>
      </c>
      <c r="B12" s="12">
        <f ca="1" t="shared" si="2"/>
        <v>44307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52021</v>
      </c>
      <c r="B13" s="12">
        <f ca="1" t="shared" si="2"/>
        <v>44337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62021</v>
      </c>
      <c r="B14" s="12">
        <f ca="1" t="shared" si="2"/>
        <v>44368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72021</v>
      </c>
      <c r="B15" s="12">
        <f ca="1" t="shared" si="2"/>
        <v>44398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82021</v>
      </c>
      <c r="B16" s="12">
        <f ca="1" t="shared" si="2"/>
        <v>44429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92021</v>
      </c>
      <c r="B17" s="12">
        <f ca="1" t="shared" si="2"/>
        <v>44460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102021</v>
      </c>
      <c r="B18" s="12">
        <f ca="1" t="shared" si="2"/>
        <v>44490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112021</v>
      </c>
      <c r="B19" s="12">
        <f ca="1" t="shared" si="2"/>
        <v>44521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122021</v>
      </c>
      <c r="B20" s="12">
        <f ca="1" t="shared" si="2"/>
        <v>44551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12022</v>
      </c>
      <c r="B21" s="12">
        <f ca="1" t="shared" si="2"/>
        <v>44582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22022</v>
      </c>
      <c r="B22" s="12">
        <f ca="1" t="shared" si="2"/>
        <v>44613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32022</v>
      </c>
      <c r="B23" s="12">
        <f ca="1" t="shared" si="2"/>
        <v>44641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42022</v>
      </c>
      <c r="B24" s="12">
        <f ca="1" t="shared" si="2"/>
        <v>44672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52022</v>
      </c>
      <c r="B25" s="12">
        <f ca="1" t="shared" si="2"/>
        <v>44702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62022</v>
      </c>
      <c r="B26" s="12">
        <f ca="1" t="shared" si="2"/>
        <v>44733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72022</v>
      </c>
      <c r="B27" s="12">
        <f ca="1" t="shared" si="2"/>
        <v>44763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82022</v>
      </c>
      <c r="B28" s="12">
        <f ca="1" t="shared" si="2"/>
        <v>44794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92022</v>
      </c>
      <c r="B29" s="12">
        <f ca="1" t="shared" si="2"/>
        <v>44825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102022</v>
      </c>
      <c r="B30" s="12">
        <f ca="1" t="shared" si="2"/>
        <v>44855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112022</v>
      </c>
      <c r="B31" s="12">
        <f ca="1" t="shared" si="2"/>
        <v>44886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122022</v>
      </c>
      <c r="B32" s="12">
        <f ca="1" t="shared" si="2"/>
        <v>44916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12023</v>
      </c>
      <c r="B33" s="12">
        <f ca="1" t="shared" si="2"/>
        <v>44947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22023</v>
      </c>
      <c r="B34" s="12">
        <f ca="1" t="shared" si="2"/>
        <v>44978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32023</v>
      </c>
      <c r="B35" s="12">
        <f ca="1" t="shared" si="2"/>
        <v>45006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42023</v>
      </c>
      <c r="B36" s="12">
        <f ca="1" t="shared" si="2"/>
        <v>45037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52023</v>
      </c>
      <c r="B37" s="12">
        <f ca="1" t="shared" si="2"/>
        <v>45067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1">MONTH(B38)&amp;YEAR(B38)</f>
        <v>62023</v>
      </c>
      <c r="B38" s="12">
        <f ca="1" t="shared" ref="B38:B69" si="12">EDATE(B37,1)</f>
        <v>45098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1"/>
        <v>72023</v>
      </c>
      <c r="B39" s="12">
        <f ca="1" t="shared" si="12"/>
        <v>45128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1"/>
        <v>82023</v>
      </c>
      <c r="B40" s="12">
        <f ca="1" t="shared" si="12"/>
        <v>45159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1"/>
        <v>92023</v>
      </c>
      <c r="B41" s="12">
        <f ca="1" t="shared" si="12"/>
        <v>45190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1"/>
        <v>102023</v>
      </c>
      <c r="B42" s="12">
        <f ca="1" t="shared" si="12"/>
        <v>45220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1"/>
        <v>112023</v>
      </c>
      <c r="B43" s="12">
        <f ca="1" t="shared" si="12"/>
        <v>45251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1"/>
        <v>122023</v>
      </c>
      <c r="B44" s="12">
        <f ca="1" t="shared" si="12"/>
        <v>45281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1"/>
        <v>12024</v>
      </c>
      <c r="B45" s="12">
        <f ca="1" t="shared" si="12"/>
        <v>45312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1"/>
        <v>22024</v>
      </c>
      <c r="B46" s="12">
        <f ca="1" t="shared" si="12"/>
        <v>45343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1"/>
        <v>32024</v>
      </c>
      <c r="B47" s="12">
        <f ca="1" t="shared" si="12"/>
        <v>45372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1"/>
        <v>42024</v>
      </c>
      <c r="B48" s="12">
        <f ca="1" t="shared" si="12"/>
        <v>45403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1"/>
        <v>52024</v>
      </c>
      <c r="B49" s="12">
        <f ca="1" t="shared" si="12"/>
        <v>45433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1"/>
        <v>62024</v>
      </c>
      <c r="B50" s="12">
        <f ca="1" t="shared" si="12"/>
        <v>45464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1"/>
        <v>72024</v>
      </c>
      <c r="B51" s="12">
        <f ca="1" t="shared" si="12"/>
        <v>45494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1"/>
        <v>82024</v>
      </c>
      <c r="B52" s="12">
        <f ca="1" t="shared" si="12"/>
        <v>45525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1"/>
        <v>92024</v>
      </c>
      <c r="B53" s="12">
        <f ca="1" t="shared" si="12"/>
        <v>45556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1"/>
        <v>102024</v>
      </c>
      <c r="B54" s="12">
        <f ca="1" t="shared" si="12"/>
        <v>45586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1"/>
        <v>112024</v>
      </c>
      <c r="B55" s="12">
        <f ca="1" t="shared" si="12"/>
        <v>45617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1"/>
        <v>122024</v>
      </c>
      <c r="B56" s="12">
        <f ca="1" t="shared" si="12"/>
        <v>45647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1"/>
        <v>12025</v>
      </c>
      <c r="B57" s="12">
        <f ca="1" t="shared" si="12"/>
        <v>45678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1"/>
        <v>22025</v>
      </c>
      <c r="B58" s="12">
        <f ca="1" t="shared" si="12"/>
        <v>45709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1"/>
        <v>32025</v>
      </c>
      <c r="B59" s="12">
        <f ca="1" t="shared" si="12"/>
        <v>45737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1"/>
        <v>42025</v>
      </c>
      <c r="B60" s="12">
        <f ca="1" t="shared" si="12"/>
        <v>45768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1"/>
        <v>52025</v>
      </c>
      <c r="B61" s="12">
        <f ca="1" t="shared" si="12"/>
        <v>45798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1"/>
        <v>62025</v>
      </c>
      <c r="B62" s="12">
        <f ca="1" t="shared" si="12"/>
        <v>45829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1"/>
        <v>72025</v>
      </c>
      <c r="B63" s="12">
        <f ca="1" t="shared" si="12"/>
        <v>45859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1"/>
        <v>82025</v>
      </c>
      <c r="B64" s="12">
        <f ca="1" t="shared" si="12"/>
        <v>45890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1"/>
        <v>92025</v>
      </c>
      <c r="B65" s="12">
        <f ca="1" t="shared" si="12"/>
        <v>45921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1"/>
        <v>102025</v>
      </c>
      <c r="B66" s="12">
        <f ca="1" t="shared" si="12"/>
        <v>45951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1"/>
        <v>112025</v>
      </c>
      <c r="B67" s="12">
        <f ca="1" t="shared" si="12"/>
        <v>45982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1"/>
        <v>122025</v>
      </c>
      <c r="B68" s="12">
        <f ca="1" t="shared" si="12"/>
        <v>46012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1"/>
        <v>12026</v>
      </c>
      <c r="B69" s="12">
        <f ca="1" t="shared" si="12"/>
        <v>46043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20">MONTH(B70)&amp;YEAR(B70)</f>
        <v>22026</v>
      </c>
      <c r="B70" s="12">
        <f ca="1" t="shared" ref="B70:B101" si="21">EDATE(B69,1)</f>
        <v>46074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20"/>
        <v>32026</v>
      </c>
      <c r="B71" s="12">
        <f ca="1" t="shared" si="21"/>
        <v>46102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20"/>
        <v>42026</v>
      </c>
      <c r="B72" s="12">
        <f ca="1" t="shared" si="21"/>
        <v>46133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20"/>
        <v>52026</v>
      </c>
      <c r="B73" s="12">
        <f ca="1" t="shared" si="21"/>
        <v>46163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20"/>
        <v>62026</v>
      </c>
      <c r="B74" s="12">
        <f ca="1" t="shared" si="21"/>
        <v>46194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20"/>
        <v>72026</v>
      </c>
      <c r="B75" s="12">
        <f ca="1" t="shared" si="21"/>
        <v>46224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20"/>
        <v>82026</v>
      </c>
      <c r="B76" s="12">
        <f ca="1" t="shared" si="21"/>
        <v>46255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20"/>
        <v>92026</v>
      </c>
      <c r="B77" s="12">
        <f ca="1" t="shared" si="21"/>
        <v>46286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20"/>
        <v>102026</v>
      </c>
      <c r="B78" s="12">
        <f ca="1" t="shared" si="21"/>
        <v>46316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20"/>
        <v>112026</v>
      </c>
      <c r="B79" s="12">
        <f ca="1" t="shared" si="21"/>
        <v>46347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20"/>
        <v>122026</v>
      </c>
      <c r="B80" s="12">
        <f ca="1" t="shared" si="21"/>
        <v>46377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20"/>
        <v>12027</v>
      </c>
      <c r="B81" s="12">
        <f ca="1" t="shared" si="21"/>
        <v>46408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20"/>
        <v>22027</v>
      </c>
      <c r="B82" s="12">
        <f ca="1" t="shared" si="21"/>
        <v>46439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20"/>
        <v>32027</v>
      </c>
      <c r="B83" s="12">
        <f ca="1" t="shared" si="21"/>
        <v>46467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20"/>
        <v>42027</v>
      </c>
      <c r="B84" s="12">
        <f ca="1" t="shared" si="21"/>
        <v>46498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20"/>
        <v>52027</v>
      </c>
      <c r="B85" s="12">
        <f ca="1" t="shared" si="21"/>
        <v>46528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20"/>
        <v>62027</v>
      </c>
      <c r="B86" s="12">
        <f ca="1" t="shared" si="21"/>
        <v>46559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20"/>
        <v>72027</v>
      </c>
      <c r="B87" s="12">
        <f ca="1" t="shared" si="21"/>
        <v>46589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20"/>
        <v>82027</v>
      </c>
      <c r="B88" s="12">
        <f ca="1" t="shared" si="21"/>
        <v>46620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20"/>
        <v>92027</v>
      </c>
      <c r="B89" s="12">
        <f ca="1" t="shared" si="21"/>
        <v>46651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20"/>
        <v>102027</v>
      </c>
      <c r="B90" s="12">
        <f ca="1" t="shared" si="21"/>
        <v>46681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20"/>
        <v>112027</v>
      </c>
      <c r="B91" s="12">
        <f ca="1" t="shared" si="21"/>
        <v>46712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20"/>
        <v>122027</v>
      </c>
      <c r="B92" s="12">
        <f ca="1" t="shared" si="21"/>
        <v>46742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20"/>
        <v>12028</v>
      </c>
      <c r="B93" s="12">
        <f ca="1" t="shared" si="21"/>
        <v>46773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20"/>
        <v>22028</v>
      </c>
      <c r="B94" s="12">
        <f ca="1" t="shared" si="21"/>
        <v>46804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20"/>
        <v>32028</v>
      </c>
      <c r="B95" s="12">
        <f ca="1" t="shared" si="21"/>
        <v>46833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20"/>
        <v>42028</v>
      </c>
      <c r="B96" s="12">
        <f ca="1" t="shared" si="21"/>
        <v>46864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20"/>
        <v>52028</v>
      </c>
      <c r="B97" s="12">
        <f ca="1" t="shared" si="21"/>
        <v>46894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20"/>
        <v>62028</v>
      </c>
      <c r="B98" s="12">
        <f ca="1" t="shared" si="21"/>
        <v>46925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20"/>
        <v>72028</v>
      </c>
      <c r="B99" s="12">
        <f ca="1" t="shared" si="21"/>
        <v>46955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20"/>
        <v>82028</v>
      </c>
      <c r="B100" s="12">
        <f ca="1" t="shared" si="21"/>
        <v>46986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20"/>
        <v>92028</v>
      </c>
      <c r="B101" s="12">
        <f ca="1" t="shared" si="21"/>
        <v>47017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30">MONTH(B102)&amp;YEAR(B102)</f>
        <v>102028</v>
      </c>
      <c r="B102" s="12">
        <f ca="1" t="shared" ref="B102:B124" si="31">EDATE(B101,1)</f>
        <v>47047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30"/>
        <v>112028</v>
      </c>
      <c r="B103" s="12">
        <f ca="1" t="shared" si="31"/>
        <v>47078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30"/>
        <v>122028</v>
      </c>
      <c r="B104" s="12">
        <f ca="1" t="shared" si="31"/>
        <v>47108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30"/>
        <v>12029</v>
      </c>
      <c r="B105" s="12">
        <f ca="1" t="shared" si="31"/>
        <v>47139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30"/>
        <v>22029</v>
      </c>
      <c r="B106" s="12">
        <f ca="1" t="shared" si="31"/>
        <v>47170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30"/>
        <v>32029</v>
      </c>
      <c r="B107" s="12">
        <f ca="1" t="shared" si="31"/>
        <v>47198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30"/>
        <v>42029</v>
      </c>
      <c r="B108" s="12">
        <f ca="1" t="shared" si="31"/>
        <v>47229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30"/>
        <v>52029</v>
      </c>
      <c r="B109" s="12">
        <f ca="1" t="shared" si="31"/>
        <v>47259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30"/>
        <v>62029</v>
      </c>
      <c r="B110" s="12">
        <f ca="1" t="shared" si="31"/>
        <v>47290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30"/>
        <v>72029</v>
      </c>
      <c r="B111" s="12">
        <f ca="1" t="shared" si="31"/>
        <v>47320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30"/>
        <v>82029</v>
      </c>
      <c r="B112" s="12">
        <f ca="1" t="shared" si="31"/>
        <v>47351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30"/>
        <v>92029</v>
      </c>
      <c r="B113" s="12">
        <f ca="1" t="shared" si="31"/>
        <v>47382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30"/>
        <v>102029</v>
      </c>
      <c r="B114" s="12">
        <f ca="1" t="shared" si="31"/>
        <v>47412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30"/>
        <v>112029</v>
      </c>
      <c r="B115" s="12">
        <f ca="1" t="shared" si="31"/>
        <v>47443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30"/>
        <v>122029</v>
      </c>
      <c r="B116" s="12">
        <f ca="1" t="shared" si="31"/>
        <v>47473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30"/>
        <v>12030</v>
      </c>
      <c r="B117" s="12">
        <f ca="1" t="shared" si="31"/>
        <v>47504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30"/>
        <v>22030</v>
      </c>
      <c r="B118" s="12">
        <f ca="1" t="shared" si="31"/>
        <v>47535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30"/>
        <v>32030</v>
      </c>
      <c r="B119" s="12">
        <f ca="1" t="shared" si="31"/>
        <v>47563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30"/>
        <v>42030</v>
      </c>
      <c r="B120" s="12">
        <f ca="1" t="shared" si="31"/>
        <v>47594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30"/>
        <v>52030</v>
      </c>
      <c r="B121" s="12">
        <f ca="1" t="shared" si="31"/>
        <v>47624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30"/>
        <v>62030</v>
      </c>
      <c r="B122" s="12">
        <f ca="1" t="shared" si="31"/>
        <v>47655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30"/>
        <v>72030</v>
      </c>
      <c r="B123" s="12">
        <f ca="1" t="shared" si="31"/>
        <v>47685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30"/>
        <v>82030</v>
      </c>
      <c r="B124" s="12">
        <f ca="1" t="shared" si="31"/>
        <v>47716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K43" sqref="K43"/>
    </sheetView>
  </sheetViews>
  <sheetFormatPr defaultColWidth="11" defaultRowHeight="15"/>
  <cols>
    <col min="1" max="1" width="7" hidden="1" customWidth="1"/>
    <col min="2" max="2" width="8.71428571428571" customWidth="1"/>
    <col min="4" max="4" width="10" customWidth="1"/>
    <col min="5" max="5" width="11.2857142857143" customWidth="1"/>
    <col min="6" max="6" width="12" customWidth="1"/>
    <col min="7" max="7" width="11.5714285714286" customWidth="1"/>
    <col min="8" max="8" width="9" customWidth="1"/>
    <col min="9" max="9" width="10.2857142857143" customWidth="1"/>
    <col min="10" max="10" width="9.28571428571429" customWidth="1"/>
    <col min="11" max="11" width="12.1428571428571" customWidth="1"/>
    <col min="12" max="12" width="10" customWidth="1"/>
    <col min="13" max="13" width="10.2857142857143" customWidth="1"/>
    <col min="14" max="14" width="10.4285714285714" customWidth="1"/>
    <col min="15" max="15" width="11.1428571428571" customWidth="1"/>
    <col min="16" max="16" width="8.85714285714286" customWidth="1"/>
    <col min="17" max="17" width="5.14285714285714" customWidth="1"/>
    <col min="18" max="18" width="19.1428571428571" customWidth="1"/>
    <col min="19" max="19" width="9" customWidth="1"/>
  </cols>
  <sheetData>
    <row r="1" spans="2:16">
      <c r="B1" s="1" t="s">
        <v>9</v>
      </c>
      <c r="C1" s="2" t="s">
        <v>94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42917</v>
      </c>
      <c r="N1" s="19" t="s">
        <v>13</v>
      </c>
      <c r="O1" s="20">
        <v>400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72017</v>
      </c>
      <c r="B5" s="12">
        <f>EDATE(M1,0)</f>
        <v>42917</v>
      </c>
      <c r="C5" s="13">
        <f>IF(H5&gt;0,O1-H5,IF(J5&lt;0,O1-J5,O1))</f>
        <v>400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400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340</v>
      </c>
    </row>
    <row r="6" ht="15.75" spans="1:19">
      <c r="A6" s="5" t="str">
        <f t="shared" ref="A6:A37" si="1">MONTH(B6)&amp;YEAR(B6)</f>
        <v>82017</v>
      </c>
      <c r="B6" s="12">
        <f t="shared" ref="B6:B37" si="2">EDATE(B5,1)</f>
        <v>42948</v>
      </c>
      <c r="C6" s="13">
        <f t="shared" ref="C6:C37" si="3">C5-H6+I6</f>
        <v>400</v>
      </c>
      <c r="D6" s="13">
        <f t="shared" ref="D6:D37" si="4">C5*$K$1</f>
        <v>40</v>
      </c>
      <c r="E6" s="13">
        <f t="shared" ref="E6:E37" si="5">C5*$K$1+G5</f>
        <v>40</v>
      </c>
      <c r="F6" s="14">
        <f t="shared" ref="F6:F37" si="6">IF(J6&gt;E6,E6,J6)</f>
        <v>40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40</v>
      </c>
      <c r="K6" s="27">
        <v>42949</v>
      </c>
      <c r="L6" s="26">
        <v>40</v>
      </c>
      <c r="M6" s="27"/>
      <c r="N6" s="28"/>
      <c r="O6" s="27"/>
      <c r="P6" s="28"/>
      <c r="R6" s="34" t="s">
        <v>5</v>
      </c>
      <c r="S6" s="33">
        <f ca="1">VLOOKUP($A$2,$A$5:$P$127,4,FALSE)</f>
        <v>34</v>
      </c>
    </row>
    <row r="7" ht="15.75" spans="1:19">
      <c r="A7" s="5" t="str">
        <f t="shared" si="1"/>
        <v>92017</v>
      </c>
      <c r="B7" s="12">
        <f t="shared" si="2"/>
        <v>42979</v>
      </c>
      <c r="C7" s="13">
        <f t="shared" si="3"/>
        <v>400</v>
      </c>
      <c r="D7" s="13">
        <f t="shared" si="4"/>
        <v>40</v>
      </c>
      <c r="E7" s="13">
        <f t="shared" si="5"/>
        <v>40</v>
      </c>
      <c r="F7" s="14">
        <f t="shared" si="6"/>
        <v>40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40</v>
      </c>
      <c r="K7" s="27">
        <v>42989</v>
      </c>
      <c r="L7" s="26">
        <v>40</v>
      </c>
      <c r="M7" s="27"/>
      <c r="N7" s="28"/>
      <c r="O7" s="27"/>
      <c r="P7" s="28"/>
      <c r="R7" s="35" t="s">
        <v>24</v>
      </c>
      <c r="S7" s="33">
        <f ca="1">VLOOKUP($A$2,$A$5:$P$127,7,FALSE)</f>
        <v>306</v>
      </c>
    </row>
    <row r="8" ht="15.75" spans="1:19">
      <c r="A8" s="5" t="str">
        <f t="shared" si="1"/>
        <v>102017</v>
      </c>
      <c r="B8" s="12">
        <f t="shared" si="2"/>
        <v>43009</v>
      </c>
      <c r="C8" s="13">
        <f t="shared" si="3"/>
        <v>400</v>
      </c>
      <c r="D8" s="13">
        <f t="shared" si="4"/>
        <v>40</v>
      </c>
      <c r="E8" s="13">
        <f t="shared" si="5"/>
        <v>40</v>
      </c>
      <c r="F8" s="14">
        <f t="shared" si="6"/>
        <v>40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40</v>
      </c>
      <c r="K8" s="27">
        <v>43032</v>
      </c>
      <c r="L8" s="26">
        <v>40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112017</v>
      </c>
      <c r="B9" s="12">
        <f t="shared" si="2"/>
        <v>43040</v>
      </c>
      <c r="C9" s="13">
        <f t="shared" si="3"/>
        <v>400</v>
      </c>
      <c r="D9" s="13">
        <f t="shared" si="4"/>
        <v>40</v>
      </c>
      <c r="E9" s="13">
        <f t="shared" si="5"/>
        <v>40</v>
      </c>
      <c r="F9" s="14">
        <f t="shared" si="6"/>
        <v>40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40</v>
      </c>
      <c r="K9" s="27">
        <v>43032</v>
      </c>
      <c r="L9" s="26">
        <v>40</v>
      </c>
      <c r="M9" s="27"/>
      <c r="N9" s="28"/>
      <c r="O9" s="27"/>
      <c r="P9" s="28"/>
      <c r="S9" s="5"/>
    </row>
    <row r="10" ht="15.75" spans="1:19">
      <c r="A10" s="5" t="str">
        <f t="shared" si="1"/>
        <v>122017</v>
      </c>
      <c r="B10" s="12">
        <f t="shared" si="2"/>
        <v>43070</v>
      </c>
      <c r="C10" s="13">
        <f t="shared" si="3"/>
        <v>400</v>
      </c>
      <c r="D10" s="13">
        <f t="shared" si="4"/>
        <v>40</v>
      </c>
      <c r="E10" s="13">
        <f t="shared" si="5"/>
        <v>40</v>
      </c>
      <c r="F10" s="14">
        <f t="shared" si="6"/>
        <v>40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40</v>
      </c>
      <c r="K10" s="27">
        <v>43081</v>
      </c>
      <c r="L10" s="26">
        <v>40</v>
      </c>
      <c r="M10" s="27"/>
      <c r="N10" s="28"/>
      <c r="O10" s="27"/>
      <c r="P10" s="28"/>
      <c r="S10" s="5"/>
    </row>
    <row r="11" ht="15.75" spans="1:19">
      <c r="A11" s="5" t="str">
        <f t="shared" si="1"/>
        <v>12018</v>
      </c>
      <c r="B11" s="12">
        <f t="shared" si="2"/>
        <v>43101</v>
      </c>
      <c r="C11" s="13">
        <f t="shared" si="3"/>
        <v>400</v>
      </c>
      <c r="D11" s="13">
        <f t="shared" si="4"/>
        <v>40</v>
      </c>
      <c r="E11" s="13">
        <f t="shared" si="5"/>
        <v>40</v>
      </c>
      <c r="F11" s="14">
        <f t="shared" si="6"/>
        <v>40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40</v>
      </c>
      <c r="K11" s="27">
        <v>43133</v>
      </c>
      <c r="L11" s="26">
        <v>40</v>
      </c>
      <c r="M11" s="27"/>
      <c r="N11" s="28"/>
      <c r="O11" s="27"/>
      <c r="P11" s="28"/>
      <c r="S11" s="5"/>
    </row>
    <row r="12" ht="15.75" spans="1:19">
      <c r="A12" s="5" t="str">
        <f t="shared" si="1"/>
        <v>22018</v>
      </c>
      <c r="B12" s="12">
        <f t="shared" si="2"/>
        <v>43132</v>
      </c>
      <c r="C12" s="13">
        <f t="shared" si="3"/>
        <v>400</v>
      </c>
      <c r="D12" s="13">
        <f t="shared" si="4"/>
        <v>40</v>
      </c>
      <c r="E12" s="13">
        <f t="shared" si="5"/>
        <v>40</v>
      </c>
      <c r="F12" s="14">
        <f t="shared" si="6"/>
        <v>40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40</v>
      </c>
      <c r="K12" s="27">
        <v>43133</v>
      </c>
      <c r="L12" s="26">
        <v>40</v>
      </c>
      <c r="M12" s="27"/>
      <c r="N12" s="28"/>
      <c r="O12" s="27"/>
      <c r="P12" s="28"/>
      <c r="S12" s="5"/>
    </row>
    <row r="13" ht="15.75" spans="1:19">
      <c r="A13" s="5" t="str">
        <f t="shared" si="1"/>
        <v>32018</v>
      </c>
      <c r="B13" s="12">
        <f t="shared" si="2"/>
        <v>43160</v>
      </c>
      <c r="C13" s="13">
        <f t="shared" si="3"/>
        <v>400</v>
      </c>
      <c r="D13" s="13">
        <f t="shared" si="4"/>
        <v>40</v>
      </c>
      <c r="E13" s="13">
        <f t="shared" si="5"/>
        <v>40</v>
      </c>
      <c r="F13" s="14">
        <f t="shared" si="6"/>
        <v>40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40</v>
      </c>
      <c r="K13" s="27">
        <v>43208</v>
      </c>
      <c r="L13" s="26">
        <v>40</v>
      </c>
      <c r="M13" s="27"/>
      <c r="N13" s="28"/>
      <c r="O13" s="27"/>
      <c r="P13" s="28"/>
      <c r="S13" s="5"/>
    </row>
    <row r="14" ht="15.75" spans="1:19">
      <c r="A14" s="5" t="str">
        <f t="shared" si="1"/>
        <v>42018</v>
      </c>
      <c r="B14" s="12">
        <f t="shared" si="2"/>
        <v>43191</v>
      </c>
      <c r="C14" s="13">
        <f t="shared" si="3"/>
        <v>400</v>
      </c>
      <c r="D14" s="13">
        <f t="shared" si="4"/>
        <v>40</v>
      </c>
      <c r="E14" s="13">
        <f t="shared" si="5"/>
        <v>40</v>
      </c>
      <c r="F14" s="14">
        <f t="shared" si="6"/>
        <v>40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40</v>
      </c>
      <c r="K14" s="27">
        <v>43208</v>
      </c>
      <c r="L14" s="26">
        <v>40</v>
      </c>
      <c r="M14" s="27"/>
      <c r="N14" s="28"/>
      <c r="O14" s="27"/>
      <c r="P14" s="28"/>
      <c r="S14" s="5"/>
    </row>
    <row r="15" ht="15.75" spans="1:19">
      <c r="A15" s="5" t="str">
        <f t="shared" si="1"/>
        <v>52018</v>
      </c>
      <c r="B15" s="12">
        <f t="shared" si="2"/>
        <v>43221</v>
      </c>
      <c r="C15" s="13">
        <f t="shared" si="3"/>
        <v>400</v>
      </c>
      <c r="D15" s="13">
        <f t="shared" si="4"/>
        <v>40</v>
      </c>
      <c r="E15" s="13">
        <f t="shared" si="5"/>
        <v>40</v>
      </c>
      <c r="F15" s="14">
        <f t="shared" si="6"/>
        <v>40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40</v>
      </c>
      <c r="K15" s="29">
        <v>43267</v>
      </c>
      <c r="L15" s="26">
        <v>40</v>
      </c>
      <c r="M15" s="29"/>
      <c r="N15" s="30"/>
      <c r="O15" s="29"/>
      <c r="P15" s="30"/>
      <c r="S15" s="5"/>
    </row>
    <row r="16" ht="15.75" spans="1:19">
      <c r="A16" s="5" t="str">
        <f t="shared" si="1"/>
        <v>62018</v>
      </c>
      <c r="B16" s="12">
        <f t="shared" si="2"/>
        <v>43252</v>
      </c>
      <c r="C16" s="13">
        <f t="shared" si="3"/>
        <v>400</v>
      </c>
      <c r="D16" s="13">
        <f t="shared" si="4"/>
        <v>40</v>
      </c>
      <c r="E16" s="13">
        <f t="shared" si="5"/>
        <v>40</v>
      </c>
      <c r="F16" s="14">
        <f t="shared" si="6"/>
        <v>40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40</v>
      </c>
      <c r="K16" s="25">
        <v>43267</v>
      </c>
      <c r="L16" s="26">
        <v>40</v>
      </c>
      <c r="M16" s="25"/>
      <c r="N16" s="26"/>
      <c r="O16" s="25"/>
      <c r="P16" s="26"/>
      <c r="S16" s="5"/>
    </row>
    <row r="17" ht="15.75" spans="1:19">
      <c r="A17" s="5" t="str">
        <f t="shared" si="1"/>
        <v>72018</v>
      </c>
      <c r="B17" s="12">
        <f t="shared" si="2"/>
        <v>43282</v>
      </c>
      <c r="C17" s="13">
        <f t="shared" si="3"/>
        <v>400</v>
      </c>
      <c r="D17" s="13">
        <f t="shared" si="4"/>
        <v>40</v>
      </c>
      <c r="E17" s="13">
        <f t="shared" si="5"/>
        <v>40</v>
      </c>
      <c r="F17" s="14">
        <f t="shared" si="6"/>
        <v>40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40</v>
      </c>
      <c r="K17" s="25">
        <v>43315</v>
      </c>
      <c r="L17" s="26">
        <v>40</v>
      </c>
      <c r="M17" s="25"/>
      <c r="N17" s="26"/>
      <c r="O17" s="25"/>
      <c r="P17" s="26"/>
      <c r="S17" s="5"/>
    </row>
    <row r="18" ht="15.75" spans="1:19">
      <c r="A18" s="5" t="str">
        <f t="shared" si="1"/>
        <v>82018</v>
      </c>
      <c r="B18" s="12">
        <f t="shared" si="2"/>
        <v>43313</v>
      </c>
      <c r="C18" s="13">
        <f t="shared" si="3"/>
        <v>400</v>
      </c>
      <c r="D18" s="13">
        <f t="shared" si="4"/>
        <v>40</v>
      </c>
      <c r="E18" s="13">
        <f t="shared" si="5"/>
        <v>40</v>
      </c>
      <c r="F18" s="14">
        <f t="shared" si="6"/>
        <v>40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40</v>
      </c>
      <c r="K18" s="25">
        <v>43315</v>
      </c>
      <c r="L18" s="26">
        <v>40</v>
      </c>
      <c r="M18" s="25"/>
      <c r="N18" s="26"/>
      <c r="O18" s="25"/>
      <c r="P18" s="26"/>
      <c r="S18" s="5"/>
    </row>
    <row r="19" ht="15.75" spans="1:19">
      <c r="A19" s="5" t="str">
        <f t="shared" si="1"/>
        <v>92018</v>
      </c>
      <c r="B19" s="12">
        <f t="shared" si="2"/>
        <v>43344</v>
      </c>
      <c r="C19" s="13">
        <f t="shared" si="3"/>
        <v>400</v>
      </c>
      <c r="D19" s="13">
        <f t="shared" si="4"/>
        <v>40</v>
      </c>
      <c r="E19" s="13">
        <f t="shared" si="5"/>
        <v>40</v>
      </c>
      <c r="F19" s="14">
        <f t="shared" si="6"/>
        <v>40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40</v>
      </c>
      <c r="K19" s="25">
        <v>43376</v>
      </c>
      <c r="L19" s="26">
        <v>40</v>
      </c>
      <c r="M19" s="25"/>
      <c r="N19" s="26"/>
      <c r="O19" s="25"/>
      <c r="P19" s="26"/>
      <c r="S19" s="5"/>
    </row>
    <row r="20" ht="15.75" spans="1:19">
      <c r="A20" s="5" t="str">
        <f t="shared" si="1"/>
        <v>102018</v>
      </c>
      <c r="B20" s="12">
        <f t="shared" si="2"/>
        <v>43374</v>
      </c>
      <c r="C20" s="13">
        <f t="shared" si="3"/>
        <v>400</v>
      </c>
      <c r="D20" s="13">
        <f t="shared" si="4"/>
        <v>40</v>
      </c>
      <c r="E20" s="13">
        <f t="shared" si="5"/>
        <v>40</v>
      </c>
      <c r="F20" s="14">
        <f t="shared" si="6"/>
        <v>40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40</v>
      </c>
      <c r="K20" s="25">
        <v>43376</v>
      </c>
      <c r="L20" s="26">
        <v>40</v>
      </c>
      <c r="M20" s="25"/>
      <c r="N20" s="26"/>
      <c r="O20" s="25"/>
      <c r="P20" s="26"/>
      <c r="S20" s="5"/>
    </row>
    <row r="21" ht="15.75" spans="1:19">
      <c r="A21" s="5" t="str">
        <f t="shared" si="1"/>
        <v>112018</v>
      </c>
      <c r="B21" s="12">
        <f t="shared" si="2"/>
        <v>43405</v>
      </c>
      <c r="C21" s="13">
        <f t="shared" si="3"/>
        <v>400</v>
      </c>
      <c r="D21" s="13">
        <f t="shared" si="4"/>
        <v>40</v>
      </c>
      <c r="E21" s="13">
        <f t="shared" si="5"/>
        <v>40</v>
      </c>
      <c r="F21" s="14">
        <f t="shared" si="6"/>
        <v>40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40</v>
      </c>
      <c r="K21" s="25">
        <v>43416</v>
      </c>
      <c r="L21" s="26">
        <v>40</v>
      </c>
      <c r="M21" s="25"/>
      <c r="N21" s="26"/>
      <c r="O21" s="25"/>
      <c r="P21" s="26"/>
      <c r="S21" s="5"/>
    </row>
    <row r="22" ht="15.75" spans="1:19">
      <c r="A22" s="5" t="str">
        <f t="shared" si="1"/>
        <v>122018</v>
      </c>
      <c r="B22" s="12">
        <f t="shared" si="2"/>
        <v>43435</v>
      </c>
      <c r="C22" s="13">
        <f t="shared" si="3"/>
        <v>400</v>
      </c>
      <c r="D22" s="13">
        <f t="shared" si="4"/>
        <v>40</v>
      </c>
      <c r="E22" s="13">
        <f t="shared" si="5"/>
        <v>40</v>
      </c>
      <c r="F22" s="14">
        <f t="shared" si="6"/>
        <v>40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40</v>
      </c>
      <c r="K22" s="25">
        <v>43476</v>
      </c>
      <c r="L22" s="26">
        <v>40</v>
      </c>
      <c r="M22" s="25"/>
      <c r="N22" s="26"/>
      <c r="O22" s="25"/>
      <c r="P22" s="26"/>
      <c r="S22" s="5"/>
    </row>
    <row r="23" ht="15.75" spans="1:19">
      <c r="A23" s="5" t="str">
        <f t="shared" si="1"/>
        <v>12019</v>
      </c>
      <c r="B23" s="12">
        <f t="shared" si="2"/>
        <v>43466</v>
      </c>
      <c r="C23" s="13">
        <f t="shared" si="3"/>
        <v>375</v>
      </c>
      <c r="D23" s="13">
        <f t="shared" si="4"/>
        <v>40</v>
      </c>
      <c r="E23" s="13">
        <f t="shared" si="5"/>
        <v>40</v>
      </c>
      <c r="F23" s="14">
        <f t="shared" si="6"/>
        <v>40</v>
      </c>
      <c r="G23" s="14">
        <f t="shared" si="0"/>
        <v>0</v>
      </c>
      <c r="H23" s="14">
        <f t="shared" si="7"/>
        <v>25</v>
      </c>
      <c r="I23" s="24">
        <f t="shared" si="8"/>
        <v>0</v>
      </c>
      <c r="J23" s="24">
        <f t="shared" si="9"/>
        <v>65</v>
      </c>
      <c r="K23" s="25">
        <v>43476</v>
      </c>
      <c r="L23" s="26">
        <v>65</v>
      </c>
      <c r="M23" s="25"/>
      <c r="N23" s="26"/>
      <c r="O23" s="25"/>
      <c r="P23" s="26"/>
      <c r="S23" s="5"/>
    </row>
    <row r="24" ht="15.75" spans="1:19">
      <c r="A24" s="5" t="str">
        <f t="shared" si="1"/>
        <v>22019</v>
      </c>
      <c r="B24" s="12">
        <f t="shared" si="2"/>
        <v>43497</v>
      </c>
      <c r="C24" s="13">
        <f t="shared" si="3"/>
        <v>340</v>
      </c>
      <c r="D24" s="13">
        <f t="shared" si="4"/>
        <v>37.5</v>
      </c>
      <c r="E24" s="13">
        <f t="shared" si="5"/>
        <v>37.5</v>
      </c>
      <c r="F24" s="14">
        <f t="shared" si="6"/>
        <v>37.5</v>
      </c>
      <c r="G24" s="14">
        <f t="shared" si="0"/>
        <v>0</v>
      </c>
      <c r="H24" s="14">
        <f t="shared" si="7"/>
        <v>35</v>
      </c>
      <c r="I24" s="24">
        <f t="shared" si="8"/>
        <v>0</v>
      </c>
      <c r="J24" s="24">
        <f t="shared" si="9"/>
        <v>72.5</v>
      </c>
      <c r="K24" s="25">
        <v>43508</v>
      </c>
      <c r="L24" s="26">
        <v>72.5</v>
      </c>
      <c r="M24" s="25"/>
      <c r="N24" s="26"/>
      <c r="O24" s="25"/>
      <c r="P24" s="26"/>
      <c r="S24" s="5"/>
    </row>
    <row r="25" ht="15.75" spans="1:19">
      <c r="A25" s="5" t="str">
        <f t="shared" si="1"/>
        <v>32019</v>
      </c>
      <c r="B25" s="12">
        <f t="shared" si="2"/>
        <v>43525</v>
      </c>
      <c r="C25" s="13">
        <f t="shared" si="3"/>
        <v>340</v>
      </c>
      <c r="D25" s="13">
        <f t="shared" si="4"/>
        <v>34</v>
      </c>
      <c r="E25" s="13">
        <f t="shared" si="5"/>
        <v>34</v>
      </c>
      <c r="F25" s="14">
        <f t="shared" si="6"/>
        <v>34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34</v>
      </c>
      <c r="K25" s="25">
        <v>43596</v>
      </c>
      <c r="L25" s="26">
        <v>34</v>
      </c>
      <c r="M25" s="25"/>
      <c r="N25" s="26"/>
      <c r="O25" s="25"/>
      <c r="P25" s="26"/>
      <c r="S25" s="5"/>
    </row>
    <row r="26" ht="15.75" spans="1:19">
      <c r="A26" s="5" t="str">
        <f t="shared" si="1"/>
        <v>42019</v>
      </c>
      <c r="B26" s="12">
        <f t="shared" si="2"/>
        <v>43556</v>
      </c>
      <c r="C26" s="13">
        <f t="shared" si="3"/>
        <v>340</v>
      </c>
      <c r="D26" s="13">
        <f t="shared" si="4"/>
        <v>34</v>
      </c>
      <c r="E26" s="13">
        <f t="shared" si="5"/>
        <v>34</v>
      </c>
      <c r="F26" s="14">
        <f t="shared" si="6"/>
        <v>34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34</v>
      </c>
      <c r="K26" s="25">
        <v>43627</v>
      </c>
      <c r="L26" s="26">
        <v>34</v>
      </c>
      <c r="M26" s="25"/>
      <c r="N26" s="26"/>
      <c r="O26" s="25"/>
      <c r="P26" s="26"/>
      <c r="S26" s="5"/>
    </row>
    <row r="27" ht="15.75" spans="1:19">
      <c r="A27" s="5" t="str">
        <f t="shared" si="1"/>
        <v>52019</v>
      </c>
      <c r="B27" s="12">
        <f t="shared" si="2"/>
        <v>43586</v>
      </c>
      <c r="C27" s="13">
        <f t="shared" si="3"/>
        <v>340</v>
      </c>
      <c r="D27" s="13">
        <f t="shared" si="4"/>
        <v>34</v>
      </c>
      <c r="E27" s="13">
        <f t="shared" si="5"/>
        <v>34</v>
      </c>
      <c r="F27" s="14">
        <f t="shared" si="6"/>
        <v>34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34</v>
      </c>
      <c r="K27" s="25">
        <v>43663</v>
      </c>
      <c r="L27" s="26">
        <v>34</v>
      </c>
      <c r="M27" s="25"/>
      <c r="N27" s="26"/>
      <c r="O27" s="25"/>
      <c r="P27" s="26"/>
      <c r="S27" s="5"/>
    </row>
    <row r="28" ht="15.75" spans="1:19">
      <c r="A28" s="5" t="str">
        <f t="shared" si="1"/>
        <v>62019</v>
      </c>
      <c r="B28" s="12">
        <f t="shared" si="2"/>
        <v>43617</v>
      </c>
      <c r="C28" s="13">
        <f t="shared" si="3"/>
        <v>340</v>
      </c>
      <c r="D28" s="13">
        <f t="shared" si="4"/>
        <v>34</v>
      </c>
      <c r="E28" s="13">
        <f t="shared" si="5"/>
        <v>34</v>
      </c>
      <c r="F28" s="14">
        <f t="shared" si="6"/>
        <v>34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34</v>
      </c>
      <c r="K28" s="25">
        <v>43689</v>
      </c>
      <c r="L28" s="26">
        <v>34</v>
      </c>
      <c r="M28" s="25"/>
      <c r="N28" s="26"/>
      <c r="O28" s="25"/>
      <c r="P28" s="26"/>
      <c r="S28" s="5"/>
    </row>
    <row r="29" ht="15.75" spans="1:19">
      <c r="A29" s="5" t="str">
        <f t="shared" si="1"/>
        <v>72019</v>
      </c>
      <c r="B29" s="12">
        <f t="shared" si="2"/>
        <v>43647</v>
      </c>
      <c r="C29" s="13">
        <f t="shared" si="3"/>
        <v>340</v>
      </c>
      <c r="D29" s="13">
        <f t="shared" si="4"/>
        <v>34</v>
      </c>
      <c r="E29" s="13">
        <f t="shared" si="5"/>
        <v>34</v>
      </c>
      <c r="F29" s="14">
        <f t="shared" si="6"/>
        <v>34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34</v>
      </c>
      <c r="K29" s="25">
        <v>43719</v>
      </c>
      <c r="L29" s="26">
        <v>34</v>
      </c>
      <c r="M29" s="25"/>
      <c r="N29" s="26"/>
      <c r="O29" s="25"/>
      <c r="P29" s="26"/>
      <c r="S29" s="5"/>
    </row>
    <row r="30" ht="15.75" spans="1:19">
      <c r="A30" s="5" t="str">
        <f t="shared" si="1"/>
        <v>82019</v>
      </c>
      <c r="B30" s="12">
        <f t="shared" si="2"/>
        <v>43678</v>
      </c>
      <c r="C30" s="13">
        <f t="shared" si="3"/>
        <v>340</v>
      </c>
      <c r="D30" s="13">
        <f t="shared" si="4"/>
        <v>34</v>
      </c>
      <c r="E30" s="13">
        <f t="shared" si="5"/>
        <v>34</v>
      </c>
      <c r="F30" s="14">
        <f t="shared" si="6"/>
        <v>34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34</v>
      </c>
      <c r="K30" s="25">
        <v>43751</v>
      </c>
      <c r="L30" s="26">
        <v>34</v>
      </c>
      <c r="M30" s="25"/>
      <c r="N30" s="26"/>
      <c r="O30" s="25"/>
      <c r="P30" s="26"/>
      <c r="S30" s="5"/>
    </row>
    <row r="31" ht="15.75" spans="1:19">
      <c r="A31" s="5" t="str">
        <f t="shared" si="1"/>
        <v>92019</v>
      </c>
      <c r="B31" s="12">
        <f t="shared" si="2"/>
        <v>43709</v>
      </c>
      <c r="C31" s="13">
        <f t="shared" si="3"/>
        <v>340</v>
      </c>
      <c r="D31" s="13">
        <f t="shared" si="4"/>
        <v>34</v>
      </c>
      <c r="E31" s="13">
        <f t="shared" si="5"/>
        <v>34</v>
      </c>
      <c r="F31" s="14">
        <f t="shared" si="6"/>
        <v>34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34</v>
      </c>
      <c r="K31" s="25">
        <v>43780</v>
      </c>
      <c r="L31" s="26">
        <v>34</v>
      </c>
      <c r="M31" s="25"/>
      <c r="N31" s="26"/>
      <c r="O31" s="25"/>
      <c r="P31" s="26"/>
      <c r="S31" s="5"/>
    </row>
    <row r="32" ht="15.75" spans="1:19">
      <c r="A32" s="5" t="str">
        <f t="shared" si="1"/>
        <v>102019</v>
      </c>
      <c r="B32" s="12">
        <f t="shared" si="2"/>
        <v>43739</v>
      </c>
      <c r="C32" s="13">
        <f t="shared" si="3"/>
        <v>340</v>
      </c>
      <c r="D32" s="13">
        <f t="shared" si="4"/>
        <v>34</v>
      </c>
      <c r="E32" s="13">
        <f t="shared" si="5"/>
        <v>34</v>
      </c>
      <c r="F32" s="14">
        <f t="shared" si="6"/>
        <v>34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34</v>
      </c>
      <c r="K32" s="25">
        <v>43841</v>
      </c>
      <c r="L32" s="26">
        <v>34</v>
      </c>
      <c r="M32" s="25"/>
      <c r="N32" s="26"/>
      <c r="O32" s="25"/>
      <c r="P32" s="26"/>
      <c r="S32" s="5"/>
    </row>
    <row r="33" ht="15.75" spans="1:19">
      <c r="A33" s="5" t="str">
        <f t="shared" si="1"/>
        <v>112019</v>
      </c>
      <c r="B33" s="12">
        <f t="shared" si="2"/>
        <v>43770</v>
      </c>
      <c r="C33" s="13">
        <f t="shared" si="3"/>
        <v>340</v>
      </c>
      <c r="D33" s="13">
        <f t="shared" si="4"/>
        <v>34</v>
      </c>
      <c r="E33" s="13">
        <f t="shared" si="5"/>
        <v>34</v>
      </c>
      <c r="F33" s="14">
        <f t="shared" si="6"/>
        <v>34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34</v>
      </c>
      <c r="K33" s="25">
        <v>43841</v>
      </c>
      <c r="L33" s="26">
        <v>34</v>
      </c>
      <c r="M33" s="25"/>
      <c r="N33" s="26"/>
      <c r="O33" s="25"/>
      <c r="P33" s="26"/>
      <c r="S33" s="5"/>
    </row>
    <row r="34" ht="15.75" spans="1:19">
      <c r="A34" s="5" t="str">
        <f t="shared" si="1"/>
        <v>122019</v>
      </c>
      <c r="B34" s="12">
        <f t="shared" si="2"/>
        <v>43800</v>
      </c>
      <c r="C34" s="13">
        <f t="shared" si="3"/>
        <v>340</v>
      </c>
      <c r="D34" s="13">
        <f t="shared" si="4"/>
        <v>34</v>
      </c>
      <c r="E34" s="13">
        <f t="shared" si="5"/>
        <v>34</v>
      </c>
      <c r="F34" s="14">
        <f t="shared" si="6"/>
        <v>34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34</v>
      </c>
      <c r="K34" s="25">
        <v>43879</v>
      </c>
      <c r="L34" s="26">
        <v>34</v>
      </c>
      <c r="M34" s="25"/>
      <c r="N34" s="26"/>
      <c r="O34" s="25"/>
      <c r="P34" s="26"/>
      <c r="S34" s="5"/>
    </row>
    <row r="35" ht="15.75" spans="1:19">
      <c r="A35" s="5" t="str">
        <f t="shared" si="1"/>
        <v>12020</v>
      </c>
      <c r="B35" s="12">
        <f t="shared" si="2"/>
        <v>43831</v>
      </c>
      <c r="C35" s="13">
        <f t="shared" si="3"/>
        <v>340</v>
      </c>
      <c r="D35" s="13">
        <f t="shared" si="4"/>
        <v>34</v>
      </c>
      <c r="E35" s="13">
        <f t="shared" si="5"/>
        <v>34</v>
      </c>
      <c r="F35" s="14">
        <f t="shared" si="6"/>
        <v>0</v>
      </c>
      <c r="G35" s="14">
        <f t="shared" si="0"/>
        <v>34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22020</v>
      </c>
      <c r="B36" s="12">
        <f t="shared" si="2"/>
        <v>43862</v>
      </c>
      <c r="C36" s="13">
        <f t="shared" si="3"/>
        <v>340</v>
      </c>
      <c r="D36" s="13">
        <f t="shared" si="4"/>
        <v>34</v>
      </c>
      <c r="E36" s="13">
        <f t="shared" si="5"/>
        <v>68</v>
      </c>
      <c r="F36" s="14">
        <f t="shared" si="6"/>
        <v>0</v>
      </c>
      <c r="G36" s="14">
        <f t="shared" si="0"/>
        <v>68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32020</v>
      </c>
      <c r="B37" s="12">
        <f t="shared" si="2"/>
        <v>43891</v>
      </c>
      <c r="C37" s="13">
        <f t="shared" si="3"/>
        <v>340</v>
      </c>
      <c r="D37" s="13">
        <f t="shared" si="4"/>
        <v>34</v>
      </c>
      <c r="E37" s="13">
        <f t="shared" si="5"/>
        <v>102</v>
      </c>
      <c r="F37" s="14">
        <f t="shared" si="6"/>
        <v>0</v>
      </c>
      <c r="G37" s="14">
        <f t="shared" ref="G37:G68" si="10">E37-F37</f>
        <v>102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42020</v>
      </c>
      <c r="B38" s="12">
        <f t="shared" ref="B38:B69" si="12">EDATE(B37,1)</f>
        <v>43922</v>
      </c>
      <c r="C38" s="13">
        <f t="shared" ref="C38:C69" si="13">C37-H38+I38</f>
        <v>340</v>
      </c>
      <c r="D38" s="13">
        <f t="shared" ref="D38:D69" si="14">C37*$K$1</f>
        <v>34</v>
      </c>
      <c r="E38" s="13">
        <f t="shared" ref="E38:E69" si="15">C37*$K$1+G37</f>
        <v>136</v>
      </c>
      <c r="F38" s="14">
        <f t="shared" ref="F38:F69" si="16">IF(J38&gt;E38,E38,J38)</f>
        <v>0</v>
      </c>
      <c r="G38" s="14">
        <f t="shared" si="10"/>
        <v>136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52020</v>
      </c>
      <c r="B39" s="12">
        <f t="shared" si="12"/>
        <v>43952</v>
      </c>
      <c r="C39" s="13">
        <f t="shared" si="13"/>
        <v>340</v>
      </c>
      <c r="D39" s="13">
        <f t="shared" si="14"/>
        <v>34</v>
      </c>
      <c r="E39" s="13">
        <f t="shared" si="15"/>
        <v>170</v>
      </c>
      <c r="F39" s="14">
        <f t="shared" si="16"/>
        <v>0</v>
      </c>
      <c r="G39" s="14">
        <f t="shared" si="10"/>
        <v>170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62020</v>
      </c>
      <c r="B40" s="12">
        <f t="shared" si="12"/>
        <v>43983</v>
      </c>
      <c r="C40" s="13">
        <f t="shared" si="13"/>
        <v>340</v>
      </c>
      <c r="D40" s="13">
        <f t="shared" si="14"/>
        <v>34</v>
      </c>
      <c r="E40" s="13">
        <f t="shared" si="15"/>
        <v>204</v>
      </c>
      <c r="F40" s="14">
        <f t="shared" si="16"/>
        <v>0</v>
      </c>
      <c r="G40" s="14">
        <f t="shared" si="10"/>
        <v>204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72020</v>
      </c>
      <c r="B41" s="12">
        <f t="shared" si="12"/>
        <v>44013</v>
      </c>
      <c r="C41" s="13">
        <f t="shared" si="13"/>
        <v>340</v>
      </c>
      <c r="D41" s="13">
        <f t="shared" si="14"/>
        <v>34</v>
      </c>
      <c r="E41" s="13">
        <f t="shared" si="15"/>
        <v>238</v>
      </c>
      <c r="F41" s="14">
        <f t="shared" si="16"/>
        <v>0</v>
      </c>
      <c r="G41" s="14">
        <f t="shared" si="10"/>
        <v>238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82020</v>
      </c>
      <c r="B42" s="12">
        <f t="shared" si="12"/>
        <v>44044</v>
      </c>
      <c r="C42" s="13">
        <f t="shared" si="13"/>
        <v>340</v>
      </c>
      <c r="D42" s="13">
        <f t="shared" si="14"/>
        <v>34</v>
      </c>
      <c r="E42" s="13">
        <f t="shared" si="15"/>
        <v>272</v>
      </c>
      <c r="F42" s="14">
        <f t="shared" si="16"/>
        <v>0</v>
      </c>
      <c r="G42" s="14">
        <f t="shared" si="10"/>
        <v>272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92020</v>
      </c>
      <c r="B43" s="12">
        <f t="shared" si="12"/>
        <v>44075</v>
      </c>
      <c r="C43" s="13">
        <f t="shared" si="13"/>
        <v>340</v>
      </c>
      <c r="D43" s="13">
        <f t="shared" si="14"/>
        <v>34</v>
      </c>
      <c r="E43" s="13">
        <f t="shared" si="15"/>
        <v>306</v>
      </c>
      <c r="F43" s="14">
        <f t="shared" si="16"/>
        <v>0</v>
      </c>
      <c r="G43" s="14">
        <f t="shared" si="10"/>
        <v>306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102020</v>
      </c>
      <c r="B44" s="12">
        <f t="shared" si="12"/>
        <v>44105</v>
      </c>
      <c r="C44" s="13">
        <f t="shared" si="13"/>
        <v>340</v>
      </c>
      <c r="D44" s="13">
        <f t="shared" si="14"/>
        <v>34</v>
      </c>
      <c r="E44" s="13">
        <f t="shared" si="15"/>
        <v>340</v>
      </c>
      <c r="F44" s="14">
        <f t="shared" si="16"/>
        <v>0</v>
      </c>
      <c r="G44" s="14">
        <f t="shared" si="10"/>
        <v>340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112020</v>
      </c>
      <c r="B45" s="12">
        <f t="shared" si="12"/>
        <v>44136</v>
      </c>
      <c r="C45" s="13">
        <f t="shared" si="13"/>
        <v>340</v>
      </c>
      <c r="D45" s="13">
        <f t="shared" si="14"/>
        <v>34</v>
      </c>
      <c r="E45" s="13">
        <f t="shared" si="15"/>
        <v>374</v>
      </c>
      <c r="F45" s="14">
        <f t="shared" si="16"/>
        <v>0</v>
      </c>
      <c r="G45" s="14">
        <f t="shared" si="10"/>
        <v>374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122020</v>
      </c>
      <c r="B46" s="12">
        <f t="shared" si="12"/>
        <v>44166</v>
      </c>
      <c r="C46" s="13">
        <f t="shared" si="13"/>
        <v>340</v>
      </c>
      <c r="D46" s="13">
        <f t="shared" si="14"/>
        <v>34</v>
      </c>
      <c r="E46" s="13">
        <f t="shared" si="15"/>
        <v>408</v>
      </c>
      <c r="F46" s="14">
        <f t="shared" si="16"/>
        <v>0</v>
      </c>
      <c r="G46" s="14">
        <f t="shared" si="10"/>
        <v>408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12021</v>
      </c>
      <c r="B47" s="12">
        <f t="shared" si="12"/>
        <v>44197</v>
      </c>
      <c r="C47" s="13">
        <f t="shared" si="13"/>
        <v>340</v>
      </c>
      <c r="D47" s="13">
        <f t="shared" si="14"/>
        <v>34</v>
      </c>
      <c r="E47" s="13">
        <f t="shared" si="15"/>
        <v>442</v>
      </c>
      <c r="F47" s="14">
        <f t="shared" si="16"/>
        <v>0</v>
      </c>
      <c r="G47" s="14">
        <f t="shared" si="10"/>
        <v>442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22021</v>
      </c>
      <c r="B48" s="12">
        <f t="shared" si="12"/>
        <v>44228</v>
      </c>
      <c r="C48" s="13">
        <f t="shared" si="13"/>
        <v>340</v>
      </c>
      <c r="D48" s="13">
        <f t="shared" si="14"/>
        <v>34</v>
      </c>
      <c r="E48" s="13">
        <f t="shared" si="15"/>
        <v>476</v>
      </c>
      <c r="F48" s="14">
        <f t="shared" si="16"/>
        <v>0</v>
      </c>
      <c r="G48" s="14">
        <f t="shared" si="10"/>
        <v>476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32021</v>
      </c>
      <c r="B49" s="12">
        <f t="shared" si="12"/>
        <v>44256</v>
      </c>
      <c r="C49" s="13">
        <f t="shared" si="13"/>
        <v>340</v>
      </c>
      <c r="D49" s="13">
        <f t="shared" si="14"/>
        <v>34</v>
      </c>
      <c r="E49" s="13">
        <f t="shared" si="15"/>
        <v>510</v>
      </c>
      <c r="F49" s="14">
        <f t="shared" si="16"/>
        <v>0</v>
      </c>
      <c r="G49" s="14">
        <f t="shared" si="10"/>
        <v>510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42021</v>
      </c>
      <c r="B50" s="12">
        <f t="shared" si="12"/>
        <v>44287</v>
      </c>
      <c r="C50" s="13">
        <f t="shared" si="13"/>
        <v>340</v>
      </c>
      <c r="D50" s="13">
        <f t="shared" si="14"/>
        <v>34</v>
      </c>
      <c r="E50" s="13">
        <f t="shared" si="15"/>
        <v>544</v>
      </c>
      <c r="F50" s="14">
        <f t="shared" si="16"/>
        <v>0</v>
      </c>
      <c r="G50" s="14">
        <f t="shared" si="10"/>
        <v>544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52021</v>
      </c>
      <c r="B51" s="12">
        <f t="shared" si="12"/>
        <v>44317</v>
      </c>
      <c r="C51" s="13">
        <f t="shared" si="13"/>
        <v>340</v>
      </c>
      <c r="D51" s="13">
        <f t="shared" si="14"/>
        <v>34</v>
      </c>
      <c r="E51" s="13">
        <f t="shared" si="15"/>
        <v>578</v>
      </c>
      <c r="F51" s="14">
        <f t="shared" si="16"/>
        <v>0</v>
      </c>
      <c r="G51" s="14">
        <f t="shared" si="10"/>
        <v>578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62021</v>
      </c>
      <c r="B52" s="12">
        <f t="shared" si="12"/>
        <v>44348</v>
      </c>
      <c r="C52" s="13">
        <f t="shared" si="13"/>
        <v>340</v>
      </c>
      <c r="D52" s="13">
        <f t="shared" si="14"/>
        <v>34</v>
      </c>
      <c r="E52" s="13">
        <f t="shared" si="15"/>
        <v>612</v>
      </c>
      <c r="F52" s="14">
        <f t="shared" si="16"/>
        <v>0</v>
      </c>
      <c r="G52" s="14">
        <f t="shared" si="10"/>
        <v>612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72021</v>
      </c>
      <c r="B53" s="12">
        <f t="shared" si="12"/>
        <v>44378</v>
      </c>
      <c r="C53" s="13">
        <f t="shared" si="13"/>
        <v>340</v>
      </c>
      <c r="D53" s="13">
        <f t="shared" si="14"/>
        <v>34</v>
      </c>
      <c r="E53" s="13">
        <f t="shared" si="15"/>
        <v>646</v>
      </c>
      <c r="F53" s="14">
        <f t="shared" si="16"/>
        <v>0</v>
      </c>
      <c r="G53" s="14">
        <f t="shared" si="10"/>
        <v>646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82021</v>
      </c>
      <c r="B54" s="12">
        <f t="shared" si="12"/>
        <v>44409</v>
      </c>
      <c r="C54" s="13">
        <f t="shared" si="13"/>
        <v>340</v>
      </c>
      <c r="D54" s="13">
        <f t="shared" si="14"/>
        <v>34</v>
      </c>
      <c r="E54" s="13">
        <f t="shared" si="15"/>
        <v>680</v>
      </c>
      <c r="F54" s="14">
        <f t="shared" si="16"/>
        <v>0</v>
      </c>
      <c r="G54" s="14">
        <f t="shared" si="10"/>
        <v>680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92021</v>
      </c>
      <c r="B55" s="12">
        <f t="shared" si="12"/>
        <v>44440</v>
      </c>
      <c r="C55" s="13">
        <f t="shared" si="13"/>
        <v>340</v>
      </c>
      <c r="D55" s="13">
        <f t="shared" si="14"/>
        <v>34</v>
      </c>
      <c r="E55" s="13">
        <f t="shared" si="15"/>
        <v>714</v>
      </c>
      <c r="F55" s="14">
        <f t="shared" si="16"/>
        <v>0</v>
      </c>
      <c r="G55" s="14">
        <f t="shared" si="10"/>
        <v>714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102021</v>
      </c>
      <c r="B56" s="12">
        <f t="shared" si="12"/>
        <v>44470</v>
      </c>
      <c r="C56" s="13">
        <f t="shared" si="13"/>
        <v>340</v>
      </c>
      <c r="D56" s="13">
        <f t="shared" si="14"/>
        <v>34</v>
      </c>
      <c r="E56" s="13">
        <f t="shared" si="15"/>
        <v>748</v>
      </c>
      <c r="F56" s="14">
        <f t="shared" si="16"/>
        <v>0</v>
      </c>
      <c r="G56" s="14">
        <f t="shared" si="10"/>
        <v>748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112021</v>
      </c>
      <c r="B57" s="12">
        <f t="shared" si="12"/>
        <v>44501</v>
      </c>
      <c r="C57" s="13">
        <f t="shared" si="13"/>
        <v>340</v>
      </c>
      <c r="D57" s="13">
        <f t="shared" si="14"/>
        <v>34</v>
      </c>
      <c r="E57" s="13">
        <f t="shared" si="15"/>
        <v>782</v>
      </c>
      <c r="F57" s="14">
        <f t="shared" si="16"/>
        <v>0</v>
      </c>
      <c r="G57" s="14">
        <f t="shared" si="10"/>
        <v>782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122021</v>
      </c>
      <c r="B58" s="12">
        <f t="shared" si="12"/>
        <v>44531</v>
      </c>
      <c r="C58" s="13">
        <f t="shared" si="13"/>
        <v>340</v>
      </c>
      <c r="D58" s="13">
        <f t="shared" si="14"/>
        <v>34</v>
      </c>
      <c r="E58" s="13">
        <f t="shared" si="15"/>
        <v>816</v>
      </c>
      <c r="F58" s="14">
        <f t="shared" si="16"/>
        <v>0</v>
      </c>
      <c r="G58" s="14">
        <f t="shared" si="10"/>
        <v>816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12022</v>
      </c>
      <c r="B59" s="12">
        <f t="shared" si="12"/>
        <v>44562</v>
      </c>
      <c r="C59" s="13">
        <f t="shared" si="13"/>
        <v>340</v>
      </c>
      <c r="D59" s="13">
        <f t="shared" si="14"/>
        <v>34</v>
      </c>
      <c r="E59" s="13">
        <f t="shared" si="15"/>
        <v>850</v>
      </c>
      <c r="F59" s="14">
        <f t="shared" si="16"/>
        <v>0</v>
      </c>
      <c r="G59" s="14">
        <f t="shared" si="10"/>
        <v>850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22022</v>
      </c>
      <c r="B60" s="12">
        <f t="shared" si="12"/>
        <v>44593</v>
      </c>
      <c r="C60" s="13">
        <f t="shared" si="13"/>
        <v>340</v>
      </c>
      <c r="D60" s="13">
        <f t="shared" si="14"/>
        <v>34</v>
      </c>
      <c r="E60" s="13">
        <f t="shared" si="15"/>
        <v>884</v>
      </c>
      <c r="F60" s="14">
        <f t="shared" si="16"/>
        <v>0</v>
      </c>
      <c r="G60" s="14">
        <f t="shared" si="10"/>
        <v>884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32022</v>
      </c>
      <c r="B61" s="12">
        <f t="shared" si="12"/>
        <v>44621</v>
      </c>
      <c r="C61" s="13">
        <f t="shared" si="13"/>
        <v>340</v>
      </c>
      <c r="D61" s="13">
        <f t="shared" si="14"/>
        <v>34</v>
      </c>
      <c r="E61" s="13">
        <f t="shared" si="15"/>
        <v>918</v>
      </c>
      <c r="F61" s="14">
        <f t="shared" si="16"/>
        <v>0</v>
      </c>
      <c r="G61" s="14">
        <f t="shared" si="10"/>
        <v>918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42022</v>
      </c>
      <c r="B62" s="12">
        <f t="shared" si="12"/>
        <v>44652</v>
      </c>
      <c r="C62" s="13">
        <f t="shared" si="13"/>
        <v>340</v>
      </c>
      <c r="D62" s="13">
        <f t="shared" si="14"/>
        <v>34</v>
      </c>
      <c r="E62" s="13">
        <f t="shared" si="15"/>
        <v>952</v>
      </c>
      <c r="F62" s="14">
        <f t="shared" si="16"/>
        <v>0</v>
      </c>
      <c r="G62" s="14">
        <f t="shared" si="10"/>
        <v>952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52022</v>
      </c>
      <c r="B63" s="12">
        <f t="shared" si="12"/>
        <v>44682</v>
      </c>
      <c r="C63" s="13">
        <f t="shared" si="13"/>
        <v>340</v>
      </c>
      <c r="D63" s="13">
        <f t="shared" si="14"/>
        <v>34</v>
      </c>
      <c r="E63" s="13">
        <f t="shared" si="15"/>
        <v>986</v>
      </c>
      <c r="F63" s="14">
        <f t="shared" si="16"/>
        <v>0</v>
      </c>
      <c r="G63" s="14">
        <f t="shared" si="10"/>
        <v>986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62022</v>
      </c>
      <c r="B64" s="12">
        <f t="shared" si="12"/>
        <v>44713</v>
      </c>
      <c r="C64" s="13">
        <f t="shared" si="13"/>
        <v>340</v>
      </c>
      <c r="D64" s="13">
        <f t="shared" si="14"/>
        <v>34</v>
      </c>
      <c r="E64" s="13">
        <f t="shared" si="15"/>
        <v>1020</v>
      </c>
      <c r="F64" s="14">
        <f t="shared" si="16"/>
        <v>0</v>
      </c>
      <c r="G64" s="14">
        <f t="shared" si="10"/>
        <v>1020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72022</v>
      </c>
      <c r="B65" s="12">
        <f t="shared" si="12"/>
        <v>44743</v>
      </c>
      <c r="C65" s="13">
        <f t="shared" si="13"/>
        <v>340</v>
      </c>
      <c r="D65" s="13">
        <f t="shared" si="14"/>
        <v>34</v>
      </c>
      <c r="E65" s="13">
        <f t="shared" si="15"/>
        <v>1054</v>
      </c>
      <c r="F65" s="14">
        <f t="shared" si="16"/>
        <v>0</v>
      </c>
      <c r="G65" s="14">
        <f t="shared" si="10"/>
        <v>1054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82022</v>
      </c>
      <c r="B66" s="12">
        <f t="shared" si="12"/>
        <v>44774</v>
      </c>
      <c r="C66" s="13">
        <f t="shared" si="13"/>
        <v>340</v>
      </c>
      <c r="D66" s="13">
        <f t="shared" si="14"/>
        <v>34</v>
      </c>
      <c r="E66" s="13">
        <f t="shared" si="15"/>
        <v>1088</v>
      </c>
      <c r="F66" s="14">
        <f t="shared" si="16"/>
        <v>0</v>
      </c>
      <c r="G66" s="14">
        <f t="shared" si="10"/>
        <v>1088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92022</v>
      </c>
      <c r="B67" s="12">
        <f t="shared" si="12"/>
        <v>44805</v>
      </c>
      <c r="C67" s="13">
        <f t="shared" si="13"/>
        <v>340</v>
      </c>
      <c r="D67" s="13">
        <f t="shared" si="14"/>
        <v>34</v>
      </c>
      <c r="E67" s="13">
        <f t="shared" si="15"/>
        <v>1122</v>
      </c>
      <c r="F67" s="14">
        <f t="shared" si="16"/>
        <v>0</v>
      </c>
      <c r="G67" s="14">
        <f t="shared" si="10"/>
        <v>1122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102022</v>
      </c>
      <c r="B68" s="12">
        <f t="shared" si="12"/>
        <v>44835</v>
      </c>
      <c r="C68" s="13">
        <f t="shared" si="13"/>
        <v>340</v>
      </c>
      <c r="D68" s="13">
        <f t="shared" si="14"/>
        <v>34</v>
      </c>
      <c r="E68" s="13">
        <f t="shared" si="15"/>
        <v>1156</v>
      </c>
      <c r="F68" s="14">
        <f t="shared" si="16"/>
        <v>0</v>
      </c>
      <c r="G68" s="14">
        <f t="shared" si="10"/>
        <v>1156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112022</v>
      </c>
      <c r="B69" s="12">
        <f t="shared" si="12"/>
        <v>44866</v>
      </c>
      <c r="C69" s="13">
        <f t="shared" si="13"/>
        <v>340</v>
      </c>
      <c r="D69" s="13">
        <f t="shared" si="14"/>
        <v>34</v>
      </c>
      <c r="E69" s="13">
        <f t="shared" si="15"/>
        <v>1190</v>
      </c>
      <c r="F69" s="14">
        <f t="shared" si="16"/>
        <v>0</v>
      </c>
      <c r="G69" s="14">
        <f t="shared" ref="G69:G100" si="19">E69-F69</f>
        <v>1190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122022</v>
      </c>
      <c r="B70" s="12">
        <f t="shared" ref="B70:B101" si="21">EDATE(B69,1)</f>
        <v>44896</v>
      </c>
      <c r="C70" s="13">
        <f t="shared" ref="C70:C101" si="22">C69-H70+I70</f>
        <v>340</v>
      </c>
      <c r="D70" s="13">
        <f t="shared" ref="D70:D101" si="23">C69*$K$1</f>
        <v>34</v>
      </c>
      <c r="E70" s="13">
        <f t="shared" ref="E70:E101" si="24">C69*$K$1+G69</f>
        <v>1224</v>
      </c>
      <c r="F70" s="14">
        <f t="shared" ref="F70:F101" si="25">IF(J70&gt;E70,E70,J70)</f>
        <v>0</v>
      </c>
      <c r="G70" s="14">
        <f t="shared" si="19"/>
        <v>1224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12023</v>
      </c>
      <c r="B71" s="12">
        <f t="shared" si="21"/>
        <v>44927</v>
      </c>
      <c r="C71" s="13">
        <f t="shared" si="22"/>
        <v>340</v>
      </c>
      <c r="D71" s="13">
        <f t="shared" si="23"/>
        <v>34</v>
      </c>
      <c r="E71" s="13">
        <f t="shared" si="24"/>
        <v>1258</v>
      </c>
      <c r="F71" s="14">
        <f t="shared" si="25"/>
        <v>0</v>
      </c>
      <c r="G71" s="14">
        <f t="shared" si="19"/>
        <v>1258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22023</v>
      </c>
      <c r="B72" s="12">
        <f t="shared" si="21"/>
        <v>44958</v>
      </c>
      <c r="C72" s="13">
        <f t="shared" si="22"/>
        <v>340</v>
      </c>
      <c r="D72" s="13">
        <f t="shared" si="23"/>
        <v>34</v>
      </c>
      <c r="E72" s="13">
        <f t="shared" si="24"/>
        <v>1292</v>
      </c>
      <c r="F72" s="14">
        <f t="shared" si="25"/>
        <v>0</v>
      </c>
      <c r="G72" s="14">
        <f t="shared" si="19"/>
        <v>1292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32023</v>
      </c>
      <c r="B73" s="12">
        <f t="shared" si="21"/>
        <v>44986</v>
      </c>
      <c r="C73" s="13">
        <f t="shared" si="22"/>
        <v>340</v>
      </c>
      <c r="D73" s="13">
        <f t="shared" si="23"/>
        <v>34</v>
      </c>
      <c r="E73" s="13">
        <f t="shared" si="24"/>
        <v>1326</v>
      </c>
      <c r="F73" s="14">
        <f t="shared" si="25"/>
        <v>0</v>
      </c>
      <c r="G73" s="14">
        <f t="shared" si="19"/>
        <v>1326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42023</v>
      </c>
      <c r="B74" s="12">
        <f t="shared" si="21"/>
        <v>45017</v>
      </c>
      <c r="C74" s="13">
        <f t="shared" si="22"/>
        <v>340</v>
      </c>
      <c r="D74" s="13">
        <f t="shared" si="23"/>
        <v>34</v>
      </c>
      <c r="E74" s="13">
        <f t="shared" si="24"/>
        <v>1360</v>
      </c>
      <c r="F74" s="14">
        <f t="shared" si="25"/>
        <v>0</v>
      </c>
      <c r="G74" s="14">
        <f t="shared" si="19"/>
        <v>1360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52023</v>
      </c>
      <c r="B75" s="12">
        <f t="shared" si="21"/>
        <v>45047</v>
      </c>
      <c r="C75" s="13">
        <f t="shared" si="22"/>
        <v>340</v>
      </c>
      <c r="D75" s="13">
        <f t="shared" si="23"/>
        <v>34</v>
      </c>
      <c r="E75" s="13">
        <f t="shared" si="24"/>
        <v>1394</v>
      </c>
      <c r="F75" s="14">
        <f t="shared" si="25"/>
        <v>0</v>
      </c>
      <c r="G75" s="14">
        <f t="shared" si="19"/>
        <v>1394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62023</v>
      </c>
      <c r="B76" s="12">
        <f t="shared" si="21"/>
        <v>45078</v>
      </c>
      <c r="C76" s="13">
        <f t="shared" si="22"/>
        <v>340</v>
      </c>
      <c r="D76" s="13">
        <f t="shared" si="23"/>
        <v>34</v>
      </c>
      <c r="E76" s="13">
        <f t="shared" si="24"/>
        <v>1428</v>
      </c>
      <c r="F76" s="14">
        <f t="shared" si="25"/>
        <v>0</v>
      </c>
      <c r="G76" s="14">
        <f t="shared" si="19"/>
        <v>1428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72023</v>
      </c>
      <c r="B77" s="12">
        <f t="shared" si="21"/>
        <v>45108</v>
      </c>
      <c r="C77" s="13">
        <f t="shared" si="22"/>
        <v>340</v>
      </c>
      <c r="D77" s="13">
        <f t="shared" si="23"/>
        <v>34</v>
      </c>
      <c r="E77" s="13">
        <f t="shared" si="24"/>
        <v>1462</v>
      </c>
      <c r="F77" s="14">
        <f t="shared" si="25"/>
        <v>0</v>
      </c>
      <c r="G77" s="14">
        <f t="shared" si="19"/>
        <v>1462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82023</v>
      </c>
      <c r="B78" s="12">
        <f t="shared" si="21"/>
        <v>45139</v>
      </c>
      <c r="C78" s="13">
        <f t="shared" si="22"/>
        <v>340</v>
      </c>
      <c r="D78" s="13">
        <f t="shared" si="23"/>
        <v>34</v>
      </c>
      <c r="E78" s="13">
        <f t="shared" si="24"/>
        <v>1496</v>
      </c>
      <c r="F78" s="14">
        <f t="shared" si="25"/>
        <v>0</v>
      </c>
      <c r="G78" s="14">
        <f t="shared" si="19"/>
        <v>1496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92023</v>
      </c>
      <c r="B79" s="12">
        <f t="shared" si="21"/>
        <v>45170</v>
      </c>
      <c r="C79" s="13">
        <f t="shared" si="22"/>
        <v>340</v>
      </c>
      <c r="D79" s="13">
        <f t="shared" si="23"/>
        <v>34</v>
      </c>
      <c r="E79" s="13">
        <f t="shared" si="24"/>
        <v>1530</v>
      </c>
      <c r="F79" s="14">
        <f t="shared" si="25"/>
        <v>0</v>
      </c>
      <c r="G79" s="14">
        <f t="shared" si="19"/>
        <v>1530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102023</v>
      </c>
      <c r="B80" s="12">
        <f t="shared" si="21"/>
        <v>45200</v>
      </c>
      <c r="C80" s="13">
        <f t="shared" si="22"/>
        <v>340</v>
      </c>
      <c r="D80" s="13">
        <f t="shared" si="23"/>
        <v>34</v>
      </c>
      <c r="E80" s="13">
        <f t="shared" si="24"/>
        <v>1564</v>
      </c>
      <c r="F80" s="14">
        <f t="shared" si="25"/>
        <v>0</v>
      </c>
      <c r="G80" s="14">
        <f t="shared" si="19"/>
        <v>1564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112023</v>
      </c>
      <c r="B81" s="12">
        <f t="shared" si="21"/>
        <v>45231</v>
      </c>
      <c r="C81" s="13">
        <f t="shared" si="22"/>
        <v>340</v>
      </c>
      <c r="D81" s="13">
        <f t="shared" si="23"/>
        <v>34</v>
      </c>
      <c r="E81" s="13">
        <f t="shared" si="24"/>
        <v>1598</v>
      </c>
      <c r="F81" s="14">
        <f t="shared" si="25"/>
        <v>0</v>
      </c>
      <c r="G81" s="14">
        <f t="shared" si="19"/>
        <v>1598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122023</v>
      </c>
      <c r="B82" s="12">
        <f t="shared" si="21"/>
        <v>45261</v>
      </c>
      <c r="C82" s="13">
        <f t="shared" si="22"/>
        <v>340</v>
      </c>
      <c r="D82" s="13">
        <f t="shared" si="23"/>
        <v>34</v>
      </c>
      <c r="E82" s="13">
        <f t="shared" si="24"/>
        <v>1632</v>
      </c>
      <c r="F82" s="14">
        <f t="shared" si="25"/>
        <v>0</v>
      </c>
      <c r="G82" s="14">
        <f t="shared" si="19"/>
        <v>1632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12024</v>
      </c>
      <c r="B83" s="12">
        <f t="shared" si="21"/>
        <v>45292</v>
      </c>
      <c r="C83" s="13">
        <f t="shared" si="22"/>
        <v>340</v>
      </c>
      <c r="D83" s="13">
        <f t="shared" si="23"/>
        <v>34</v>
      </c>
      <c r="E83" s="13">
        <f t="shared" si="24"/>
        <v>1666</v>
      </c>
      <c r="F83" s="14">
        <f t="shared" si="25"/>
        <v>0</v>
      </c>
      <c r="G83" s="14">
        <f t="shared" si="19"/>
        <v>1666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22024</v>
      </c>
      <c r="B84" s="12">
        <f t="shared" si="21"/>
        <v>45323</v>
      </c>
      <c r="C84" s="13">
        <f t="shared" si="22"/>
        <v>340</v>
      </c>
      <c r="D84" s="13">
        <f t="shared" si="23"/>
        <v>34</v>
      </c>
      <c r="E84" s="13">
        <f t="shared" si="24"/>
        <v>1700</v>
      </c>
      <c r="F84" s="14">
        <f t="shared" si="25"/>
        <v>0</v>
      </c>
      <c r="G84" s="14">
        <f t="shared" si="19"/>
        <v>1700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32024</v>
      </c>
      <c r="B85" s="12">
        <f t="shared" si="21"/>
        <v>45352</v>
      </c>
      <c r="C85" s="13">
        <f t="shared" si="22"/>
        <v>340</v>
      </c>
      <c r="D85" s="13">
        <f t="shared" si="23"/>
        <v>34</v>
      </c>
      <c r="E85" s="13">
        <f t="shared" si="24"/>
        <v>1734</v>
      </c>
      <c r="F85" s="14">
        <f t="shared" si="25"/>
        <v>0</v>
      </c>
      <c r="G85" s="14">
        <f t="shared" si="19"/>
        <v>1734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42024</v>
      </c>
      <c r="B86" s="12">
        <f t="shared" si="21"/>
        <v>45383</v>
      </c>
      <c r="C86" s="13">
        <f t="shared" si="22"/>
        <v>340</v>
      </c>
      <c r="D86" s="13">
        <f t="shared" si="23"/>
        <v>34</v>
      </c>
      <c r="E86" s="13">
        <f t="shared" si="24"/>
        <v>1768</v>
      </c>
      <c r="F86" s="14">
        <f t="shared" si="25"/>
        <v>0</v>
      </c>
      <c r="G86" s="14">
        <f t="shared" si="19"/>
        <v>1768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52024</v>
      </c>
      <c r="B87" s="12">
        <f t="shared" si="21"/>
        <v>45413</v>
      </c>
      <c r="C87" s="13">
        <f t="shared" si="22"/>
        <v>340</v>
      </c>
      <c r="D87" s="13">
        <f t="shared" si="23"/>
        <v>34</v>
      </c>
      <c r="E87" s="13">
        <f t="shared" si="24"/>
        <v>1802</v>
      </c>
      <c r="F87" s="14">
        <f t="shared" si="25"/>
        <v>0</v>
      </c>
      <c r="G87" s="14">
        <f t="shared" si="19"/>
        <v>1802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62024</v>
      </c>
      <c r="B88" s="12">
        <f t="shared" si="21"/>
        <v>45444</v>
      </c>
      <c r="C88" s="13">
        <f t="shared" si="22"/>
        <v>340</v>
      </c>
      <c r="D88" s="13">
        <f t="shared" si="23"/>
        <v>34</v>
      </c>
      <c r="E88" s="13">
        <f t="shared" si="24"/>
        <v>1836</v>
      </c>
      <c r="F88" s="14">
        <f t="shared" si="25"/>
        <v>0</v>
      </c>
      <c r="G88" s="14">
        <f t="shared" si="19"/>
        <v>1836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72024</v>
      </c>
      <c r="B89" s="12">
        <f t="shared" si="21"/>
        <v>45474</v>
      </c>
      <c r="C89" s="13">
        <f t="shared" si="22"/>
        <v>340</v>
      </c>
      <c r="D89" s="13">
        <f t="shared" si="23"/>
        <v>34</v>
      </c>
      <c r="E89" s="13">
        <f t="shared" si="24"/>
        <v>1870</v>
      </c>
      <c r="F89" s="14">
        <f t="shared" si="25"/>
        <v>0</v>
      </c>
      <c r="G89" s="14">
        <f t="shared" si="19"/>
        <v>1870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82024</v>
      </c>
      <c r="B90" s="12">
        <f t="shared" si="21"/>
        <v>45505</v>
      </c>
      <c r="C90" s="13">
        <f t="shared" si="22"/>
        <v>340</v>
      </c>
      <c r="D90" s="13">
        <f t="shared" si="23"/>
        <v>34</v>
      </c>
      <c r="E90" s="13">
        <f t="shared" si="24"/>
        <v>1904</v>
      </c>
      <c r="F90" s="14">
        <f t="shared" si="25"/>
        <v>0</v>
      </c>
      <c r="G90" s="14">
        <f t="shared" si="19"/>
        <v>1904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92024</v>
      </c>
      <c r="B91" s="12">
        <f t="shared" si="21"/>
        <v>45536</v>
      </c>
      <c r="C91" s="13">
        <f t="shared" si="22"/>
        <v>340</v>
      </c>
      <c r="D91" s="13">
        <f t="shared" si="23"/>
        <v>34</v>
      </c>
      <c r="E91" s="13">
        <f t="shared" si="24"/>
        <v>1938</v>
      </c>
      <c r="F91" s="14">
        <f t="shared" si="25"/>
        <v>0</v>
      </c>
      <c r="G91" s="14">
        <f t="shared" si="19"/>
        <v>1938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102024</v>
      </c>
      <c r="B92" s="12">
        <f t="shared" si="21"/>
        <v>45566</v>
      </c>
      <c r="C92" s="13">
        <f t="shared" si="22"/>
        <v>340</v>
      </c>
      <c r="D92" s="13">
        <f t="shared" si="23"/>
        <v>34</v>
      </c>
      <c r="E92" s="13">
        <f t="shared" si="24"/>
        <v>1972</v>
      </c>
      <c r="F92" s="14">
        <f t="shared" si="25"/>
        <v>0</v>
      </c>
      <c r="G92" s="14">
        <f t="shared" si="19"/>
        <v>1972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112024</v>
      </c>
      <c r="B93" s="12">
        <f t="shared" si="21"/>
        <v>45597</v>
      </c>
      <c r="C93" s="13">
        <f t="shared" si="22"/>
        <v>340</v>
      </c>
      <c r="D93" s="13">
        <f t="shared" si="23"/>
        <v>34</v>
      </c>
      <c r="E93" s="13">
        <f t="shared" si="24"/>
        <v>2006</v>
      </c>
      <c r="F93" s="14">
        <f t="shared" si="25"/>
        <v>0</v>
      </c>
      <c r="G93" s="14">
        <f t="shared" si="19"/>
        <v>2006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122024</v>
      </c>
      <c r="B94" s="12">
        <f t="shared" si="21"/>
        <v>45627</v>
      </c>
      <c r="C94" s="13">
        <f t="shared" si="22"/>
        <v>340</v>
      </c>
      <c r="D94" s="13">
        <f t="shared" si="23"/>
        <v>34</v>
      </c>
      <c r="E94" s="13">
        <f t="shared" si="24"/>
        <v>2040</v>
      </c>
      <c r="F94" s="14">
        <f t="shared" si="25"/>
        <v>0</v>
      </c>
      <c r="G94" s="14">
        <f t="shared" si="19"/>
        <v>2040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12025</v>
      </c>
      <c r="B95" s="12">
        <f t="shared" si="21"/>
        <v>45658</v>
      </c>
      <c r="C95" s="13">
        <f t="shared" si="22"/>
        <v>340</v>
      </c>
      <c r="D95" s="13">
        <f t="shared" si="23"/>
        <v>34</v>
      </c>
      <c r="E95" s="13">
        <f t="shared" si="24"/>
        <v>2074</v>
      </c>
      <c r="F95" s="14">
        <f t="shared" si="25"/>
        <v>0</v>
      </c>
      <c r="G95" s="14">
        <f t="shared" si="19"/>
        <v>2074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22025</v>
      </c>
      <c r="B96" s="12">
        <f t="shared" si="21"/>
        <v>45689</v>
      </c>
      <c r="C96" s="13">
        <f t="shared" si="22"/>
        <v>340</v>
      </c>
      <c r="D96" s="13">
        <f t="shared" si="23"/>
        <v>34</v>
      </c>
      <c r="E96" s="13">
        <f t="shared" si="24"/>
        <v>2108</v>
      </c>
      <c r="F96" s="14">
        <f t="shared" si="25"/>
        <v>0</v>
      </c>
      <c r="G96" s="14">
        <f t="shared" si="19"/>
        <v>2108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32025</v>
      </c>
      <c r="B97" s="12">
        <f t="shared" si="21"/>
        <v>45717</v>
      </c>
      <c r="C97" s="13">
        <f t="shared" si="22"/>
        <v>340</v>
      </c>
      <c r="D97" s="13">
        <f t="shared" si="23"/>
        <v>34</v>
      </c>
      <c r="E97" s="13">
        <f t="shared" si="24"/>
        <v>2142</v>
      </c>
      <c r="F97" s="14">
        <f t="shared" si="25"/>
        <v>0</v>
      </c>
      <c r="G97" s="14">
        <f t="shared" si="19"/>
        <v>2142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42025</v>
      </c>
      <c r="B98" s="12">
        <f t="shared" si="21"/>
        <v>45748</v>
      </c>
      <c r="C98" s="13">
        <f t="shared" si="22"/>
        <v>340</v>
      </c>
      <c r="D98" s="13">
        <f t="shared" si="23"/>
        <v>34</v>
      </c>
      <c r="E98" s="13">
        <f t="shared" si="24"/>
        <v>2176</v>
      </c>
      <c r="F98" s="14">
        <f t="shared" si="25"/>
        <v>0</v>
      </c>
      <c r="G98" s="14">
        <f t="shared" si="19"/>
        <v>2176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52025</v>
      </c>
      <c r="B99" s="12">
        <f t="shared" si="21"/>
        <v>45778</v>
      </c>
      <c r="C99" s="13">
        <f t="shared" si="22"/>
        <v>340</v>
      </c>
      <c r="D99" s="13">
        <f t="shared" si="23"/>
        <v>34</v>
      </c>
      <c r="E99" s="13">
        <f t="shared" si="24"/>
        <v>2210</v>
      </c>
      <c r="F99" s="14">
        <f t="shared" si="25"/>
        <v>0</v>
      </c>
      <c r="G99" s="14">
        <f t="shared" si="19"/>
        <v>2210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62025</v>
      </c>
      <c r="B100" s="12">
        <f t="shared" si="21"/>
        <v>45809</v>
      </c>
      <c r="C100" s="13">
        <f t="shared" si="22"/>
        <v>340</v>
      </c>
      <c r="D100" s="13">
        <f t="shared" si="23"/>
        <v>34</v>
      </c>
      <c r="E100" s="13">
        <f t="shared" si="24"/>
        <v>2244</v>
      </c>
      <c r="F100" s="14">
        <f t="shared" si="25"/>
        <v>0</v>
      </c>
      <c r="G100" s="14">
        <f t="shared" si="19"/>
        <v>2244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72025</v>
      </c>
      <c r="B101" s="12">
        <f t="shared" si="21"/>
        <v>45839</v>
      </c>
      <c r="C101" s="13">
        <f t="shared" si="22"/>
        <v>340</v>
      </c>
      <c r="D101" s="13">
        <f t="shared" si="23"/>
        <v>34</v>
      </c>
      <c r="E101" s="13">
        <f t="shared" si="24"/>
        <v>2278</v>
      </c>
      <c r="F101" s="14">
        <f t="shared" si="25"/>
        <v>0</v>
      </c>
      <c r="G101" s="14">
        <f t="shared" ref="G101:G124" si="29">E101-F101</f>
        <v>2278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82025</v>
      </c>
      <c r="B102" s="12">
        <f t="shared" ref="B102:B124" si="31">EDATE(B101,1)</f>
        <v>45870</v>
      </c>
      <c r="C102" s="13">
        <f t="shared" ref="C102:C124" si="32">C101-H102+I102</f>
        <v>340</v>
      </c>
      <c r="D102" s="13">
        <f t="shared" ref="D102:D124" si="33">C101*$K$1</f>
        <v>34</v>
      </c>
      <c r="E102" s="13">
        <f t="shared" ref="E102:E124" si="34">C101*$K$1+G101</f>
        <v>2312</v>
      </c>
      <c r="F102" s="14">
        <f t="shared" ref="F102:F124" si="35">IF(J102&gt;E102,E102,J102)</f>
        <v>0</v>
      </c>
      <c r="G102" s="14">
        <f t="shared" si="29"/>
        <v>2312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92025</v>
      </c>
      <c r="B103" s="12">
        <f t="shared" si="31"/>
        <v>45901</v>
      </c>
      <c r="C103" s="13">
        <f t="shared" si="32"/>
        <v>340</v>
      </c>
      <c r="D103" s="13">
        <f t="shared" si="33"/>
        <v>34</v>
      </c>
      <c r="E103" s="13">
        <f t="shared" si="34"/>
        <v>2346</v>
      </c>
      <c r="F103" s="14">
        <f t="shared" si="35"/>
        <v>0</v>
      </c>
      <c r="G103" s="14">
        <f t="shared" si="29"/>
        <v>2346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102025</v>
      </c>
      <c r="B104" s="12">
        <f t="shared" si="31"/>
        <v>45931</v>
      </c>
      <c r="C104" s="13">
        <f t="shared" si="32"/>
        <v>340</v>
      </c>
      <c r="D104" s="13">
        <f t="shared" si="33"/>
        <v>34</v>
      </c>
      <c r="E104" s="13">
        <f t="shared" si="34"/>
        <v>2380</v>
      </c>
      <c r="F104" s="14">
        <f t="shared" si="35"/>
        <v>0</v>
      </c>
      <c r="G104" s="14">
        <f t="shared" si="29"/>
        <v>2380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112025</v>
      </c>
      <c r="B105" s="12">
        <f t="shared" si="31"/>
        <v>45962</v>
      </c>
      <c r="C105" s="13">
        <f t="shared" si="32"/>
        <v>340</v>
      </c>
      <c r="D105" s="13">
        <f t="shared" si="33"/>
        <v>34</v>
      </c>
      <c r="E105" s="13">
        <f t="shared" si="34"/>
        <v>2414</v>
      </c>
      <c r="F105" s="14">
        <f t="shared" si="35"/>
        <v>0</v>
      </c>
      <c r="G105" s="14">
        <f t="shared" si="29"/>
        <v>2414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122025</v>
      </c>
      <c r="B106" s="12">
        <f t="shared" si="31"/>
        <v>45992</v>
      </c>
      <c r="C106" s="13">
        <f t="shared" si="32"/>
        <v>340</v>
      </c>
      <c r="D106" s="13">
        <f t="shared" si="33"/>
        <v>34</v>
      </c>
      <c r="E106" s="13">
        <f t="shared" si="34"/>
        <v>2448</v>
      </c>
      <c r="F106" s="14">
        <f t="shared" si="35"/>
        <v>0</v>
      </c>
      <c r="G106" s="14">
        <f t="shared" si="29"/>
        <v>2448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12026</v>
      </c>
      <c r="B107" s="12">
        <f t="shared" si="31"/>
        <v>46023</v>
      </c>
      <c r="C107" s="13">
        <f t="shared" si="32"/>
        <v>340</v>
      </c>
      <c r="D107" s="13">
        <f t="shared" si="33"/>
        <v>34</v>
      </c>
      <c r="E107" s="13">
        <f t="shared" si="34"/>
        <v>2482</v>
      </c>
      <c r="F107" s="14">
        <f t="shared" si="35"/>
        <v>0</v>
      </c>
      <c r="G107" s="14">
        <f t="shared" si="29"/>
        <v>2482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22026</v>
      </c>
      <c r="B108" s="12">
        <f t="shared" si="31"/>
        <v>46054</v>
      </c>
      <c r="C108" s="13">
        <f t="shared" si="32"/>
        <v>340</v>
      </c>
      <c r="D108" s="13">
        <f t="shared" si="33"/>
        <v>34</v>
      </c>
      <c r="E108" s="13">
        <f t="shared" si="34"/>
        <v>2516</v>
      </c>
      <c r="F108" s="14">
        <f t="shared" si="35"/>
        <v>0</v>
      </c>
      <c r="G108" s="14">
        <f t="shared" si="29"/>
        <v>2516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32026</v>
      </c>
      <c r="B109" s="12">
        <f t="shared" si="31"/>
        <v>46082</v>
      </c>
      <c r="C109" s="13">
        <f t="shared" si="32"/>
        <v>340</v>
      </c>
      <c r="D109" s="13">
        <f t="shared" si="33"/>
        <v>34</v>
      </c>
      <c r="E109" s="13">
        <f t="shared" si="34"/>
        <v>2550</v>
      </c>
      <c r="F109" s="14">
        <f t="shared" si="35"/>
        <v>0</v>
      </c>
      <c r="G109" s="14">
        <f t="shared" si="29"/>
        <v>2550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42026</v>
      </c>
      <c r="B110" s="12">
        <f t="shared" si="31"/>
        <v>46113</v>
      </c>
      <c r="C110" s="13">
        <f t="shared" si="32"/>
        <v>340</v>
      </c>
      <c r="D110" s="13">
        <f t="shared" si="33"/>
        <v>34</v>
      </c>
      <c r="E110" s="13">
        <f t="shared" si="34"/>
        <v>2584</v>
      </c>
      <c r="F110" s="14">
        <f t="shared" si="35"/>
        <v>0</v>
      </c>
      <c r="G110" s="14">
        <f t="shared" si="29"/>
        <v>2584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52026</v>
      </c>
      <c r="B111" s="12">
        <f t="shared" si="31"/>
        <v>46143</v>
      </c>
      <c r="C111" s="13">
        <f t="shared" si="32"/>
        <v>340</v>
      </c>
      <c r="D111" s="13">
        <f t="shared" si="33"/>
        <v>34</v>
      </c>
      <c r="E111" s="13">
        <f t="shared" si="34"/>
        <v>2618</v>
      </c>
      <c r="F111" s="14">
        <f t="shared" si="35"/>
        <v>0</v>
      </c>
      <c r="G111" s="14">
        <f t="shared" si="29"/>
        <v>2618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62026</v>
      </c>
      <c r="B112" s="12">
        <f t="shared" si="31"/>
        <v>46174</v>
      </c>
      <c r="C112" s="13">
        <f t="shared" si="32"/>
        <v>340</v>
      </c>
      <c r="D112" s="13">
        <f t="shared" si="33"/>
        <v>34</v>
      </c>
      <c r="E112" s="13">
        <f t="shared" si="34"/>
        <v>2652</v>
      </c>
      <c r="F112" s="14">
        <f t="shared" si="35"/>
        <v>0</v>
      </c>
      <c r="G112" s="14">
        <f t="shared" si="29"/>
        <v>2652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72026</v>
      </c>
      <c r="B113" s="12">
        <f t="shared" si="31"/>
        <v>46204</v>
      </c>
      <c r="C113" s="13">
        <f t="shared" si="32"/>
        <v>340</v>
      </c>
      <c r="D113" s="13">
        <f t="shared" si="33"/>
        <v>34</v>
      </c>
      <c r="E113" s="13">
        <f t="shared" si="34"/>
        <v>2686</v>
      </c>
      <c r="F113" s="14">
        <f t="shared" si="35"/>
        <v>0</v>
      </c>
      <c r="G113" s="14">
        <f t="shared" si="29"/>
        <v>2686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82026</v>
      </c>
      <c r="B114" s="12">
        <f t="shared" si="31"/>
        <v>46235</v>
      </c>
      <c r="C114" s="13">
        <f t="shared" si="32"/>
        <v>340</v>
      </c>
      <c r="D114" s="13">
        <f t="shared" si="33"/>
        <v>34</v>
      </c>
      <c r="E114" s="13">
        <f t="shared" si="34"/>
        <v>2720</v>
      </c>
      <c r="F114" s="14">
        <f t="shared" si="35"/>
        <v>0</v>
      </c>
      <c r="G114" s="14">
        <f t="shared" si="29"/>
        <v>2720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92026</v>
      </c>
      <c r="B115" s="12">
        <f t="shared" si="31"/>
        <v>46266</v>
      </c>
      <c r="C115" s="13">
        <f t="shared" si="32"/>
        <v>340</v>
      </c>
      <c r="D115" s="13">
        <f t="shared" si="33"/>
        <v>34</v>
      </c>
      <c r="E115" s="13">
        <f t="shared" si="34"/>
        <v>2754</v>
      </c>
      <c r="F115" s="14">
        <f t="shared" si="35"/>
        <v>0</v>
      </c>
      <c r="G115" s="14">
        <f t="shared" si="29"/>
        <v>2754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102026</v>
      </c>
      <c r="B116" s="12">
        <f t="shared" si="31"/>
        <v>46296</v>
      </c>
      <c r="C116" s="13">
        <f t="shared" si="32"/>
        <v>340</v>
      </c>
      <c r="D116" s="13">
        <f t="shared" si="33"/>
        <v>34</v>
      </c>
      <c r="E116" s="13">
        <f t="shared" si="34"/>
        <v>2788</v>
      </c>
      <c r="F116" s="14">
        <f t="shared" si="35"/>
        <v>0</v>
      </c>
      <c r="G116" s="14">
        <f t="shared" si="29"/>
        <v>2788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112026</v>
      </c>
      <c r="B117" s="12">
        <f t="shared" si="31"/>
        <v>46327</v>
      </c>
      <c r="C117" s="13">
        <f t="shared" si="32"/>
        <v>340</v>
      </c>
      <c r="D117" s="13">
        <f t="shared" si="33"/>
        <v>34</v>
      </c>
      <c r="E117" s="13">
        <f t="shared" si="34"/>
        <v>2822</v>
      </c>
      <c r="F117" s="14">
        <f t="shared" si="35"/>
        <v>0</v>
      </c>
      <c r="G117" s="14">
        <f t="shared" si="29"/>
        <v>2822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122026</v>
      </c>
      <c r="B118" s="12">
        <f t="shared" si="31"/>
        <v>46357</v>
      </c>
      <c r="C118" s="13">
        <f t="shared" si="32"/>
        <v>340</v>
      </c>
      <c r="D118" s="13">
        <f t="shared" si="33"/>
        <v>34</v>
      </c>
      <c r="E118" s="13">
        <f t="shared" si="34"/>
        <v>2856</v>
      </c>
      <c r="F118" s="14">
        <f t="shared" si="35"/>
        <v>0</v>
      </c>
      <c r="G118" s="14">
        <f t="shared" si="29"/>
        <v>2856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12027</v>
      </c>
      <c r="B119" s="12">
        <f t="shared" si="31"/>
        <v>46388</v>
      </c>
      <c r="C119" s="13">
        <f t="shared" si="32"/>
        <v>340</v>
      </c>
      <c r="D119" s="13">
        <f t="shared" si="33"/>
        <v>34</v>
      </c>
      <c r="E119" s="13">
        <f t="shared" si="34"/>
        <v>2890</v>
      </c>
      <c r="F119" s="14">
        <f t="shared" si="35"/>
        <v>0</v>
      </c>
      <c r="G119" s="14">
        <f t="shared" si="29"/>
        <v>2890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22027</v>
      </c>
      <c r="B120" s="12">
        <f t="shared" si="31"/>
        <v>46419</v>
      </c>
      <c r="C120" s="13">
        <f t="shared" si="32"/>
        <v>340</v>
      </c>
      <c r="D120" s="13">
        <f t="shared" si="33"/>
        <v>34</v>
      </c>
      <c r="E120" s="13">
        <f t="shared" si="34"/>
        <v>2924</v>
      </c>
      <c r="F120" s="14">
        <f t="shared" si="35"/>
        <v>0</v>
      </c>
      <c r="G120" s="14">
        <f t="shared" si="29"/>
        <v>2924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32027</v>
      </c>
      <c r="B121" s="12">
        <f t="shared" si="31"/>
        <v>46447</v>
      </c>
      <c r="C121" s="13">
        <f t="shared" si="32"/>
        <v>340</v>
      </c>
      <c r="D121" s="13">
        <f t="shared" si="33"/>
        <v>34</v>
      </c>
      <c r="E121" s="13">
        <f t="shared" si="34"/>
        <v>2958</v>
      </c>
      <c r="F121" s="14">
        <f t="shared" si="35"/>
        <v>0</v>
      </c>
      <c r="G121" s="14">
        <f t="shared" si="29"/>
        <v>2958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42027</v>
      </c>
      <c r="B122" s="12">
        <f t="shared" si="31"/>
        <v>46478</v>
      </c>
      <c r="C122" s="13">
        <f t="shared" si="32"/>
        <v>340</v>
      </c>
      <c r="D122" s="13">
        <f t="shared" si="33"/>
        <v>34</v>
      </c>
      <c r="E122" s="13">
        <f t="shared" si="34"/>
        <v>2992</v>
      </c>
      <c r="F122" s="14">
        <f t="shared" si="35"/>
        <v>0</v>
      </c>
      <c r="G122" s="14">
        <f t="shared" si="29"/>
        <v>2992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52027</v>
      </c>
      <c r="B123" s="12">
        <f t="shared" si="31"/>
        <v>46508</v>
      </c>
      <c r="C123" s="13">
        <f t="shared" si="32"/>
        <v>340</v>
      </c>
      <c r="D123" s="13">
        <f t="shared" si="33"/>
        <v>34</v>
      </c>
      <c r="E123" s="13">
        <f t="shared" si="34"/>
        <v>3026</v>
      </c>
      <c r="F123" s="14">
        <f t="shared" si="35"/>
        <v>0</v>
      </c>
      <c r="G123" s="14">
        <f t="shared" si="29"/>
        <v>3026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62027</v>
      </c>
      <c r="B124" s="12">
        <f t="shared" si="31"/>
        <v>46539</v>
      </c>
      <c r="C124" s="13">
        <f t="shared" si="32"/>
        <v>340</v>
      </c>
      <c r="D124" s="13">
        <f t="shared" si="33"/>
        <v>34</v>
      </c>
      <c r="E124" s="13">
        <f t="shared" si="34"/>
        <v>3060</v>
      </c>
      <c r="F124" s="14">
        <f t="shared" si="35"/>
        <v>0</v>
      </c>
      <c r="G124" s="14">
        <f t="shared" si="29"/>
        <v>3060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4" sqref="S4"/>
    </sheetView>
  </sheetViews>
  <sheetFormatPr defaultColWidth="11" defaultRowHeight="15"/>
  <cols>
    <col min="1" max="1" width="7" hidden="1" customWidth="1"/>
    <col min="2" max="2" width="9.14285714285714" customWidth="1"/>
    <col min="3" max="3" width="11" customWidth="1"/>
    <col min="4" max="4" width="10.8571428571429" customWidth="1"/>
    <col min="5" max="5" width="11.1428571428571" customWidth="1"/>
    <col min="6" max="6" width="11" customWidth="1"/>
    <col min="7" max="7" width="11.2857142857143" customWidth="1"/>
    <col min="8" max="8" width="12" customWidth="1"/>
    <col min="9" max="9" width="10.1428571428571" customWidth="1"/>
    <col min="10" max="10" width="10.8571428571429" customWidth="1"/>
    <col min="11" max="11" width="10.2857142857143" customWidth="1"/>
    <col min="12" max="12" width="10.5714285714286" customWidth="1"/>
    <col min="13" max="13" width="10.1428571428571" customWidth="1"/>
    <col min="14" max="14" width="10.4285714285714" customWidth="1"/>
    <col min="15" max="15" width="11" customWidth="1"/>
    <col min="16" max="16" width="9.57142857142857" customWidth="1"/>
    <col min="17" max="17" width="4" customWidth="1"/>
    <col min="18" max="18" width="18.4285714285714" customWidth="1"/>
    <col min="19" max="19" width="10.7142857142857" customWidth="1"/>
  </cols>
  <sheetData>
    <row r="1" spans="2:16">
      <c r="B1" s="1" t="s">
        <v>9</v>
      </c>
      <c r="C1" s="2" t="s">
        <v>95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f ca="1">TODAY()</f>
        <v>44095</v>
      </c>
      <c r="N1" s="19" t="s">
        <v>13</v>
      </c>
      <c r="O1" s="20">
        <v>200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200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200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200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200</v>
      </c>
    </row>
    <row r="6" ht="15.75" spans="1:19">
      <c r="A6" s="5" t="str">
        <f ca="1" t="shared" ref="A6:A37" si="1">MONTH(B6)&amp;YEAR(B6)</f>
        <v>102020</v>
      </c>
      <c r="B6" s="12">
        <f ca="1" t="shared" ref="B6:B37" si="2">EDATE(B5,1)</f>
        <v>44125</v>
      </c>
      <c r="C6" s="13">
        <f t="shared" ref="C6:C37" si="3">C5-H6+I6</f>
        <v>200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v>0</v>
      </c>
      <c r="I6" s="24">
        <f t="shared" ref="I6:I37" si="7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112020</v>
      </c>
      <c r="B7" s="12">
        <f ca="1" t="shared" si="2"/>
        <v>44156</v>
      </c>
      <c r="C7" s="13">
        <f t="shared" si="3"/>
        <v>200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>
        <v>0</v>
      </c>
      <c r="I7" s="24">
        <f t="shared" si="7"/>
        <v>0</v>
      </c>
      <c r="J7" s="24">
        <f t="shared" ref="J7:J70" si="8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1"/>
        <v>122020</v>
      </c>
      <c r="B8" s="12">
        <f ca="1" t="shared" si="2"/>
        <v>44186</v>
      </c>
      <c r="C8" s="13">
        <f t="shared" si="3"/>
        <v>200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>
        <v>0</v>
      </c>
      <c r="I8" s="24">
        <f t="shared" si="7"/>
        <v>0</v>
      </c>
      <c r="J8" s="24">
        <f t="shared" si="8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ca="1" t="shared" si="1"/>
        <v>12021</v>
      </c>
      <c r="B9" s="12">
        <f ca="1" t="shared" si="2"/>
        <v>44217</v>
      </c>
      <c r="C9" s="13">
        <f t="shared" si="3"/>
        <v>200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>
        <v>0</v>
      </c>
      <c r="I9" s="24">
        <f t="shared" si="7"/>
        <v>0</v>
      </c>
      <c r="J9" s="24">
        <f t="shared" si="8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22021</v>
      </c>
      <c r="B10" s="12">
        <f ca="1" t="shared" si="2"/>
        <v>44248</v>
      </c>
      <c r="C10" s="13">
        <f t="shared" si="3"/>
        <v>200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>
        <v>0</v>
      </c>
      <c r="I10" s="24">
        <f t="shared" si="7"/>
        <v>0</v>
      </c>
      <c r="J10" s="24">
        <f t="shared" si="8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32021</v>
      </c>
      <c r="B11" s="12">
        <f ca="1" t="shared" si="2"/>
        <v>44276</v>
      </c>
      <c r="C11" s="13">
        <f t="shared" si="3"/>
        <v>200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>
        <v>0</v>
      </c>
      <c r="I11" s="24">
        <f t="shared" si="7"/>
        <v>0</v>
      </c>
      <c r="J11" s="24">
        <f t="shared" si="8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42021</v>
      </c>
      <c r="B12" s="12">
        <f ca="1" t="shared" si="2"/>
        <v>44307</v>
      </c>
      <c r="C12" s="13">
        <f t="shared" si="3"/>
        <v>200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>
        <v>0</v>
      </c>
      <c r="I12" s="24">
        <f t="shared" si="7"/>
        <v>0</v>
      </c>
      <c r="J12" s="24">
        <f t="shared" si="8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52021</v>
      </c>
      <c r="B13" s="12">
        <f ca="1" t="shared" si="2"/>
        <v>44337</v>
      </c>
      <c r="C13" s="13">
        <f t="shared" si="3"/>
        <v>200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>
        <v>0</v>
      </c>
      <c r="I13" s="24">
        <f t="shared" si="7"/>
        <v>0</v>
      </c>
      <c r="J13" s="24">
        <f t="shared" si="8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62021</v>
      </c>
      <c r="B14" s="12">
        <f ca="1" t="shared" si="2"/>
        <v>44368</v>
      </c>
      <c r="C14" s="13">
        <f t="shared" si="3"/>
        <v>200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>
        <v>0</v>
      </c>
      <c r="I14" s="24">
        <f t="shared" si="7"/>
        <v>0</v>
      </c>
      <c r="J14" s="24">
        <f t="shared" si="8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72021</v>
      </c>
      <c r="B15" s="12">
        <f ca="1" t="shared" si="2"/>
        <v>44398</v>
      </c>
      <c r="C15" s="13">
        <f t="shared" si="3"/>
        <v>200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>
        <v>0</v>
      </c>
      <c r="I15" s="24">
        <f t="shared" si="7"/>
        <v>0</v>
      </c>
      <c r="J15" s="24">
        <f t="shared" si="8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82021</v>
      </c>
      <c r="B16" s="12">
        <f ca="1" t="shared" si="2"/>
        <v>44429</v>
      </c>
      <c r="C16" s="13">
        <f t="shared" si="3"/>
        <v>200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>
        <v>0</v>
      </c>
      <c r="I16" s="24">
        <f t="shared" si="7"/>
        <v>0</v>
      </c>
      <c r="J16" s="24">
        <f t="shared" si="8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92021</v>
      </c>
      <c r="B17" s="12">
        <f ca="1" t="shared" si="2"/>
        <v>44460</v>
      </c>
      <c r="C17" s="13">
        <f t="shared" si="3"/>
        <v>200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>
        <v>0</v>
      </c>
      <c r="I17" s="24">
        <f t="shared" si="7"/>
        <v>0</v>
      </c>
      <c r="J17" s="24">
        <f t="shared" si="8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102021</v>
      </c>
      <c r="B18" s="12">
        <f ca="1" t="shared" si="2"/>
        <v>44490</v>
      </c>
      <c r="C18" s="13">
        <f t="shared" si="3"/>
        <v>200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>
        <v>0</v>
      </c>
      <c r="I18" s="24">
        <f t="shared" si="7"/>
        <v>0</v>
      </c>
      <c r="J18" s="24">
        <f t="shared" si="8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112021</v>
      </c>
      <c r="B19" s="12">
        <f ca="1" t="shared" si="2"/>
        <v>44521</v>
      </c>
      <c r="C19" s="13">
        <f t="shared" si="3"/>
        <v>200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>
        <v>0</v>
      </c>
      <c r="I19" s="24">
        <f t="shared" si="7"/>
        <v>0</v>
      </c>
      <c r="J19" s="24">
        <f t="shared" si="8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122021</v>
      </c>
      <c r="B20" s="12">
        <f ca="1" t="shared" si="2"/>
        <v>44551</v>
      </c>
      <c r="C20" s="13">
        <f t="shared" si="3"/>
        <v>200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>
        <v>0</v>
      </c>
      <c r="I20" s="24">
        <f t="shared" si="7"/>
        <v>0</v>
      </c>
      <c r="J20" s="24">
        <f t="shared" si="8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12022</v>
      </c>
      <c r="B21" s="12">
        <f ca="1" t="shared" si="2"/>
        <v>44582</v>
      </c>
      <c r="C21" s="13">
        <f t="shared" si="3"/>
        <v>200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>
        <v>0</v>
      </c>
      <c r="I21" s="24">
        <f t="shared" si="7"/>
        <v>0</v>
      </c>
      <c r="J21" s="24">
        <f t="shared" si="8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22022</v>
      </c>
      <c r="B22" s="12">
        <f ca="1" t="shared" si="2"/>
        <v>44613</v>
      </c>
      <c r="C22" s="13">
        <f t="shared" si="3"/>
        <v>200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>
        <v>0</v>
      </c>
      <c r="I22" s="24">
        <f t="shared" si="7"/>
        <v>0</v>
      </c>
      <c r="J22" s="24">
        <f t="shared" si="8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32022</v>
      </c>
      <c r="B23" s="12">
        <f ca="1" t="shared" si="2"/>
        <v>44641</v>
      </c>
      <c r="C23" s="13">
        <f t="shared" si="3"/>
        <v>200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>
        <v>0</v>
      </c>
      <c r="I23" s="24">
        <f t="shared" si="7"/>
        <v>0</v>
      </c>
      <c r="J23" s="24">
        <f t="shared" si="8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42022</v>
      </c>
      <c r="B24" s="12">
        <f ca="1" t="shared" si="2"/>
        <v>44672</v>
      </c>
      <c r="C24" s="13">
        <f t="shared" si="3"/>
        <v>200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>
        <v>0</v>
      </c>
      <c r="I24" s="24">
        <f t="shared" si="7"/>
        <v>0</v>
      </c>
      <c r="J24" s="24">
        <f t="shared" si="8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52022</v>
      </c>
      <c r="B25" s="12">
        <f ca="1" t="shared" si="2"/>
        <v>44702</v>
      </c>
      <c r="C25" s="13">
        <f t="shared" si="3"/>
        <v>200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>
        <v>0</v>
      </c>
      <c r="I25" s="24">
        <f t="shared" si="7"/>
        <v>0</v>
      </c>
      <c r="J25" s="24">
        <f t="shared" si="8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62022</v>
      </c>
      <c r="B26" s="12">
        <f ca="1" t="shared" si="2"/>
        <v>44733</v>
      </c>
      <c r="C26" s="13">
        <f t="shared" si="3"/>
        <v>200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>
        <v>0</v>
      </c>
      <c r="I26" s="24">
        <f t="shared" si="7"/>
        <v>0</v>
      </c>
      <c r="J26" s="24">
        <f t="shared" si="8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72022</v>
      </c>
      <c r="B27" s="12">
        <f ca="1" t="shared" si="2"/>
        <v>44763</v>
      </c>
      <c r="C27" s="13">
        <f t="shared" si="3"/>
        <v>200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>
        <v>0</v>
      </c>
      <c r="I27" s="24">
        <f t="shared" si="7"/>
        <v>0</v>
      </c>
      <c r="J27" s="24">
        <f t="shared" si="8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82022</v>
      </c>
      <c r="B28" s="12">
        <f ca="1" t="shared" si="2"/>
        <v>44794</v>
      </c>
      <c r="C28" s="13">
        <f t="shared" si="3"/>
        <v>200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>
        <v>0</v>
      </c>
      <c r="I28" s="24">
        <f t="shared" si="7"/>
        <v>0</v>
      </c>
      <c r="J28" s="24">
        <f t="shared" si="8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92022</v>
      </c>
      <c r="B29" s="12">
        <f ca="1" t="shared" si="2"/>
        <v>44825</v>
      </c>
      <c r="C29" s="13">
        <f t="shared" si="3"/>
        <v>200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>
        <v>0</v>
      </c>
      <c r="I29" s="24">
        <f t="shared" si="7"/>
        <v>0</v>
      </c>
      <c r="J29" s="24">
        <f t="shared" si="8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102022</v>
      </c>
      <c r="B30" s="12">
        <f ca="1" t="shared" si="2"/>
        <v>44855</v>
      </c>
      <c r="C30" s="13">
        <f t="shared" si="3"/>
        <v>200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>
        <v>0</v>
      </c>
      <c r="I30" s="24">
        <f t="shared" si="7"/>
        <v>0</v>
      </c>
      <c r="J30" s="24">
        <f t="shared" si="8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112022</v>
      </c>
      <c r="B31" s="12">
        <f ca="1" t="shared" si="2"/>
        <v>44886</v>
      </c>
      <c r="C31" s="13">
        <f t="shared" si="3"/>
        <v>200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>
        <v>0</v>
      </c>
      <c r="I31" s="24">
        <f t="shared" si="7"/>
        <v>0</v>
      </c>
      <c r="J31" s="24">
        <f t="shared" si="8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122022</v>
      </c>
      <c r="B32" s="12">
        <f ca="1" t="shared" si="2"/>
        <v>44916</v>
      </c>
      <c r="C32" s="13">
        <f t="shared" si="3"/>
        <v>200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>
        <v>0</v>
      </c>
      <c r="I32" s="24">
        <f t="shared" si="7"/>
        <v>0</v>
      </c>
      <c r="J32" s="24">
        <f t="shared" si="8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12023</v>
      </c>
      <c r="B33" s="12">
        <f ca="1" t="shared" si="2"/>
        <v>44947</v>
      </c>
      <c r="C33" s="13">
        <f t="shared" si="3"/>
        <v>200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>
        <v>0</v>
      </c>
      <c r="I33" s="24">
        <f t="shared" si="7"/>
        <v>0</v>
      </c>
      <c r="J33" s="24">
        <f t="shared" si="8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22023</v>
      </c>
      <c r="B34" s="12">
        <f ca="1" t="shared" si="2"/>
        <v>44978</v>
      </c>
      <c r="C34" s="13">
        <f t="shared" si="3"/>
        <v>200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>
        <v>0</v>
      </c>
      <c r="I34" s="24">
        <f t="shared" si="7"/>
        <v>0</v>
      </c>
      <c r="J34" s="24">
        <f t="shared" si="8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32023</v>
      </c>
      <c r="B35" s="12">
        <f ca="1" t="shared" si="2"/>
        <v>45006</v>
      </c>
      <c r="C35" s="13">
        <f t="shared" si="3"/>
        <v>200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>
        <v>0</v>
      </c>
      <c r="I35" s="24">
        <f t="shared" si="7"/>
        <v>0</v>
      </c>
      <c r="J35" s="24">
        <f t="shared" si="8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42023</v>
      </c>
      <c r="B36" s="12">
        <f ca="1" t="shared" si="2"/>
        <v>45037</v>
      </c>
      <c r="C36" s="13">
        <f t="shared" si="3"/>
        <v>200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>
        <v>0</v>
      </c>
      <c r="I36" s="24">
        <f t="shared" si="7"/>
        <v>0</v>
      </c>
      <c r="J36" s="24">
        <f t="shared" si="8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52023</v>
      </c>
      <c r="B37" s="12">
        <f ca="1" t="shared" si="2"/>
        <v>45067</v>
      </c>
      <c r="C37" s="13">
        <f t="shared" si="3"/>
        <v>200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9">E37-F37</f>
        <v>0</v>
      </c>
      <c r="H37">
        <v>0</v>
      </c>
      <c r="I37" s="24">
        <f t="shared" si="7"/>
        <v>0</v>
      </c>
      <c r="J37" s="24">
        <f t="shared" si="8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0">MONTH(B38)&amp;YEAR(B38)</f>
        <v>62023</v>
      </c>
      <c r="B38" s="12">
        <f ca="1" t="shared" ref="B38:B69" si="11">EDATE(B37,1)</f>
        <v>45098</v>
      </c>
      <c r="C38" s="13">
        <f t="shared" ref="C38:C69" si="12">C37-H38+I38</f>
        <v>200</v>
      </c>
      <c r="D38" s="13">
        <f t="shared" ref="D38:D69" si="13">C37*$K$1</f>
        <v>0</v>
      </c>
      <c r="E38" s="13">
        <f t="shared" ref="E38:E69" si="14">C37*$K$1+G37</f>
        <v>0</v>
      </c>
      <c r="F38" s="14">
        <f t="shared" ref="F38:F69" si="15">IF(J38&gt;E38,E38,J38)</f>
        <v>0</v>
      </c>
      <c r="G38" s="14">
        <f t="shared" si="9"/>
        <v>0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 s="24">
        <f t="shared" si="8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0"/>
        <v>72023</v>
      </c>
      <c r="B39" s="12">
        <f ca="1" t="shared" si="11"/>
        <v>45128</v>
      </c>
      <c r="C39" s="13">
        <f t="shared" si="12"/>
        <v>200</v>
      </c>
      <c r="D39" s="13">
        <f t="shared" si="13"/>
        <v>0</v>
      </c>
      <c r="E39" s="13">
        <f t="shared" si="14"/>
        <v>0</v>
      </c>
      <c r="F39" s="14">
        <f t="shared" si="15"/>
        <v>0</v>
      </c>
      <c r="G39" s="14">
        <f t="shared" si="9"/>
        <v>0</v>
      </c>
      <c r="H39" s="14">
        <f t="shared" si="16"/>
        <v>0</v>
      </c>
      <c r="I39" s="24">
        <f t="shared" si="17"/>
        <v>0</v>
      </c>
      <c r="J39" s="24">
        <f t="shared" si="8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0"/>
        <v>82023</v>
      </c>
      <c r="B40" s="12">
        <f ca="1" t="shared" si="11"/>
        <v>45159</v>
      </c>
      <c r="C40" s="13">
        <f t="shared" si="12"/>
        <v>200</v>
      </c>
      <c r="D40" s="13">
        <f t="shared" si="13"/>
        <v>0</v>
      </c>
      <c r="E40" s="13">
        <f t="shared" si="14"/>
        <v>0</v>
      </c>
      <c r="F40" s="14">
        <f t="shared" si="15"/>
        <v>0</v>
      </c>
      <c r="G40" s="14">
        <f t="shared" si="9"/>
        <v>0</v>
      </c>
      <c r="H40" s="14">
        <f t="shared" si="16"/>
        <v>0</v>
      </c>
      <c r="I40" s="24">
        <f t="shared" si="17"/>
        <v>0</v>
      </c>
      <c r="J40" s="24">
        <f t="shared" si="8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0"/>
        <v>92023</v>
      </c>
      <c r="B41" s="12">
        <f ca="1" t="shared" si="11"/>
        <v>45190</v>
      </c>
      <c r="C41" s="13">
        <f t="shared" si="12"/>
        <v>200</v>
      </c>
      <c r="D41" s="13">
        <f t="shared" si="13"/>
        <v>0</v>
      </c>
      <c r="E41" s="13">
        <f t="shared" si="14"/>
        <v>0</v>
      </c>
      <c r="F41" s="14">
        <f t="shared" si="15"/>
        <v>0</v>
      </c>
      <c r="G41" s="14">
        <f t="shared" si="9"/>
        <v>0</v>
      </c>
      <c r="H41" s="14">
        <f t="shared" si="16"/>
        <v>0</v>
      </c>
      <c r="I41" s="24">
        <f t="shared" si="17"/>
        <v>0</v>
      </c>
      <c r="J41" s="24">
        <f t="shared" si="8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0"/>
        <v>102023</v>
      </c>
      <c r="B42" s="12">
        <f ca="1" t="shared" si="11"/>
        <v>45220</v>
      </c>
      <c r="C42" s="13">
        <f t="shared" si="12"/>
        <v>200</v>
      </c>
      <c r="D42" s="13">
        <f t="shared" si="13"/>
        <v>0</v>
      </c>
      <c r="E42" s="13">
        <f t="shared" si="14"/>
        <v>0</v>
      </c>
      <c r="F42" s="14">
        <f t="shared" si="15"/>
        <v>0</v>
      </c>
      <c r="G42" s="14">
        <f t="shared" si="9"/>
        <v>0</v>
      </c>
      <c r="H42" s="14">
        <f t="shared" si="16"/>
        <v>0</v>
      </c>
      <c r="I42" s="24">
        <f t="shared" si="17"/>
        <v>0</v>
      </c>
      <c r="J42" s="24">
        <f t="shared" si="8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0"/>
        <v>112023</v>
      </c>
      <c r="B43" s="12">
        <f ca="1" t="shared" si="11"/>
        <v>45251</v>
      </c>
      <c r="C43" s="13">
        <f t="shared" si="12"/>
        <v>200</v>
      </c>
      <c r="D43" s="13">
        <f t="shared" si="13"/>
        <v>0</v>
      </c>
      <c r="E43" s="13">
        <f t="shared" si="14"/>
        <v>0</v>
      </c>
      <c r="F43" s="14">
        <f t="shared" si="15"/>
        <v>0</v>
      </c>
      <c r="G43" s="14">
        <f t="shared" si="9"/>
        <v>0</v>
      </c>
      <c r="H43" s="14">
        <f t="shared" si="16"/>
        <v>0</v>
      </c>
      <c r="I43" s="24">
        <f t="shared" si="17"/>
        <v>0</v>
      </c>
      <c r="J43" s="24">
        <f t="shared" si="8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0"/>
        <v>122023</v>
      </c>
      <c r="B44" s="12">
        <f ca="1" t="shared" si="11"/>
        <v>45281</v>
      </c>
      <c r="C44" s="13">
        <f t="shared" si="12"/>
        <v>200</v>
      </c>
      <c r="D44" s="13">
        <f t="shared" si="13"/>
        <v>0</v>
      </c>
      <c r="E44" s="13">
        <f t="shared" si="14"/>
        <v>0</v>
      </c>
      <c r="F44" s="14">
        <f t="shared" si="15"/>
        <v>0</v>
      </c>
      <c r="G44" s="14">
        <f t="shared" si="9"/>
        <v>0</v>
      </c>
      <c r="H44" s="14">
        <f t="shared" si="16"/>
        <v>0</v>
      </c>
      <c r="I44" s="24">
        <f t="shared" si="17"/>
        <v>0</v>
      </c>
      <c r="J44" s="24">
        <f t="shared" si="8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0"/>
        <v>12024</v>
      </c>
      <c r="B45" s="12">
        <f ca="1" t="shared" si="11"/>
        <v>45312</v>
      </c>
      <c r="C45" s="13">
        <f t="shared" si="12"/>
        <v>200</v>
      </c>
      <c r="D45" s="13">
        <f t="shared" si="13"/>
        <v>0</v>
      </c>
      <c r="E45" s="13">
        <f t="shared" si="14"/>
        <v>0</v>
      </c>
      <c r="F45" s="14">
        <f t="shared" si="15"/>
        <v>0</v>
      </c>
      <c r="G45" s="14">
        <f t="shared" si="9"/>
        <v>0</v>
      </c>
      <c r="H45" s="14">
        <f t="shared" si="16"/>
        <v>0</v>
      </c>
      <c r="I45" s="24">
        <f t="shared" si="17"/>
        <v>0</v>
      </c>
      <c r="J45" s="24">
        <f t="shared" si="8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0"/>
        <v>22024</v>
      </c>
      <c r="B46" s="12">
        <f ca="1" t="shared" si="11"/>
        <v>45343</v>
      </c>
      <c r="C46" s="13">
        <f t="shared" si="12"/>
        <v>200</v>
      </c>
      <c r="D46" s="13">
        <f t="shared" si="13"/>
        <v>0</v>
      </c>
      <c r="E46" s="13">
        <f t="shared" si="14"/>
        <v>0</v>
      </c>
      <c r="F46" s="14">
        <f t="shared" si="15"/>
        <v>0</v>
      </c>
      <c r="G46" s="14">
        <f t="shared" si="9"/>
        <v>0</v>
      </c>
      <c r="H46" s="14">
        <f t="shared" si="16"/>
        <v>0</v>
      </c>
      <c r="I46" s="24">
        <f t="shared" si="17"/>
        <v>0</v>
      </c>
      <c r="J46" s="24">
        <f t="shared" si="8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0"/>
        <v>32024</v>
      </c>
      <c r="B47" s="12">
        <f ca="1" t="shared" si="11"/>
        <v>45372</v>
      </c>
      <c r="C47" s="13">
        <f t="shared" si="12"/>
        <v>200</v>
      </c>
      <c r="D47" s="13">
        <f t="shared" si="13"/>
        <v>0</v>
      </c>
      <c r="E47" s="13">
        <f t="shared" si="14"/>
        <v>0</v>
      </c>
      <c r="F47" s="14">
        <f t="shared" si="15"/>
        <v>0</v>
      </c>
      <c r="G47" s="14">
        <f t="shared" si="9"/>
        <v>0</v>
      </c>
      <c r="H47" s="14">
        <f t="shared" si="16"/>
        <v>0</v>
      </c>
      <c r="I47" s="24">
        <f t="shared" si="17"/>
        <v>0</v>
      </c>
      <c r="J47" s="24">
        <f t="shared" si="8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0"/>
        <v>42024</v>
      </c>
      <c r="B48" s="12">
        <f ca="1" t="shared" si="11"/>
        <v>45403</v>
      </c>
      <c r="C48" s="13">
        <f t="shared" si="12"/>
        <v>200</v>
      </c>
      <c r="D48" s="13">
        <f t="shared" si="13"/>
        <v>0</v>
      </c>
      <c r="E48" s="13">
        <f t="shared" si="14"/>
        <v>0</v>
      </c>
      <c r="F48" s="14">
        <f t="shared" si="15"/>
        <v>0</v>
      </c>
      <c r="G48" s="14">
        <f t="shared" si="9"/>
        <v>0</v>
      </c>
      <c r="H48" s="14">
        <f t="shared" si="16"/>
        <v>0</v>
      </c>
      <c r="I48" s="24">
        <f t="shared" si="17"/>
        <v>0</v>
      </c>
      <c r="J48" s="24">
        <f t="shared" si="8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0"/>
        <v>52024</v>
      </c>
      <c r="B49" s="12">
        <f ca="1" t="shared" si="11"/>
        <v>45433</v>
      </c>
      <c r="C49" s="13">
        <f t="shared" si="12"/>
        <v>200</v>
      </c>
      <c r="D49" s="13">
        <f t="shared" si="13"/>
        <v>0</v>
      </c>
      <c r="E49" s="13">
        <f t="shared" si="14"/>
        <v>0</v>
      </c>
      <c r="F49" s="14">
        <f t="shared" si="15"/>
        <v>0</v>
      </c>
      <c r="G49" s="14">
        <f t="shared" si="9"/>
        <v>0</v>
      </c>
      <c r="H49" s="14">
        <f t="shared" si="16"/>
        <v>0</v>
      </c>
      <c r="I49" s="24">
        <f t="shared" si="17"/>
        <v>0</v>
      </c>
      <c r="J49" s="24">
        <f t="shared" si="8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0"/>
        <v>62024</v>
      </c>
      <c r="B50" s="12">
        <f ca="1" t="shared" si="11"/>
        <v>45464</v>
      </c>
      <c r="C50" s="13">
        <f t="shared" si="12"/>
        <v>200</v>
      </c>
      <c r="D50" s="13">
        <f t="shared" si="13"/>
        <v>0</v>
      </c>
      <c r="E50" s="13">
        <f t="shared" si="14"/>
        <v>0</v>
      </c>
      <c r="F50" s="14">
        <f t="shared" si="15"/>
        <v>0</v>
      </c>
      <c r="G50" s="14">
        <f t="shared" si="9"/>
        <v>0</v>
      </c>
      <c r="H50" s="14">
        <f t="shared" si="16"/>
        <v>0</v>
      </c>
      <c r="I50" s="24">
        <f t="shared" si="17"/>
        <v>0</v>
      </c>
      <c r="J50" s="24">
        <f t="shared" si="8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0"/>
        <v>72024</v>
      </c>
      <c r="B51" s="12">
        <f ca="1" t="shared" si="11"/>
        <v>45494</v>
      </c>
      <c r="C51" s="13">
        <f t="shared" si="12"/>
        <v>200</v>
      </c>
      <c r="D51" s="13">
        <f t="shared" si="13"/>
        <v>0</v>
      </c>
      <c r="E51" s="13">
        <f t="shared" si="14"/>
        <v>0</v>
      </c>
      <c r="F51" s="14">
        <f t="shared" si="15"/>
        <v>0</v>
      </c>
      <c r="G51" s="14">
        <f t="shared" si="9"/>
        <v>0</v>
      </c>
      <c r="H51" s="14">
        <f t="shared" si="16"/>
        <v>0</v>
      </c>
      <c r="I51" s="24">
        <f t="shared" si="17"/>
        <v>0</v>
      </c>
      <c r="J51" s="24">
        <f t="shared" si="8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0"/>
        <v>82024</v>
      </c>
      <c r="B52" s="12">
        <f ca="1" t="shared" si="11"/>
        <v>45525</v>
      </c>
      <c r="C52" s="13">
        <f t="shared" si="12"/>
        <v>200</v>
      </c>
      <c r="D52" s="13">
        <f t="shared" si="13"/>
        <v>0</v>
      </c>
      <c r="E52" s="13">
        <f t="shared" si="14"/>
        <v>0</v>
      </c>
      <c r="F52" s="14">
        <f t="shared" si="15"/>
        <v>0</v>
      </c>
      <c r="G52" s="14">
        <f t="shared" si="9"/>
        <v>0</v>
      </c>
      <c r="H52" s="14">
        <f t="shared" si="16"/>
        <v>0</v>
      </c>
      <c r="I52" s="24">
        <f t="shared" si="17"/>
        <v>0</v>
      </c>
      <c r="J52" s="24">
        <f t="shared" si="8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0"/>
        <v>92024</v>
      </c>
      <c r="B53" s="12">
        <f ca="1" t="shared" si="11"/>
        <v>45556</v>
      </c>
      <c r="C53" s="13">
        <f t="shared" si="12"/>
        <v>200</v>
      </c>
      <c r="D53" s="13">
        <f t="shared" si="13"/>
        <v>0</v>
      </c>
      <c r="E53" s="13">
        <f t="shared" si="14"/>
        <v>0</v>
      </c>
      <c r="F53" s="14">
        <f t="shared" si="15"/>
        <v>0</v>
      </c>
      <c r="G53" s="14">
        <f t="shared" si="9"/>
        <v>0</v>
      </c>
      <c r="H53" s="14">
        <f t="shared" si="16"/>
        <v>0</v>
      </c>
      <c r="I53" s="24">
        <f t="shared" si="17"/>
        <v>0</v>
      </c>
      <c r="J53" s="24">
        <f t="shared" si="8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0"/>
        <v>102024</v>
      </c>
      <c r="B54" s="12">
        <f ca="1" t="shared" si="11"/>
        <v>45586</v>
      </c>
      <c r="C54" s="13">
        <f t="shared" si="12"/>
        <v>200</v>
      </c>
      <c r="D54" s="13">
        <f t="shared" si="13"/>
        <v>0</v>
      </c>
      <c r="E54" s="13">
        <f t="shared" si="14"/>
        <v>0</v>
      </c>
      <c r="F54" s="14">
        <f t="shared" si="15"/>
        <v>0</v>
      </c>
      <c r="G54" s="14">
        <f t="shared" si="9"/>
        <v>0</v>
      </c>
      <c r="H54" s="14">
        <f t="shared" si="16"/>
        <v>0</v>
      </c>
      <c r="I54" s="24">
        <f t="shared" si="17"/>
        <v>0</v>
      </c>
      <c r="J54" s="24">
        <f t="shared" si="8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0"/>
        <v>112024</v>
      </c>
      <c r="B55" s="12">
        <f ca="1" t="shared" si="11"/>
        <v>45617</v>
      </c>
      <c r="C55" s="13">
        <f t="shared" si="12"/>
        <v>200</v>
      </c>
      <c r="D55" s="13">
        <f t="shared" si="13"/>
        <v>0</v>
      </c>
      <c r="E55" s="13">
        <f t="shared" si="14"/>
        <v>0</v>
      </c>
      <c r="F55" s="14">
        <f t="shared" si="15"/>
        <v>0</v>
      </c>
      <c r="G55" s="14">
        <f t="shared" si="9"/>
        <v>0</v>
      </c>
      <c r="H55" s="14">
        <f t="shared" si="16"/>
        <v>0</v>
      </c>
      <c r="I55" s="24">
        <f t="shared" si="17"/>
        <v>0</v>
      </c>
      <c r="J55" s="24">
        <f t="shared" si="8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0"/>
        <v>122024</v>
      </c>
      <c r="B56" s="12">
        <f ca="1" t="shared" si="11"/>
        <v>45647</v>
      </c>
      <c r="C56" s="13">
        <f t="shared" si="12"/>
        <v>200</v>
      </c>
      <c r="D56" s="13">
        <f t="shared" si="13"/>
        <v>0</v>
      </c>
      <c r="E56" s="13">
        <f t="shared" si="14"/>
        <v>0</v>
      </c>
      <c r="F56" s="14">
        <f t="shared" si="15"/>
        <v>0</v>
      </c>
      <c r="G56" s="14">
        <f t="shared" si="9"/>
        <v>0</v>
      </c>
      <c r="H56" s="14">
        <f t="shared" si="16"/>
        <v>0</v>
      </c>
      <c r="I56" s="24">
        <f t="shared" si="17"/>
        <v>0</v>
      </c>
      <c r="J56" s="24">
        <f t="shared" si="8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0"/>
        <v>12025</v>
      </c>
      <c r="B57" s="12">
        <f ca="1" t="shared" si="11"/>
        <v>45678</v>
      </c>
      <c r="C57" s="13">
        <f t="shared" si="12"/>
        <v>200</v>
      </c>
      <c r="D57" s="13">
        <f t="shared" si="13"/>
        <v>0</v>
      </c>
      <c r="E57" s="13">
        <f t="shared" si="14"/>
        <v>0</v>
      </c>
      <c r="F57" s="14">
        <f t="shared" si="15"/>
        <v>0</v>
      </c>
      <c r="G57" s="14">
        <f t="shared" si="9"/>
        <v>0</v>
      </c>
      <c r="H57" s="14">
        <f t="shared" si="16"/>
        <v>0</v>
      </c>
      <c r="I57" s="24">
        <f t="shared" si="17"/>
        <v>0</v>
      </c>
      <c r="J57" s="24">
        <f t="shared" si="8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0"/>
        <v>22025</v>
      </c>
      <c r="B58" s="12">
        <f ca="1" t="shared" si="11"/>
        <v>45709</v>
      </c>
      <c r="C58" s="13">
        <f t="shared" si="12"/>
        <v>200</v>
      </c>
      <c r="D58" s="13">
        <f t="shared" si="13"/>
        <v>0</v>
      </c>
      <c r="E58" s="13">
        <f t="shared" si="14"/>
        <v>0</v>
      </c>
      <c r="F58" s="14">
        <f t="shared" si="15"/>
        <v>0</v>
      </c>
      <c r="G58" s="14">
        <f t="shared" si="9"/>
        <v>0</v>
      </c>
      <c r="H58" s="14">
        <f t="shared" si="16"/>
        <v>0</v>
      </c>
      <c r="I58" s="24">
        <f t="shared" si="17"/>
        <v>0</v>
      </c>
      <c r="J58" s="24">
        <f t="shared" si="8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0"/>
        <v>32025</v>
      </c>
      <c r="B59" s="12">
        <f ca="1" t="shared" si="11"/>
        <v>45737</v>
      </c>
      <c r="C59" s="13">
        <f t="shared" si="12"/>
        <v>200</v>
      </c>
      <c r="D59" s="13">
        <f t="shared" si="13"/>
        <v>0</v>
      </c>
      <c r="E59" s="13">
        <f t="shared" si="14"/>
        <v>0</v>
      </c>
      <c r="F59" s="14">
        <f t="shared" si="15"/>
        <v>0</v>
      </c>
      <c r="G59" s="14">
        <f t="shared" si="9"/>
        <v>0</v>
      </c>
      <c r="H59" s="14">
        <f t="shared" si="16"/>
        <v>0</v>
      </c>
      <c r="I59" s="24">
        <f t="shared" si="17"/>
        <v>0</v>
      </c>
      <c r="J59" s="24">
        <f t="shared" si="8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0"/>
        <v>42025</v>
      </c>
      <c r="B60" s="12">
        <f ca="1" t="shared" si="11"/>
        <v>45768</v>
      </c>
      <c r="C60" s="13">
        <f t="shared" si="12"/>
        <v>200</v>
      </c>
      <c r="D60" s="13">
        <f t="shared" si="13"/>
        <v>0</v>
      </c>
      <c r="E60" s="13">
        <f t="shared" si="14"/>
        <v>0</v>
      </c>
      <c r="F60" s="14">
        <f t="shared" si="15"/>
        <v>0</v>
      </c>
      <c r="G60" s="14">
        <f t="shared" si="9"/>
        <v>0</v>
      </c>
      <c r="H60" s="14">
        <f t="shared" si="16"/>
        <v>0</v>
      </c>
      <c r="I60" s="24">
        <f t="shared" si="17"/>
        <v>0</v>
      </c>
      <c r="J60" s="24">
        <f t="shared" si="8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0"/>
        <v>52025</v>
      </c>
      <c r="B61" s="12">
        <f ca="1" t="shared" si="11"/>
        <v>45798</v>
      </c>
      <c r="C61" s="13">
        <f t="shared" si="12"/>
        <v>200</v>
      </c>
      <c r="D61" s="13">
        <f t="shared" si="13"/>
        <v>0</v>
      </c>
      <c r="E61" s="13">
        <f t="shared" si="14"/>
        <v>0</v>
      </c>
      <c r="F61" s="14">
        <f t="shared" si="15"/>
        <v>0</v>
      </c>
      <c r="G61" s="14">
        <f t="shared" si="9"/>
        <v>0</v>
      </c>
      <c r="H61" s="14">
        <f t="shared" si="16"/>
        <v>0</v>
      </c>
      <c r="I61" s="24">
        <f t="shared" si="17"/>
        <v>0</v>
      </c>
      <c r="J61" s="24">
        <f t="shared" si="8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0"/>
        <v>62025</v>
      </c>
      <c r="B62" s="12">
        <f ca="1" t="shared" si="11"/>
        <v>45829</v>
      </c>
      <c r="C62" s="13">
        <f t="shared" si="12"/>
        <v>200</v>
      </c>
      <c r="D62" s="13">
        <f t="shared" si="13"/>
        <v>0</v>
      </c>
      <c r="E62" s="13">
        <f t="shared" si="14"/>
        <v>0</v>
      </c>
      <c r="F62" s="14">
        <f t="shared" si="15"/>
        <v>0</v>
      </c>
      <c r="G62" s="14">
        <f t="shared" si="9"/>
        <v>0</v>
      </c>
      <c r="H62" s="14">
        <f t="shared" si="16"/>
        <v>0</v>
      </c>
      <c r="I62" s="24">
        <f t="shared" si="17"/>
        <v>0</v>
      </c>
      <c r="J62" s="24">
        <f t="shared" si="8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0"/>
        <v>72025</v>
      </c>
      <c r="B63" s="12">
        <f ca="1" t="shared" si="11"/>
        <v>45859</v>
      </c>
      <c r="C63" s="13">
        <f t="shared" si="12"/>
        <v>200</v>
      </c>
      <c r="D63" s="13">
        <f t="shared" si="13"/>
        <v>0</v>
      </c>
      <c r="E63" s="13">
        <f t="shared" si="14"/>
        <v>0</v>
      </c>
      <c r="F63" s="14">
        <f t="shared" si="15"/>
        <v>0</v>
      </c>
      <c r="G63" s="14">
        <f t="shared" si="9"/>
        <v>0</v>
      </c>
      <c r="H63" s="14">
        <f t="shared" si="16"/>
        <v>0</v>
      </c>
      <c r="I63" s="24">
        <f t="shared" si="17"/>
        <v>0</v>
      </c>
      <c r="J63" s="24">
        <f t="shared" si="8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0"/>
        <v>82025</v>
      </c>
      <c r="B64" s="12">
        <f ca="1" t="shared" si="11"/>
        <v>45890</v>
      </c>
      <c r="C64" s="13">
        <f t="shared" si="12"/>
        <v>200</v>
      </c>
      <c r="D64" s="13">
        <f t="shared" si="13"/>
        <v>0</v>
      </c>
      <c r="E64" s="13">
        <f t="shared" si="14"/>
        <v>0</v>
      </c>
      <c r="F64" s="14">
        <f t="shared" si="15"/>
        <v>0</v>
      </c>
      <c r="G64" s="14">
        <f t="shared" si="9"/>
        <v>0</v>
      </c>
      <c r="H64" s="14">
        <f t="shared" si="16"/>
        <v>0</v>
      </c>
      <c r="I64" s="24">
        <f t="shared" si="17"/>
        <v>0</v>
      </c>
      <c r="J64" s="24">
        <f t="shared" si="8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0"/>
        <v>92025</v>
      </c>
      <c r="B65" s="12">
        <f ca="1" t="shared" si="11"/>
        <v>45921</v>
      </c>
      <c r="C65" s="13">
        <f t="shared" si="12"/>
        <v>200</v>
      </c>
      <c r="D65" s="13">
        <f t="shared" si="13"/>
        <v>0</v>
      </c>
      <c r="E65" s="13">
        <f t="shared" si="14"/>
        <v>0</v>
      </c>
      <c r="F65" s="14">
        <f t="shared" si="15"/>
        <v>0</v>
      </c>
      <c r="G65" s="14">
        <f t="shared" si="9"/>
        <v>0</v>
      </c>
      <c r="H65" s="14">
        <f t="shared" si="16"/>
        <v>0</v>
      </c>
      <c r="I65" s="24">
        <f t="shared" si="17"/>
        <v>0</v>
      </c>
      <c r="J65" s="24">
        <f t="shared" si="8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0"/>
        <v>102025</v>
      </c>
      <c r="B66" s="12">
        <f ca="1" t="shared" si="11"/>
        <v>45951</v>
      </c>
      <c r="C66" s="13">
        <f t="shared" si="12"/>
        <v>200</v>
      </c>
      <c r="D66" s="13">
        <f t="shared" si="13"/>
        <v>0</v>
      </c>
      <c r="E66" s="13">
        <f t="shared" si="14"/>
        <v>0</v>
      </c>
      <c r="F66" s="14">
        <f t="shared" si="15"/>
        <v>0</v>
      </c>
      <c r="G66" s="14">
        <f t="shared" si="9"/>
        <v>0</v>
      </c>
      <c r="H66" s="14">
        <f t="shared" si="16"/>
        <v>0</v>
      </c>
      <c r="I66" s="24">
        <f t="shared" si="17"/>
        <v>0</v>
      </c>
      <c r="J66" s="24">
        <f t="shared" si="8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0"/>
        <v>112025</v>
      </c>
      <c r="B67" s="12">
        <f ca="1" t="shared" si="11"/>
        <v>45982</v>
      </c>
      <c r="C67" s="13">
        <f t="shared" si="12"/>
        <v>200</v>
      </c>
      <c r="D67" s="13">
        <f t="shared" si="13"/>
        <v>0</v>
      </c>
      <c r="E67" s="13">
        <f t="shared" si="14"/>
        <v>0</v>
      </c>
      <c r="F67" s="14">
        <f t="shared" si="15"/>
        <v>0</v>
      </c>
      <c r="G67" s="14">
        <f t="shared" si="9"/>
        <v>0</v>
      </c>
      <c r="H67" s="14">
        <f t="shared" si="16"/>
        <v>0</v>
      </c>
      <c r="I67" s="24">
        <f t="shared" si="17"/>
        <v>0</v>
      </c>
      <c r="J67" s="24">
        <f t="shared" si="8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0"/>
        <v>122025</v>
      </c>
      <c r="B68" s="12">
        <f ca="1" t="shared" si="11"/>
        <v>46012</v>
      </c>
      <c r="C68" s="13">
        <f t="shared" si="12"/>
        <v>200</v>
      </c>
      <c r="D68" s="13">
        <f t="shared" si="13"/>
        <v>0</v>
      </c>
      <c r="E68" s="13">
        <f t="shared" si="14"/>
        <v>0</v>
      </c>
      <c r="F68" s="14">
        <f t="shared" si="15"/>
        <v>0</v>
      </c>
      <c r="G68" s="14">
        <f t="shared" si="9"/>
        <v>0</v>
      </c>
      <c r="H68" s="14">
        <f t="shared" si="16"/>
        <v>0</v>
      </c>
      <c r="I68" s="24">
        <f t="shared" si="17"/>
        <v>0</v>
      </c>
      <c r="J68" s="24">
        <f t="shared" si="8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0"/>
        <v>12026</v>
      </c>
      <c r="B69" s="12">
        <f ca="1" t="shared" si="11"/>
        <v>46043</v>
      </c>
      <c r="C69" s="13">
        <f t="shared" si="12"/>
        <v>200</v>
      </c>
      <c r="D69" s="13">
        <f t="shared" si="13"/>
        <v>0</v>
      </c>
      <c r="E69" s="13">
        <f t="shared" si="14"/>
        <v>0</v>
      </c>
      <c r="F69" s="14">
        <f t="shared" si="15"/>
        <v>0</v>
      </c>
      <c r="G69" s="14">
        <f t="shared" ref="G69:G100" si="18">E69-F69</f>
        <v>0</v>
      </c>
      <c r="H69" s="14">
        <f t="shared" si="16"/>
        <v>0</v>
      </c>
      <c r="I69" s="24">
        <f t="shared" si="17"/>
        <v>0</v>
      </c>
      <c r="J69" s="24">
        <f t="shared" si="8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19">MONTH(B70)&amp;YEAR(B70)</f>
        <v>22026</v>
      </c>
      <c r="B70" s="12">
        <f ca="1" t="shared" ref="B70:B101" si="20">EDATE(B69,1)</f>
        <v>46074</v>
      </c>
      <c r="C70" s="13">
        <f t="shared" ref="C70:C101" si="21">C69-H70+I70</f>
        <v>200</v>
      </c>
      <c r="D70" s="13">
        <f t="shared" ref="D70:D101" si="22">C69*$K$1</f>
        <v>0</v>
      </c>
      <c r="E70" s="13">
        <f t="shared" ref="E70:E101" si="23">C69*$K$1+G69</f>
        <v>0</v>
      </c>
      <c r="F70" s="14">
        <f t="shared" ref="F70:F101" si="24">IF(J70&gt;E70,E70,J70)</f>
        <v>0</v>
      </c>
      <c r="G70" s="14">
        <f t="shared" si="18"/>
        <v>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8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19"/>
        <v>32026</v>
      </c>
      <c r="B71" s="12">
        <f ca="1" t="shared" si="20"/>
        <v>46102</v>
      </c>
      <c r="C71" s="13">
        <f t="shared" si="21"/>
        <v>200</v>
      </c>
      <c r="D71" s="13">
        <f t="shared" si="22"/>
        <v>0</v>
      </c>
      <c r="E71" s="13">
        <f t="shared" si="23"/>
        <v>0</v>
      </c>
      <c r="F71" s="14">
        <f t="shared" si="24"/>
        <v>0</v>
      </c>
      <c r="G71" s="14">
        <f t="shared" si="18"/>
        <v>0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19"/>
        <v>42026</v>
      </c>
      <c r="B72" s="12">
        <f ca="1" t="shared" si="20"/>
        <v>46133</v>
      </c>
      <c r="C72" s="13">
        <f t="shared" si="21"/>
        <v>200</v>
      </c>
      <c r="D72" s="13">
        <f t="shared" si="22"/>
        <v>0</v>
      </c>
      <c r="E72" s="13">
        <f t="shared" si="23"/>
        <v>0</v>
      </c>
      <c r="F72" s="14">
        <f t="shared" si="24"/>
        <v>0</v>
      </c>
      <c r="G72" s="14">
        <f t="shared" si="18"/>
        <v>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19"/>
        <v>52026</v>
      </c>
      <c r="B73" s="12">
        <f ca="1" t="shared" si="20"/>
        <v>46163</v>
      </c>
      <c r="C73" s="13">
        <f t="shared" si="21"/>
        <v>200</v>
      </c>
      <c r="D73" s="13">
        <f t="shared" si="22"/>
        <v>0</v>
      </c>
      <c r="E73" s="13">
        <f t="shared" si="23"/>
        <v>0</v>
      </c>
      <c r="F73" s="14">
        <f t="shared" si="24"/>
        <v>0</v>
      </c>
      <c r="G73" s="14">
        <f t="shared" si="18"/>
        <v>0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19"/>
        <v>62026</v>
      </c>
      <c r="B74" s="12">
        <f ca="1" t="shared" si="20"/>
        <v>46194</v>
      </c>
      <c r="C74" s="13">
        <f t="shared" si="21"/>
        <v>200</v>
      </c>
      <c r="D74" s="13">
        <f t="shared" si="22"/>
        <v>0</v>
      </c>
      <c r="E74" s="13">
        <f t="shared" si="23"/>
        <v>0</v>
      </c>
      <c r="F74" s="14">
        <f t="shared" si="24"/>
        <v>0</v>
      </c>
      <c r="G74" s="14">
        <f t="shared" si="18"/>
        <v>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19"/>
        <v>72026</v>
      </c>
      <c r="B75" s="12">
        <f ca="1" t="shared" si="20"/>
        <v>46224</v>
      </c>
      <c r="C75" s="13">
        <f t="shared" si="21"/>
        <v>200</v>
      </c>
      <c r="D75" s="13">
        <f t="shared" si="22"/>
        <v>0</v>
      </c>
      <c r="E75" s="13">
        <f t="shared" si="23"/>
        <v>0</v>
      </c>
      <c r="F75" s="14">
        <f t="shared" si="24"/>
        <v>0</v>
      </c>
      <c r="G75" s="14">
        <f t="shared" si="18"/>
        <v>0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19"/>
        <v>82026</v>
      </c>
      <c r="B76" s="12">
        <f ca="1" t="shared" si="20"/>
        <v>46255</v>
      </c>
      <c r="C76" s="13">
        <f t="shared" si="21"/>
        <v>200</v>
      </c>
      <c r="D76" s="13">
        <f t="shared" si="22"/>
        <v>0</v>
      </c>
      <c r="E76" s="13">
        <f t="shared" si="23"/>
        <v>0</v>
      </c>
      <c r="F76" s="14">
        <f t="shared" si="24"/>
        <v>0</v>
      </c>
      <c r="G76" s="14">
        <f t="shared" si="18"/>
        <v>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19"/>
        <v>92026</v>
      </c>
      <c r="B77" s="12">
        <f ca="1" t="shared" si="20"/>
        <v>46286</v>
      </c>
      <c r="C77" s="13">
        <f t="shared" si="21"/>
        <v>200</v>
      </c>
      <c r="D77" s="13">
        <f t="shared" si="22"/>
        <v>0</v>
      </c>
      <c r="E77" s="13">
        <f t="shared" si="23"/>
        <v>0</v>
      </c>
      <c r="F77" s="14">
        <f t="shared" si="24"/>
        <v>0</v>
      </c>
      <c r="G77" s="14">
        <f t="shared" si="18"/>
        <v>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19"/>
        <v>102026</v>
      </c>
      <c r="B78" s="12">
        <f ca="1" t="shared" si="20"/>
        <v>46316</v>
      </c>
      <c r="C78" s="13">
        <f t="shared" si="21"/>
        <v>200</v>
      </c>
      <c r="D78" s="13">
        <f t="shared" si="22"/>
        <v>0</v>
      </c>
      <c r="E78" s="13">
        <f t="shared" si="23"/>
        <v>0</v>
      </c>
      <c r="F78" s="14">
        <f t="shared" si="24"/>
        <v>0</v>
      </c>
      <c r="G78" s="14">
        <f t="shared" si="18"/>
        <v>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19"/>
        <v>112026</v>
      </c>
      <c r="B79" s="12">
        <f ca="1" t="shared" si="20"/>
        <v>46347</v>
      </c>
      <c r="C79" s="13">
        <f t="shared" si="21"/>
        <v>200</v>
      </c>
      <c r="D79" s="13">
        <f t="shared" si="22"/>
        <v>0</v>
      </c>
      <c r="E79" s="13">
        <f t="shared" si="23"/>
        <v>0</v>
      </c>
      <c r="F79" s="14">
        <f t="shared" si="24"/>
        <v>0</v>
      </c>
      <c r="G79" s="14">
        <f t="shared" si="18"/>
        <v>0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19"/>
        <v>122026</v>
      </c>
      <c r="B80" s="12">
        <f ca="1" t="shared" si="20"/>
        <v>46377</v>
      </c>
      <c r="C80" s="13">
        <f t="shared" si="21"/>
        <v>200</v>
      </c>
      <c r="D80" s="13">
        <f t="shared" si="22"/>
        <v>0</v>
      </c>
      <c r="E80" s="13">
        <f t="shared" si="23"/>
        <v>0</v>
      </c>
      <c r="F80" s="14">
        <f t="shared" si="24"/>
        <v>0</v>
      </c>
      <c r="G80" s="14">
        <f t="shared" si="18"/>
        <v>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19"/>
        <v>12027</v>
      </c>
      <c r="B81" s="12">
        <f ca="1" t="shared" si="20"/>
        <v>46408</v>
      </c>
      <c r="C81" s="13">
        <f t="shared" si="21"/>
        <v>200</v>
      </c>
      <c r="D81" s="13">
        <f t="shared" si="22"/>
        <v>0</v>
      </c>
      <c r="E81" s="13">
        <f t="shared" si="23"/>
        <v>0</v>
      </c>
      <c r="F81" s="14">
        <f t="shared" si="24"/>
        <v>0</v>
      </c>
      <c r="G81" s="14">
        <f t="shared" si="18"/>
        <v>0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19"/>
        <v>22027</v>
      </c>
      <c r="B82" s="12">
        <f ca="1" t="shared" si="20"/>
        <v>46439</v>
      </c>
      <c r="C82" s="13">
        <f t="shared" si="21"/>
        <v>200</v>
      </c>
      <c r="D82" s="13">
        <f t="shared" si="22"/>
        <v>0</v>
      </c>
      <c r="E82" s="13">
        <f t="shared" si="23"/>
        <v>0</v>
      </c>
      <c r="F82" s="14">
        <f t="shared" si="24"/>
        <v>0</v>
      </c>
      <c r="G82" s="14">
        <f t="shared" si="18"/>
        <v>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19"/>
        <v>32027</v>
      </c>
      <c r="B83" s="12">
        <f ca="1" t="shared" si="20"/>
        <v>46467</v>
      </c>
      <c r="C83" s="13">
        <f t="shared" si="21"/>
        <v>200</v>
      </c>
      <c r="D83" s="13">
        <f t="shared" si="22"/>
        <v>0</v>
      </c>
      <c r="E83" s="13">
        <f t="shared" si="23"/>
        <v>0</v>
      </c>
      <c r="F83" s="14">
        <f t="shared" si="24"/>
        <v>0</v>
      </c>
      <c r="G83" s="14">
        <f t="shared" si="18"/>
        <v>0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19"/>
        <v>42027</v>
      </c>
      <c r="B84" s="12">
        <f ca="1" t="shared" si="20"/>
        <v>46498</v>
      </c>
      <c r="C84" s="13">
        <f t="shared" si="21"/>
        <v>200</v>
      </c>
      <c r="D84" s="13">
        <f t="shared" si="22"/>
        <v>0</v>
      </c>
      <c r="E84" s="13">
        <f t="shared" si="23"/>
        <v>0</v>
      </c>
      <c r="F84" s="14">
        <f t="shared" si="24"/>
        <v>0</v>
      </c>
      <c r="G84" s="14">
        <f t="shared" si="18"/>
        <v>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19"/>
        <v>52027</v>
      </c>
      <c r="B85" s="12">
        <f ca="1" t="shared" si="20"/>
        <v>46528</v>
      </c>
      <c r="C85" s="13">
        <f t="shared" si="21"/>
        <v>200</v>
      </c>
      <c r="D85" s="13">
        <f t="shared" si="22"/>
        <v>0</v>
      </c>
      <c r="E85" s="13">
        <f t="shared" si="23"/>
        <v>0</v>
      </c>
      <c r="F85" s="14">
        <f t="shared" si="24"/>
        <v>0</v>
      </c>
      <c r="G85" s="14">
        <f t="shared" si="18"/>
        <v>0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19"/>
        <v>62027</v>
      </c>
      <c r="B86" s="12">
        <f ca="1" t="shared" si="20"/>
        <v>46559</v>
      </c>
      <c r="C86" s="13">
        <f t="shared" si="21"/>
        <v>200</v>
      </c>
      <c r="D86" s="13">
        <f t="shared" si="22"/>
        <v>0</v>
      </c>
      <c r="E86" s="13">
        <f t="shared" si="23"/>
        <v>0</v>
      </c>
      <c r="F86" s="14">
        <f t="shared" si="24"/>
        <v>0</v>
      </c>
      <c r="G86" s="14">
        <f t="shared" si="18"/>
        <v>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19"/>
        <v>72027</v>
      </c>
      <c r="B87" s="12">
        <f ca="1" t="shared" si="20"/>
        <v>46589</v>
      </c>
      <c r="C87" s="13">
        <f t="shared" si="21"/>
        <v>200</v>
      </c>
      <c r="D87" s="13">
        <f t="shared" si="22"/>
        <v>0</v>
      </c>
      <c r="E87" s="13">
        <f t="shared" si="23"/>
        <v>0</v>
      </c>
      <c r="F87" s="14">
        <f t="shared" si="24"/>
        <v>0</v>
      </c>
      <c r="G87" s="14">
        <f t="shared" si="18"/>
        <v>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19"/>
        <v>82027</v>
      </c>
      <c r="B88" s="12">
        <f ca="1" t="shared" si="20"/>
        <v>46620</v>
      </c>
      <c r="C88" s="13">
        <f t="shared" si="21"/>
        <v>200</v>
      </c>
      <c r="D88" s="13">
        <f t="shared" si="22"/>
        <v>0</v>
      </c>
      <c r="E88" s="13">
        <f t="shared" si="23"/>
        <v>0</v>
      </c>
      <c r="F88" s="14">
        <f t="shared" si="24"/>
        <v>0</v>
      </c>
      <c r="G88" s="14">
        <f t="shared" si="18"/>
        <v>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19"/>
        <v>92027</v>
      </c>
      <c r="B89" s="12">
        <f ca="1" t="shared" si="20"/>
        <v>46651</v>
      </c>
      <c r="C89" s="13">
        <f t="shared" si="21"/>
        <v>200</v>
      </c>
      <c r="D89" s="13">
        <f t="shared" si="22"/>
        <v>0</v>
      </c>
      <c r="E89" s="13">
        <f t="shared" si="23"/>
        <v>0</v>
      </c>
      <c r="F89" s="14">
        <f t="shared" si="24"/>
        <v>0</v>
      </c>
      <c r="G89" s="14">
        <f t="shared" si="18"/>
        <v>0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19"/>
        <v>102027</v>
      </c>
      <c r="B90" s="12">
        <f ca="1" t="shared" si="20"/>
        <v>46681</v>
      </c>
      <c r="C90" s="13">
        <f t="shared" si="21"/>
        <v>200</v>
      </c>
      <c r="D90" s="13">
        <f t="shared" si="22"/>
        <v>0</v>
      </c>
      <c r="E90" s="13">
        <f t="shared" si="23"/>
        <v>0</v>
      </c>
      <c r="F90" s="14">
        <f t="shared" si="24"/>
        <v>0</v>
      </c>
      <c r="G90" s="14">
        <f t="shared" si="18"/>
        <v>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19"/>
        <v>112027</v>
      </c>
      <c r="B91" s="12">
        <f ca="1" t="shared" si="20"/>
        <v>46712</v>
      </c>
      <c r="C91" s="13">
        <f t="shared" si="21"/>
        <v>200</v>
      </c>
      <c r="D91" s="13">
        <f t="shared" si="22"/>
        <v>0</v>
      </c>
      <c r="E91" s="13">
        <f t="shared" si="23"/>
        <v>0</v>
      </c>
      <c r="F91" s="14">
        <f t="shared" si="24"/>
        <v>0</v>
      </c>
      <c r="G91" s="14">
        <f t="shared" si="18"/>
        <v>0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19"/>
        <v>122027</v>
      </c>
      <c r="B92" s="12">
        <f ca="1" t="shared" si="20"/>
        <v>46742</v>
      </c>
      <c r="C92" s="13">
        <f t="shared" si="21"/>
        <v>200</v>
      </c>
      <c r="D92" s="13">
        <f t="shared" si="22"/>
        <v>0</v>
      </c>
      <c r="E92" s="13">
        <f t="shared" si="23"/>
        <v>0</v>
      </c>
      <c r="F92" s="14">
        <f t="shared" si="24"/>
        <v>0</v>
      </c>
      <c r="G92" s="14">
        <f t="shared" si="18"/>
        <v>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19"/>
        <v>12028</v>
      </c>
      <c r="B93" s="12">
        <f ca="1" t="shared" si="20"/>
        <v>46773</v>
      </c>
      <c r="C93" s="13">
        <f t="shared" si="21"/>
        <v>200</v>
      </c>
      <c r="D93" s="13">
        <f t="shared" si="22"/>
        <v>0</v>
      </c>
      <c r="E93" s="13">
        <f t="shared" si="23"/>
        <v>0</v>
      </c>
      <c r="F93" s="14">
        <f t="shared" si="24"/>
        <v>0</v>
      </c>
      <c r="G93" s="14">
        <f t="shared" si="18"/>
        <v>0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19"/>
        <v>22028</v>
      </c>
      <c r="B94" s="12">
        <f ca="1" t="shared" si="20"/>
        <v>46804</v>
      </c>
      <c r="C94" s="13">
        <f t="shared" si="21"/>
        <v>200</v>
      </c>
      <c r="D94" s="13">
        <f t="shared" si="22"/>
        <v>0</v>
      </c>
      <c r="E94" s="13">
        <f t="shared" si="23"/>
        <v>0</v>
      </c>
      <c r="F94" s="14">
        <f t="shared" si="24"/>
        <v>0</v>
      </c>
      <c r="G94" s="14">
        <f t="shared" si="18"/>
        <v>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19"/>
        <v>32028</v>
      </c>
      <c r="B95" s="12">
        <f ca="1" t="shared" si="20"/>
        <v>46833</v>
      </c>
      <c r="C95" s="13">
        <f t="shared" si="21"/>
        <v>200</v>
      </c>
      <c r="D95" s="13">
        <f t="shared" si="22"/>
        <v>0</v>
      </c>
      <c r="E95" s="13">
        <f t="shared" si="23"/>
        <v>0</v>
      </c>
      <c r="F95" s="14">
        <f t="shared" si="24"/>
        <v>0</v>
      </c>
      <c r="G95" s="14">
        <f t="shared" si="18"/>
        <v>0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19"/>
        <v>42028</v>
      </c>
      <c r="B96" s="12">
        <f ca="1" t="shared" si="20"/>
        <v>46864</v>
      </c>
      <c r="C96" s="13">
        <f t="shared" si="21"/>
        <v>200</v>
      </c>
      <c r="D96" s="13">
        <f t="shared" si="22"/>
        <v>0</v>
      </c>
      <c r="E96" s="13">
        <f t="shared" si="23"/>
        <v>0</v>
      </c>
      <c r="F96" s="14">
        <f t="shared" si="24"/>
        <v>0</v>
      </c>
      <c r="G96" s="14">
        <f t="shared" si="18"/>
        <v>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19"/>
        <v>52028</v>
      </c>
      <c r="B97" s="12">
        <f ca="1" t="shared" si="20"/>
        <v>46894</v>
      </c>
      <c r="C97" s="13">
        <f t="shared" si="21"/>
        <v>200</v>
      </c>
      <c r="D97" s="13">
        <f t="shared" si="22"/>
        <v>0</v>
      </c>
      <c r="E97" s="13">
        <f t="shared" si="23"/>
        <v>0</v>
      </c>
      <c r="F97" s="14">
        <f t="shared" si="24"/>
        <v>0</v>
      </c>
      <c r="G97" s="14">
        <f t="shared" si="18"/>
        <v>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19"/>
        <v>62028</v>
      </c>
      <c r="B98" s="12">
        <f ca="1" t="shared" si="20"/>
        <v>46925</v>
      </c>
      <c r="C98" s="13">
        <f t="shared" si="21"/>
        <v>200</v>
      </c>
      <c r="D98" s="13">
        <f t="shared" si="22"/>
        <v>0</v>
      </c>
      <c r="E98" s="13">
        <f t="shared" si="23"/>
        <v>0</v>
      </c>
      <c r="F98" s="14">
        <f t="shared" si="24"/>
        <v>0</v>
      </c>
      <c r="G98" s="14">
        <f t="shared" si="18"/>
        <v>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19"/>
        <v>72028</v>
      </c>
      <c r="B99" s="12">
        <f ca="1" t="shared" si="20"/>
        <v>46955</v>
      </c>
      <c r="C99" s="13">
        <f t="shared" si="21"/>
        <v>200</v>
      </c>
      <c r="D99" s="13">
        <f t="shared" si="22"/>
        <v>0</v>
      </c>
      <c r="E99" s="13">
        <f t="shared" si="23"/>
        <v>0</v>
      </c>
      <c r="F99" s="14">
        <f t="shared" si="24"/>
        <v>0</v>
      </c>
      <c r="G99" s="14">
        <f t="shared" si="18"/>
        <v>0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19"/>
        <v>82028</v>
      </c>
      <c r="B100" s="12">
        <f ca="1" t="shared" si="20"/>
        <v>46986</v>
      </c>
      <c r="C100" s="13">
        <f t="shared" si="21"/>
        <v>200</v>
      </c>
      <c r="D100" s="13">
        <f t="shared" si="22"/>
        <v>0</v>
      </c>
      <c r="E100" s="13">
        <f t="shared" si="23"/>
        <v>0</v>
      </c>
      <c r="F100" s="14">
        <f t="shared" si="24"/>
        <v>0</v>
      </c>
      <c r="G100" s="14">
        <f t="shared" si="18"/>
        <v>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19"/>
        <v>92028</v>
      </c>
      <c r="B101" s="12">
        <f ca="1" t="shared" si="20"/>
        <v>47017</v>
      </c>
      <c r="C101" s="13">
        <f t="shared" si="21"/>
        <v>200</v>
      </c>
      <c r="D101" s="13">
        <f t="shared" si="22"/>
        <v>0</v>
      </c>
      <c r="E101" s="13">
        <f t="shared" si="23"/>
        <v>0</v>
      </c>
      <c r="F101" s="14">
        <f t="shared" si="24"/>
        <v>0</v>
      </c>
      <c r="G101" s="14">
        <f t="shared" ref="G101:G124" si="28">E101-F101</f>
        <v>0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29">MONTH(B102)&amp;YEAR(B102)</f>
        <v>102028</v>
      </c>
      <c r="B102" s="12">
        <f ca="1" t="shared" ref="B102:B124" si="30">EDATE(B101,1)</f>
        <v>47047</v>
      </c>
      <c r="C102" s="13">
        <f t="shared" ref="C102:C124" si="31">C101-H102+I102</f>
        <v>200</v>
      </c>
      <c r="D102" s="13">
        <f t="shared" ref="D102:D124" si="32">C101*$K$1</f>
        <v>0</v>
      </c>
      <c r="E102" s="13">
        <f t="shared" ref="E102:E124" si="33">C101*$K$1+G101</f>
        <v>0</v>
      </c>
      <c r="F102" s="14">
        <f t="shared" ref="F102:F124" si="34">IF(J102&gt;E102,E102,J102)</f>
        <v>0</v>
      </c>
      <c r="G102" s="14">
        <f t="shared" si="28"/>
        <v>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29"/>
        <v>112028</v>
      </c>
      <c r="B103" s="12">
        <f ca="1" t="shared" si="30"/>
        <v>47078</v>
      </c>
      <c r="C103" s="13">
        <f t="shared" si="31"/>
        <v>200</v>
      </c>
      <c r="D103" s="13">
        <f t="shared" si="32"/>
        <v>0</v>
      </c>
      <c r="E103" s="13">
        <f t="shared" si="33"/>
        <v>0</v>
      </c>
      <c r="F103" s="14">
        <f t="shared" si="34"/>
        <v>0</v>
      </c>
      <c r="G103" s="14">
        <f t="shared" si="28"/>
        <v>0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29"/>
        <v>122028</v>
      </c>
      <c r="B104" s="12">
        <f ca="1" t="shared" si="30"/>
        <v>47108</v>
      </c>
      <c r="C104" s="13">
        <f t="shared" si="31"/>
        <v>200</v>
      </c>
      <c r="D104" s="13">
        <f t="shared" si="32"/>
        <v>0</v>
      </c>
      <c r="E104" s="13">
        <f t="shared" si="33"/>
        <v>0</v>
      </c>
      <c r="F104" s="14">
        <f t="shared" si="34"/>
        <v>0</v>
      </c>
      <c r="G104" s="14">
        <f t="shared" si="28"/>
        <v>0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29"/>
        <v>12029</v>
      </c>
      <c r="B105" s="12">
        <f ca="1" t="shared" si="30"/>
        <v>47139</v>
      </c>
      <c r="C105" s="13">
        <f t="shared" si="31"/>
        <v>200</v>
      </c>
      <c r="D105" s="13">
        <f t="shared" si="32"/>
        <v>0</v>
      </c>
      <c r="E105" s="13">
        <f t="shared" si="33"/>
        <v>0</v>
      </c>
      <c r="F105" s="14">
        <f t="shared" si="34"/>
        <v>0</v>
      </c>
      <c r="G105" s="14">
        <f t="shared" si="28"/>
        <v>0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29"/>
        <v>22029</v>
      </c>
      <c r="B106" s="12">
        <f ca="1" t="shared" si="30"/>
        <v>47170</v>
      </c>
      <c r="C106" s="13">
        <f t="shared" si="31"/>
        <v>200</v>
      </c>
      <c r="D106" s="13">
        <f t="shared" si="32"/>
        <v>0</v>
      </c>
      <c r="E106" s="13">
        <f t="shared" si="33"/>
        <v>0</v>
      </c>
      <c r="F106" s="14">
        <f t="shared" si="34"/>
        <v>0</v>
      </c>
      <c r="G106" s="14">
        <f t="shared" si="28"/>
        <v>0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29"/>
        <v>32029</v>
      </c>
      <c r="B107" s="12">
        <f ca="1" t="shared" si="30"/>
        <v>47198</v>
      </c>
      <c r="C107" s="13">
        <f t="shared" si="31"/>
        <v>200</v>
      </c>
      <c r="D107" s="13">
        <f t="shared" si="32"/>
        <v>0</v>
      </c>
      <c r="E107" s="13">
        <f t="shared" si="33"/>
        <v>0</v>
      </c>
      <c r="F107" s="14">
        <f t="shared" si="34"/>
        <v>0</v>
      </c>
      <c r="G107" s="14">
        <f t="shared" si="28"/>
        <v>0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29"/>
        <v>42029</v>
      </c>
      <c r="B108" s="12">
        <f ca="1" t="shared" si="30"/>
        <v>47229</v>
      </c>
      <c r="C108" s="13">
        <f t="shared" si="31"/>
        <v>200</v>
      </c>
      <c r="D108" s="13">
        <f t="shared" si="32"/>
        <v>0</v>
      </c>
      <c r="E108" s="13">
        <f t="shared" si="33"/>
        <v>0</v>
      </c>
      <c r="F108" s="14">
        <f t="shared" si="34"/>
        <v>0</v>
      </c>
      <c r="G108" s="14">
        <f t="shared" si="28"/>
        <v>0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29"/>
        <v>52029</v>
      </c>
      <c r="B109" s="12">
        <f ca="1" t="shared" si="30"/>
        <v>47259</v>
      </c>
      <c r="C109" s="13">
        <f t="shared" si="31"/>
        <v>200</v>
      </c>
      <c r="D109" s="13">
        <f t="shared" si="32"/>
        <v>0</v>
      </c>
      <c r="E109" s="13">
        <f t="shared" si="33"/>
        <v>0</v>
      </c>
      <c r="F109" s="14">
        <f t="shared" si="34"/>
        <v>0</v>
      </c>
      <c r="G109" s="14">
        <f t="shared" si="28"/>
        <v>0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29"/>
        <v>62029</v>
      </c>
      <c r="B110" s="12">
        <f ca="1" t="shared" si="30"/>
        <v>47290</v>
      </c>
      <c r="C110" s="13">
        <f t="shared" si="31"/>
        <v>200</v>
      </c>
      <c r="D110" s="13">
        <f t="shared" si="32"/>
        <v>0</v>
      </c>
      <c r="E110" s="13">
        <f t="shared" si="33"/>
        <v>0</v>
      </c>
      <c r="F110" s="14">
        <f t="shared" si="34"/>
        <v>0</v>
      </c>
      <c r="G110" s="14">
        <f t="shared" si="28"/>
        <v>0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29"/>
        <v>72029</v>
      </c>
      <c r="B111" s="12">
        <f ca="1" t="shared" si="30"/>
        <v>47320</v>
      </c>
      <c r="C111" s="13">
        <f t="shared" si="31"/>
        <v>200</v>
      </c>
      <c r="D111" s="13">
        <f t="shared" si="32"/>
        <v>0</v>
      </c>
      <c r="E111" s="13">
        <f t="shared" si="33"/>
        <v>0</v>
      </c>
      <c r="F111" s="14">
        <f t="shared" si="34"/>
        <v>0</v>
      </c>
      <c r="G111" s="14">
        <f t="shared" si="28"/>
        <v>0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29"/>
        <v>82029</v>
      </c>
      <c r="B112" s="12">
        <f ca="1" t="shared" si="30"/>
        <v>47351</v>
      </c>
      <c r="C112" s="13">
        <f t="shared" si="31"/>
        <v>200</v>
      </c>
      <c r="D112" s="13">
        <f t="shared" si="32"/>
        <v>0</v>
      </c>
      <c r="E112" s="13">
        <f t="shared" si="33"/>
        <v>0</v>
      </c>
      <c r="F112" s="14">
        <f t="shared" si="34"/>
        <v>0</v>
      </c>
      <c r="G112" s="14">
        <f t="shared" si="28"/>
        <v>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29"/>
        <v>92029</v>
      </c>
      <c r="B113" s="12">
        <f ca="1" t="shared" si="30"/>
        <v>47382</v>
      </c>
      <c r="C113" s="13">
        <f t="shared" si="31"/>
        <v>200</v>
      </c>
      <c r="D113" s="13">
        <f t="shared" si="32"/>
        <v>0</v>
      </c>
      <c r="E113" s="13">
        <f t="shared" si="33"/>
        <v>0</v>
      </c>
      <c r="F113" s="14">
        <f t="shared" si="34"/>
        <v>0</v>
      </c>
      <c r="G113" s="14">
        <f t="shared" si="28"/>
        <v>0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29"/>
        <v>102029</v>
      </c>
      <c r="B114" s="12">
        <f ca="1" t="shared" si="30"/>
        <v>47412</v>
      </c>
      <c r="C114" s="13">
        <f t="shared" si="31"/>
        <v>200</v>
      </c>
      <c r="D114" s="13">
        <f t="shared" si="32"/>
        <v>0</v>
      </c>
      <c r="E114" s="13">
        <f t="shared" si="33"/>
        <v>0</v>
      </c>
      <c r="F114" s="14">
        <f t="shared" si="34"/>
        <v>0</v>
      </c>
      <c r="G114" s="14">
        <f t="shared" si="28"/>
        <v>0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29"/>
        <v>112029</v>
      </c>
      <c r="B115" s="12">
        <f ca="1" t="shared" si="30"/>
        <v>47443</v>
      </c>
      <c r="C115" s="13">
        <f t="shared" si="31"/>
        <v>200</v>
      </c>
      <c r="D115" s="13">
        <f t="shared" si="32"/>
        <v>0</v>
      </c>
      <c r="E115" s="13">
        <f t="shared" si="33"/>
        <v>0</v>
      </c>
      <c r="F115" s="14">
        <f t="shared" si="34"/>
        <v>0</v>
      </c>
      <c r="G115" s="14">
        <f t="shared" si="28"/>
        <v>0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29"/>
        <v>122029</v>
      </c>
      <c r="B116" s="12">
        <f ca="1" t="shared" si="30"/>
        <v>47473</v>
      </c>
      <c r="C116" s="13">
        <f t="shared" si="31"/>
        <v>200</v>
      </c>
      <c r="D116" s="13">
        <f t="shared" si="32"/>
        <v>0</v>
      </c>
      <c r="E116" s="13">
        <f t="shared" si="33"/>
        <v>0</v>
      </c>
      <c r="F116" s="14">
        <f t="shared" si="34"/>
        <v>0</v>
      </c>
      <c r="G116" s="14">
        <f t="shared" si="28"/>
        <v>0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29"/>
        <v>12030</v>
      </c>
      <c r="B117" s="12">
        <f ca="1" t="shared" si="30"/>
        <v>47504</v>
      </c>
      <c r="C117" s="13">
        <f t="shared" si="31"/>
        <v>200</v>
      </c>
      <c r="D117" s="13">
        <f t="shared" si="32"/>
        <v>0</v>
      </c>
      <c r="E117" s="13">
        <f t="shared" si="33"/>
        <v>0</v>
      </c>
      <c r="F117" s="14">
        <f t="shared" si="34"/>
        <v>0</v>
      </c>
      <c r="G117" s="14">
        <f t="shared" si="28"/>
        <v>0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29"/>
        <v>22030</v>
      </c>
      <c r="B118" s="12">
        <f ca="1" t="shared" si="30"/>
        <v>47535</v>
      </c>
      <c r="C118" s="13">
        <f t="shared" si="31"/>
        <v>200</v>
      </c>
      <c r="D118" s="13">
        <f t="shared" si="32"/>
        <v>0</v>
      </c>
      <c r="E118" s="13">
        <f t="shared" si="33"/>
        <v>0</v>
      </c>
      <c r="F118" s="14">
        <f t="shared" si="34"/>
        <v>0</v>
      </c>
      <c r="G118" s="14">
        <f t="shared" si="28"/>
        <v>0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29"/>
        <v>32030</v>
      </c>
      <c r="B119" s="12">
        <f ca="1" t="shared" si="30"/>
        <v>47563</v>
      </c>
      <c r="C119" s="13">
        <f t="shared" si="31"/>
        <v>200</v>
      </c>
      <c r="D119" s="13">
        <f t="shared" si="32"/>
        <v>0</v>
      </c>
      <c r="E119" s="13">
        <f t="shared" si="33"/>
        <v>0</v>
      </c>
      <c r="F119" s="14">
        <f t="shared" si="34"/>
        <v>0</v>
      </c>
      <c r="G119" s="14">
        <f t="shared" si="28"/>
        <v>0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29"/>
        <v>42030</v>
      </c>
      <c r="B120" s="12">
        <f ca="1" t="shared" si="30"/>
        <v>47594</v>
      </c>
      <c r="C120" s="13">
        <f t="shared" si="31"/>
        <v>200</v>
      </c>
      <c r="D120" s="13">
        <f t="shared" si="32"/>
        <v>0</v>
      </c>
      <c r="E120" s="13">
        <f t="shared" si="33"/>
        <v>0</v>
      </c>
      <c r="F120" s="14">
        <f t="shared" si="34"/>
        <v>0</v>
      </c>
      <c r="G120" s="14">
        <f t="shared" si="28"/>
        <v>0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29"/>
        <v>52030</v>
      </c>
      <c r="B121" s="12">
        <f ca="1" t="shared" si="30"/>
        <v>47624</v>
      </c>
      <c r="C121" s="13">
        <f t="shared" si="31"/>
        <v>200</v>
      </c>
      <c r="D121" s="13">
        <f t="shared" si="32"/>
        <v>0</v>
      </c>
      <c r="E121" s="13">
        <f t="shared" si="33"/>
        <v>0</v>
      </c>
      <c r="F121" s="14">
        <f t="shared" si="34"/>
        <v>0</v>
      </c>
      <c r="G121" s="14">
        <f t="shared" si="28"/>
        <v>0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29"/>
        <v>62030</v>
      </c>
      <c r="B122" s="12">
        <f ca="1" t="shared" si="30"/>
        <v>47655</v>
      </c>
      <c r="C122" s="13">
        <f t="shared" si="31"/>
        <v>200</v>
      </c>
      <c r="D122" s="13">
        <f t="shared" si="32"/>
        <v>0</v>
      </c>
      <c r="E122" s="13">
        <f t="shared" si="33"/>
        <v>0</v>
      </c>
      <c r="F122" s="14">
        <f t="shared" si="34"/>
        <v>0</v>
      </c>
      <c r="G122" s="14">
        <f t="shared" si="28"/>
        <v>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29"/>
        <v>72030</v>
      </c>
      <c r="B123" s="12">
        <f ca="1" t="shared" si="30"/>
        <v>47685</v>
      </c>
      <c r="C123" s="13">
        <f t="shared" si="31"/>
        <v>200</v>
      </c>
      <c r="D123" s="13">
        <f t="shared" si="32"/>
        <v>0</v>
      </c>
      <c r="E123" s="13">
        <f t="shared" si="33"/>
        <v>0</v>
      </c>
      <c r="F123" s="14">
        <f t="shared" si="34"/>
        <v>0</v>
      </c>
      <c r="G123" s="14">
        <f t="shared" si="28"/>
        <v>0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29"/>
        <v>82030</v>
      </c>
      <c r="B124" s="12">
        <f ca="1" t="shared" si="30"/>
        <v>47716</v>
      </c>
      <c r="C124" s="13">
        <f t="shared" si="31"/>
        <v>200</v>
      </c>
      <c r="D124" s="13">
        <f t="shared" si="32"/>
        <v>0</v>
      </c>
      <c r="E124" s="13">
        <f t="shared" si="33"/>
        <v>0</v>
      </c>
      <c r="F124" s="14">
        <f t="shared" si="34"/>
        <v>0</v>
      </c>
      <c r="G124" s="14">
        <f t="shared" si="28"/>
        <v>0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N1" sqref="N1"/>
    </sheetView>
  </sheetViews>
  <sheetFormatPr defaultColWidth="11" defaultRowHeight="15"/>
  <cols>
    <col min="1" max="1" width="7" hidden="1" customWidth="1"/>
    <col min="2" max="2" width="9.28571428571429" customWidth="1"/>
    <col min="3" max="3" width="10.5714285714286" customWidth="1"/>
    <col min="4" max="4" width="11.4285714285714" customWidth="1"/>
    <col min="5" max="5" width="11.2857142857143" customWidth="1"/>
    <col min="6" max="6" width="11.1428571428571" customWidth="1"/>
    <col min="7" max="7" width="11.2857142857143" customWidth="1"/>
    <col min="8" max="8" width="12" customWidth="1"/>
    <col min="9" max="9" width="10.4285714285714" customWidth="1"/>
    <col min="10" max="10" width="10.7142857142857" customWidth="1"/>
    <col min="11" max="11" width="9.42857142857143" customWidth="1"/>
    <col min="12" max="12" width="10.1428571428571" customWidth="1"/>
    <col min="13" max="13" width="10.4285714285714" customWidth="1"/>
    <col min="14" max="14" width="10.5714285714286" customWidth="1"/>
    <col min="15" max="15" width="11.2857142857143" customWidth="1"/>
    <col min="16" max="16" width="12.4285714285714" customWidth="1"/>
    <col min="17" max="17" width="4" customWidth="1"/>
    <col min="18" max="18" width="18.5714285714286" customWidth="1"/>
    <col min="19" max="19" width="7.42857142857143" customWidth="1"/>
  </cols>
  <sheetData>
    <row r="1" spans="2:16">
      <c r="B1" s="1" t="s">
        <v>9</v>
      </c>
      <c r="C1" s="2" t="s">
        <v>96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43586</v>
      </c>
      <c r="N1" s="19" t="s">
        <v>13</v>
      </c>
      <c r="O1" s="20">
        <v>70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70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70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70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70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70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70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70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70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70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70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70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70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70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70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70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70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70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70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70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70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70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70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70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70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70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70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70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70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70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70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70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70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70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70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70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70</v>
      </c>
      <c r="D38" s="13">
        <f t="shared" ref="D38:D69" si="14">C37*$K$1</f>
        <v>0</v>
      </c>
      <c r="E38" s="13">
        <f t="shared" ref="E38:E69" si="15">C37*$K$1+G37</f>
        <v>0</v>
      </c>
      <c r="F38" s="14">
        <v>0</v>
      </c>
      <c r="G38" s="14">
        <f t="shared" si="10"/>
        <v>0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70</v>
      </c>
      <c r="D39" s="13">
        <f t="shared" si="14"/>
        <v>0</v>
      </c>
      <c r="E39" s="13">
        <f t="shared" si="15"/>
        <v>0</v>
      </c>
      <c r="F39">
        <v>0</v>
      </c>
      <c r="G39" s="14">
        <f t="shared" si="10"/>
        <v>0</v>
      </c>
      <c r="H39" s="14">
        <f t="shared" si="16"/>
        <v>0</v>
      </c>
      <c r="I39" s="24">
        <f t="shared" si="17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70</v>
      </c>
      <c r="D40" s="13">
        <f t="shared" si="14"/>
        <v>0</v>
      </c>
      <c r="E40" s="13">
        <f t="shared" si="15"/>
        <v>0</v>
      </c>
      <c r="F40">
        <v>0</v>
      </c>
      <c r="G40" s="14">
        <f t="shared" si="10"/>
        <v>0</v>
      </c>
      <c r="H40" s="14">
        <f t="shared" si="16"/>
        <v>0</v>
      </c>
      <c r="I40" s="24">
        <f t="shared" si="17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70</v>
      </c>
      <c r="D41" s="13">
        <f t="shared" si="14"/>
        <v>0</v>
      </c>
      <c r="E41" s="13">
        <f t="shared" si="15"/>
        <v>0</v>
      </c>
      <c r="F41">
        <v>0</v>
      </c>
      <c r="G41" s="14">
        <f t="shared" si="10"/>
        <v>0</v>
      </c>
      <c r="H41" s="14">
        <f t="shared" si="16"/>
        <v>0</v>
      </c>
      <c r="I41" s="24">
        <f t="shared" si="17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70</v>
      </c>
      <c r="D42" s="13">
        <f t="shared" si="14"/>
        <v>0</v>
      </c>
      <c r="E42" s="13">
        <f t="shared" si="15"/>
        <v>0</v>
      </c>
      <c r="F42">
        <v>0</v>
      </c>
      <c r="G42" s="14">
        <f t="shared" si="10"/>
        <v>0</v>
      </c>
      <c r="H42" s="14">
        <f t="shared" si="16"/>
        <v>0</v>
      </c>
      <c r="I42" s="24">
        <f t="shared" si="17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70</v>
      </c>
      <c r="D43" s="13">
        <f t="shared" si="14"/>
        <v>0</v>
      </c>
      <c r="E43" s="13">
        <f t="shared" si="15"/>
        <v>0</v>
      </c>
      <c r="F43">
        <v>0</v>
      </c>
      <c r="G43" s="14">
        <f t="shared" si="10"/>
        <v>0</v>
      </c>
      <c r="H43" s="14">
        <f t="shared" si="16"/>
        <v>0</v>
      </c>
      <c r="I43" s="24">
        <f t="shared" si="17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70</v>
      </c>
      <c r="D44" s="13">
        <f t="shared" si="14"/>
        <v>0</v>
      </c>
      <c r="E44" s="13">
        <f t="shared" si="15"/>
        <v>0</v>
      </c>
      <c r="F44">
        <v>0</v>
      </c>
      <c r="G44" s="14">
        <f t="shared" si="10"/>
        <v>0</v>
      </c>
      <c r="H44" s="14">
        <f t="shared" si="16"/>
        <v>0</v>
      </c>
      <c r="I44" s="24">
        <f t="shared" si="17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70</v>
      </c>
      <c r="D45" s="13">
        <f t="shared" si="14"/>
        <v>0</v>
      </c>
      <c r="E45" s="13">
        <f t="shared" si="15"/>
        <v>0</v>
      </c>
      <c r="F45">
        <v>0</v>
      </c>
      <c r="G45" s="14">
        <f t="shared" si="10"/>
        <v>0</v>
      </c>
      <c r="H45" s="14">
        <f t="shared" si="16"/>
        <v>0</v>
      </c>
      <c r="I45" s="24">
        <f t="shared" si="17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70</v>
      </c>
      <c r="D46" s="13">
        <f t="shared" si="14"/>
        <v>0</v>
      </c>
      <c r="E46" s="13">
        <f t="shared" si="15"/>
        <v>0</v>
      </c>
      <c r="F46">
        <v>0</v>
      </c>
      <c r="G46" s="14">
        <f t="shared" si="10"/>
        <v>0</v>
      </c>
      <c r="H46" s="14">
        <f t="shared" si="16"/>
        <v>0</v>
      </c>
      <c r="I46" s="24">
        <f t="shared" si="17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70</v>
      </c>
      <c r="D47" s="13">
        <f t="shared" si="14"/>
        <v>0</v>
      </c>
      <c r="E47" s="13">
        <f t="shared" si="15"/>
        <v>0</v>
      </c>
      <c r="F47">
        <v>0</v>
      </c>
      <c r="G47" s="14">
        <f t="shared" si="10"/>
        <v>0</v>
      </c>
      <c r="H47" s="14">
        <f t="shared" si="16"/>
        <v>0</v>
      </c>
      <c r="I47" s="24">
        <f t="shared" si="17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70</v>
      </c>
      <c r="D48" s="13">
        <f t="shared" si="14"/>
        <v>0</v>
      </c>
      <c r="E48" s="13">
        <f t="shared" si="15"/>
        <v>0</v>
      </c>
      <c r="F48">
        <v>0</v>
      </c>
      <c r="G48" s="14">
        <f t="shared" si="10"/>
        <v>0</v>
      </c>
      <c r="H48" s="14">
        <f t="shared" si="16"/>
        <v>0</v>
      </c>
      <c r="I48" s="24">
        <f t="shared" si="17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70</v>
      </c>
      <c r="D49" s="13">
        <f t="shared" si="14"/>
        <v>0</v>
      </c>
      <c r="E49" s="13">
        <f t="shared" si="15"/>
        <v>0</v>
      </c>
      <c r="F49">
        <v>0</v>
      </c>
      <c r="G49" s="14">
        <f t="shared" si="10"/>
        <v>0</v>
      </c>
      <c r="H49" s="14">
        <f t="shared" si="16"/>
        <v>0</v>
      </c>
      <c r="I49" s="24">
        <f t="shared" si="17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70</v>
      </c>
      <c r="D50" s="13">
        <f t="shared" si="14"/>
        <v>0</v>
      </c>
      <c r="E50" s="13">
        <f t="shared" si="15"/>
        <v>0</v>
      </c>
      <c r="F50">
        <v>0</v>
      </c>
      <c r="G50" s="14">
        <f t="shared" si="10"/>
        <v>0</v>
      </c>
      <c r="H50" s="14">
        <f t="shared" si="16"/>
        <v>0</v>
      </c>
      <c r="I50" s="24">
        <f t="shared" si="17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70</v>
      </c>
      <c r="D51" s="13">
        <f t="shared" si="14"/>
        <v>0</v>
      </c>
      <c r="E51" s="13">
        <f t="shared" si="15"/>
        <v>0</v>
      </c>
      <c r="F51">
        <v>0</v>
      </c>
      <c r="G51" s="14">
        <f t="shared" si="10"/>
        <v>0</v>
      </c>
      <c r="H51" s="14">
        <f t="shared" si="16"/>
        <v>0</v>
      </c>
      <c r="I51" s="24">
        <f t="shared" si="17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70</v>
      </c>
      <c r="D52" s="13">
        <f t="shared" si="14"/>
        <v>0</v>
      </c>
      <c r="E52" s="13">
        <f t="shared" si="15"/>
        <v>0</v>
      </c>
      <c r="F52">
        <v>0</v>
      </c>
      <c r="G52" s="14">
        <f t="shared" si="10"/>
        <v>0</v>
      </c>
      <c r="H52" s="14">
        <f t="shared" si="16"/>
        <v>0</v>
      </c>
      <c r="I52" s="24">
        <f t="shared" si="17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70</v>
      </c>
      <c r="D53" s="13">
        <f t="shared" si="14"/>
        <v>0</v>
      </c>
      <c r="E53" s="13">
        <f t="shared" si="15"/>
        <v>0</v>
      </c>
      <c r="F53">
        <v>0</v>
      </c>
      <c r="G53" s="14">
        <f t="shared" si="10"/>
        <v>0</v>
      </c>
      <c r="H53" s="14">
        <f t="shared" si="16"/>
        <v>0</v>
      </c>
      <c r="I53" s="24">
        <f t="shared" si="17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70</v>
      </c>
      <c r="D54" s="13">
        <f t="shared" si="14"/>
        <v>0</v>
      </c>
      <c r="E54" s="13">
        <f t="shared" si="15"/>
        <v>0</v>
      </c>
      <c r="F54">
        <v>0</v>
      </c>
      <c r="G54" s="14">
        <f t="shared" si="10"/>
        <v>0</v>
      </c>
      <c r="H54" s="14">
        <f t="shared" si="16"/>
        <v>0</v>
      </c>
      <c r="I54" s="24">
        <f t="shared" si="17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70</v>
      </c>
      <c r="D55" s="13">
        <f t="shared" si="14"/>
        <v>0</v>
      </c>
      <c r="E55" s="13">
        <f t="shared" si="15"/>
        <v>0</v>
      </c>
      <c r="F55">
        <v>0</v>
      </c>
      <c r="G55" s="14">
        <f t="shared" si="10"/>
        <v>0</v>
      </c>
      <c r="H55" s="14">
        <f t="shared" si="16"/>
        <v>0</v>
      </c>
      <c r="I55" s="24">
        <f t="shared" si="17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70</v>
      </c>
      <c r="D56" s="13">
        <f t="shared" si="14"/>
        <v>0</v>
      </c>
      <c r="E56" s="13">
        <f t="shared" si="15"/>
        <v>0</v>
      </c>
      <c r="F56">
        <v>0</v>
      </c>
      <c r="G56" s="14">
        <f t="shared" si="10"/>
        <v>0</v>
      </c>
      <c r="H56" s="14">
        <f t="shared" si="16"/>
        <v>0</v>
      </c>
      <c r="I56" s="24">
        <f t="shared" si="17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70</v>
      </c>
      <c r="D57" s="13">
        <f t="shared" si="14"/>
        <v>0</v>
      </c>
      <c r="E57" s="13">
        <f t="shared" si="15"/>
        <v>0</v>
      </c>
      <c r="F57">
        <v>0</v>
      </c>
      <c r="G57" s="14">
        <f t="shared" si="10"/>
        <v>0</v>
      </c>
      <c r="H57" s="14">
        <f t="shared" si="16"/>
        <v>0</v>
      </c>
      <c r="I57" s="24">
        <f t="shared" si="17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70</v>
      </c>
      <c r="D58" s="13">
        <f t="shared" si="14"/>
        <v>0</v>
      </c>
      <c r="E58" s="13">
        <f t="shared" si="15"/>
        <v>0</v>
      </c>
      <c r="F58">
        <v>0</v>
      </c>
      <c r="G58" s="14">
        <f t="shared" si="10"/>
        <v>0</v>
      </c>
      <c r="H58" s="14">
        <f t="shared" si="16"/>
        <v>0</v>
      </c>
      <c r="I58" s="24">
        <f t="shared" si="17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70</v>
      </c>
      <c r="D59" s="13">
        <f t="shared" si="14"/>
        <v>0</v>
      </c>
      <c r="E59" s="13">
        <f t="shared" si="15"/>
        <v>0</v>
      </c>
      <c r="F59">
        <v>0</v>
      </c>
      <c r="G59" s="14">
        <f t="shared" si="10"/>
        <v>0</v>
      </c>
      <c r="H59" s="14">
        <f t="shared" si="16"/>
        <v>0</v>
      </c>
      <c r="I59" s="24">
        <f t="shared" si="17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70</v>
      </c>
      <c r="D60" s="13">
        <f t="shared" si="14"/>
        <v>0</v>
      </c>
      <c r="E60" s="13">
        <f t="shared" si="15"/>
        <v>0</v>
      </c>
      <c r="F60">
        <v>0</v>
      </c>
      <c r="G60" s="14">
        <f t="shared" si="10"/>
        <v>0</v>
      </c>
      <c r="H60" s="14">
        <f t="shared" si="16"/>
        <v>0</v>
      </c>
      <c r="I60" s="24">
        <f t="shared" si="17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70</v>
      </c>
      <c r="D61" s="13">
        <f t="shared" si="14"/>
        <v>0</v>
      </c>
      <c r="E61" s="13">
        <f t="shared" si="15"/>
        <v>0</v>
      </c>
      <c r="F61">
        <v>0</v>
      </c>
      <c r="G61" s="14">
        <f t="shared" si="10"/>
        <v>0</v>
      </c>
      <c r="H61" s="14">
        <f t="shared" si="16"/>
        <v>0</v>
      </c>
      <c r="I61" s="24">
        <f t="shared" si="17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70</v>
      </c>
      <c r="D62" s="13">
        <f t="shared" si="14"/>
        <v>0</v>
      </c>
      <c r="E62" s="13">
        <f t="shared" si="15"/>
        <v>0</v>
      </c>
      <c r="F62">
        <v>0</v>
      </c>
      <c r="G62" s="14">
        <f t="shared" si="10"/>
        <v>0</v>
      </c>
      <c r="H62" s="14">
        <f t="shared" si="16"/>
        <v>0</v>
      </c>
      <c r="I62" s="24">
        <f t="shared" si="17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70</v>
      </c>
      <c r="D63" s="13">
        <f t="shared" si="14"/>
        <v>0</v>
      </c>
      <c r="E63" s="13">
        <f t="shared" si="15"/>
        <v>0</v>
      </c>
      <c r="F63">
        <v>0</v>
      </c>
      <c r="G63" s="14">
        <f t="shared" si="10"/>
        <v>0</v>
      </c>
      <c r="H63" s="14">
        <f t="shared" si="16"/>
        <v>0</v>
      </c>
      <c r="I63" s="24">
        <f t="shared" si="17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70</v>
      </c>
      <c r="D64" s="13">
        <f t="shared" si="14"/>
        <v>0</v>
      </c>
      <c r="E64" s="13">
        <f t="shared" si="15"/>
        <v>0</v>
      </c>
      <c r="F64">
        <v>0</v>
      </c>
      <c r="G64" s="14">
        <f t="shared" si="10"/>
        <v>0</v>
      </c>
      <c r="H64" s="14">
        <f t="shared" si="16"/>
        <v>0</v>
      </c>
      <c r="I64" s="24">
        <f t="shared" si="17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70</v>
      </c>
      <c r="D65" s="13">
        <f t="shared" si="14"/>
        <v>0</v>
      </c>
      <c r="E65" s="13">
        <f t="shared" si="15"/>
        <v>0</v>
      </c>
      <c r="F65">
        <v>0</v>
      </c>
      <c r="G65" s="14">
        <f t="shared" si="10"/>
        <v>0</v>
      </c>
      <c r="H65" s="14">
        <f t="shared" si="16"/>
        <v>0</v>
      </c>
      <c r="I65" s="24">
        <f t="shared" si="17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70</v>
      </c>
      <c r="D66" s="13">
        <f t="shared" si="14"/>
        <v>0</v>
      </c>
      <c r="E66" s="13">
        <f t="shared" si="15"/>
        <v>0</v>
      </c>
      <c r="F66">
        <v>0</v>
      </c>
      <c r="G66" s="14">
        <f t="shared" si="10"/>
        <v>0</v>
      </c>
      <c r="H66" s="14">
        <f t="shared" si="16"/>
        <v>0</v>
      </c>
      <c r="I66" s="24">
        <f t="shared" si="17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70</v>
      </c>
      <c r="D67" s="13">
        <f t="shared" si="14"/>
        <v>0</v>
      </c>
      <c r="E67" s="13">
        <f t="shared" si="15"/>
        <v>0</v>
      </c>
      <c r="F67">
        <v>0</v>
      </c>
      <c r="G67" s="14">
        <f t="shared" si="10"/>
        <v>0</v>
      </c>
      <c r="H67" s="14">
        <f t="shared" si="16"/>
        <v>0</v>
      </c>
      <c r="I67" s="24">
        <f t="shared" si="17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70</v>
      </c>
      <c r="D68" s="13">
        <f t="shared" si="14"/>
        <v>0</v>
      </c>
      <c r="E68" s="13">
        <f t="shared" si="15"/>
        <v>0</v>
      </c>
      <c r="F68">
        <v>0</v>
      </c>
      <c r="G68" s="14">
        <f t="shared" si="10"/>
        <v>0</v>
      </c>
      <c r="H68" s="14">
        <f t="shared" si="16"/>
        <v>0</v>
      </c>
      <c r="I68" s="24">
        <f t="shared" si="17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70</v>
      </c>
      <c r="D69" s="13">
        <f t="shared" si="14"/>
        <v>0</v>
      </c>
      <c r="E69" s="13">
        <f t="shared" si="15"/>
        <v>0</v>
      </c>
      <c r="F69">
        <v>0</v>
      </c>
      <c r="G69" s="14">
        <f t="shared" ref="G69:G100" si="18">E69-F69</f>
        <v>0</v>
      </c>
      <c r="H69" s="14">
        <f t="shared" si="16"/>
        <v>0</v>
      </c>
      <c r="I69" s="24">
        <f t="shared" si="17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9">MONTH(B70)&amp;YEAR(B70)</f>
        <v>102024</v>
      </c>
      <c r="B70" s="12">
        <f t="shared" ref="B70:B101" si="20">EDATE(B69,1)</f>
        <v>45566</v>
      </c>
      <c r="C70" s="13">
        <f t="shared" ref="C70:C101" si="21">C69-H70+I70</f>
        <v>70</v>
      </c>
      <c r="D70" s="13">
        <f t="shared" ref="D70:D101" si="22">C69*$K$1</f>
        <v>0</v>
      </c>
      <c r="E70" s="13">
        <f t="shared" ref="E70:E101" si="23">C69*$K$1+G69</f>
        <v>0</v>
      </c>
      <c r="F70" s="14">
        <f t="shared" ref="F70:F101" si="24">IF(J70&gt;E70,E70,J70)</f>
        <v>0</v>
      </c>
      <c r="G70" s="14">
        <f t="shared" si="18"/>
        <v>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9"/>
        <v>112024</v>
      </c>
      <c r="B71" s="12">
        <f t="shared" si="20"/>
        <v>45597</v>
      </c>
      <c r="C71" s="13">
        <f t="shared" si="21"/>
        <v>70</v>
      </c>
      <c r="D71" s="13">
        <f t="shared" si="22"/>
        <v>0</v>
      </c>
      <c r="E71" s="13">
        <f t="shared" si="23"/>
        <v>0</v>
      </c>
      <c r="F71" s="14">
        <f t="shared" si="24"/>
        <v>0</v>
      </c>
      <c r="G71" s="14">
        <f t="shared" si="18"/>
        <v>0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9"/>
        <v>122024</v>
      </c>
      <c r="B72" s="12">
        <f t="shared" si="20"/>
        <v>45627</v>
      </c>
      <c r="C72" s="13">
        <f t="shared" si="21"/>
        <v>70</v>
      </c>
      <c r="D72" s="13">
        <f t="shared" si="22"/>
        <v>0</v>
      </c>
      <c r="E72" s="13">
        <f t="shared" si="23"/>
        <v>0</v>
      </c>
      <c r="F72" s="14">
        <f t="shared" si="24"/>
        <v>0</v>
      </c>
      <c r="G72" s="14">
        <f t="shared" si="18"/>
        <v>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9"/>
        <v>12025</v>
      </c>
      <c r="B73" s="12">
        <f t="shared" si="20"/>
        <v>45658</v>
      </c>
      <c r="C73" s="13">
        <f t="shared" si="21"/>
        <v>70</v>
      </c>
      <c r="D73" s="13">
        <f t="shared" si="22"/>
        <v>0</v>
      </c>
      <c r="E73" s="13">
        <f t="shared" si="23"/>
        <v>0</v>
      </c>
      <c r="F73" s="14">
        <f t="shared" si="24"/>
        <v>0</v>
      </c>
      <c r="G73" s="14">
        <f t="shared" si="18"/>
        <v>0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9"/>
        <v>22025</v>
      </c>
      <c r="B74" s="12">
        <f t="shared" si="20"/>
        <v>45689</v>
      </c>
      <c r="C74" s="13">
        <f t="shared" si="21"/>
        <v>70</v>
      </c>
      <c r="D74" s="13">
        <f t="shared" si="22"/>
        <v>0</v>
      </c>
      <c r="E74" s="13">
        <f t="shared" si="23"/>
        <v>0</v>
      </c>
      <c r="F74" s="14">
        <f t="shared" si="24"/>
        <v>0</v>
      </c>
      <c r="G74" s="14">
        <f t="shared" si="18"/>
        <v>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9"/>
        <v>32025</v>
      </c>
      <c r="B75" s="12">
        <f t="shared" si="20"/>
        <v>45717</v>
      </c>
      <c r="C75" s="13">
        <f t="shared" si="21"/>
        <v>70</v>
      </c>
      <c r="D75" s="13">
        <f t="shared" si="22"/>
        <v>0</v>
      </c>
      <c r="E75" s="13">
        <f t="shared" si="23"/>
        <v>0</v>
      </c>
      <c r="F75" s="14">
        <f t="shared" si="24"/>
        <v>0</v>
      </c>
      <c r="G75" s="14">
        <f t="shared" si="18"/>
        <v>0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9"/>
        <v>42025</v>
      </c>
      <c r="B76" s="12">
        <f t="shared" si="20"/>
        <v>45748</v>
      </c>
      <c r="C76" s="13">
        <f t="shared" si="21"/>
        <v>70</v>
      </c>
      <c r="D76" s="13">
        <f t="shared" si="22"/>
        <v>0</v>
      </c>
      <c r="E76" s="13">
        <f t="shared" si="23"/>
        <v>0</v>
      </c>
      <c r="F76" s="14">
        <f t="shared" si="24"/>
        <v>0</v>
      </c>
      <c r="G76" s="14">
        <f t="shared" si="18"/>
        <v>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9"/>
        <v>52025</v>
      </c>
      <c r="B77" s="12">
        <f t="shared" si="20"/>
        <v>45778</v>
      </c>
      <c r="C77" s="13">
        <f t="shared" si="21"/>
        <v>70</v>
      </c>
      <c r="D77" s="13">
        <f t="shared" si="22"/>
        <v>0</v>
      </c>
      <c r="E77" s="13">
        <f t="shared" si="23"/>
        <v>0</v>
      </c>
      <c r="F77" s="14">
        <f t="shared" si="24"/>
        <v>0</v>
      </c>
      <c r="G77" s="14">
        <f t="shared" si="18"/>
        <v>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9"/>
        <v>62025</v>
      </c>
      <c r="B78" s="12">
        <f t="shared" si="20"/>
        <v>45809</v>
      </c>
      <c r="C78" s="13">
        <f t="shared" si="21"/>
        <v>70</v>
      </c>
      <c r="D78" s="13">
        <f t="shared" si="22"/>
        <v>0</v>
      </c>
      <c r="E78" s="13">
        <f t="shared" si="23"/>
        <v>0</v>
      </c>
      <c r="F78" s="14">
        <f t="shared" si="24"/>
        <v>0</v>
      </c>
      <c r="G78" s="14">
        <f t="shared" si="18"/>
        <v>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9"/>
        <v>72025</v>
      </c>
      <c r="B79" s="12">
        <f t="shared" si="20"/>
        <v>45839</v>
      </c>
      <c r="C79" s="13">
        <f t="shared" si="21"/>
        <v>70</v>
      </c>
      <c r="D79" s="13">
        <f t="shared" si="22"/>
        <v>0</v>
      </c>
      <c r="E79" s="13">
        <f t="shared" si="23"/>
        <v>0</v>
      </c>
      <c r="F79" s="14">
        <f t="shared" si="24"/>
        <v>0</v>
      </c>
      <c r="G79" s="14">
        <f t="shared" si="18"/>
        <v>0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9"/>
        <v>82025</v>
      </c>
      <c r="B80" s="12">
        <f t="shared" si="20"/>
        <v>45870</v>
      </c>
      <c r="C80" s="13">
        <f t="shared" si="21"/>
        <v>70</v>
      </c>
      <c r="D80" s="13">
        <f t="shared" si="22"/>
        <v>0</v>
      </c>
      <c r="E80" s="13">
        <f t="shared" si="23"/>
        <v>0</v>
      </c>
      <c r="F80" s="14">
        <f t="shared" si="24"/>
        <v>0</v>
      </c>
      <c r="G80" s="14">
        <f t="shared" si="18"/>
        <v>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9"/>
        <v>92025</v>
      </c>
      <c r="B81" s="12">
        <f t="shared" si="20"/>
        <v>45901</v>
      </c>
      <c r="C81" s="13">
        <f t="shared" si="21"/>
        <v>70</v>
      </c>
      <c r="D81" s="13">
        <f t="shared" si="22"/>
        <v>0</v>
      </c>
      <c r="E81" s="13">
        <f t="shared" si="23"/>
        <v>0</v>
      </c>
      <c r="F81" s="14">
        <f t="shared" si="24"/>
        <v>0</v>
      </c>
      <c r="G81" s="14">
        <f t="shared" si="18"/>
        <v>0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9"/>
        <v>102025</v>
      </c>
      <c r="B82" s="12">
        <f t="shared" si="20"/>
        <v>45931</v>
      </c>
      <c r="C82" s="13">
        <f t="shared" si="21"/>
        <v>70</v>
      </c>
      <c r="D82" s="13">
        <f t="shared" si="22"/>
        <v>0</v>
      </c>
      <c r="E82" s="13">
        <f t="shared" si="23"/>
        <v>0</v>
      </c>
      <c r="F82" s="14">
        <f t="shared" si="24"/>
        <v>0</v>
      </c>
      <c r="G82" s="14">
        <f t="shared" si="18"/>
        <v>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9"/>
        <v>112025</v>
      </c>
      <c r="B83" s="12">
        <f t="shared" si="20"/>
        <v>45962</v>
      </c>
      <c r="C83" s="13">
        <f t="shared" si="21"/>
        <v>70</v>
      </c>
      <c r="D83" s="13">
        <f t="shared" si="22"/>
        <v>0</v>
      </c>
      <c r="E83" s="13">
        <f t="shared" si="23"/>
        <v>0</v>
      </c>
      <c r="F83" s="14">
        <f t="shared" si="24"/>
        <v>0</v>
      </c>
      <c r="G83" s="14">
        <f t="shared" si="18"/>
        <v>0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9"/>
        <v>122025</v>
      </c>
      <c r="B84" s="12">
        <f t="shared" si="20"/>
        <v>45992</v>
      </c>
      <c r="C84" s="13">
        <f t="shared" si="21"/>
        <v>70</v>
      </c>
      <c r="D84" s="13">
        <f t="shared" si="22"/>
        <v>0</v>
      </c>
      <c r="E84" s="13">
        <f t="shared" si="23"/>
        <v>0</v>
      </c>
      <c r="F84" s="14">
        <f t="shared" si="24"/>
        <v>0</v>
      </c>
      <c r="G84" s="14">
        <f t="shared" si="18"/>
        <v>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9"/>
        <v>12026</v>
      </c>
      <c r="B85" s="12">
        <f t="shared" si="20"/>
        <v>46023</v>
      </c>
      <c r="C85" s="13">
        <f t="shared" si="21"/>
        <v>70</v>
      </c>
      <c r="D85" s="13">
        <f t="shared" si="22"/>
        <v>0</v>
      </c>
      <c r="E85" s="13">
        <f t="shared" si="23"/>
        <v>0</v>
      </c>
      <c r="F85" s="14">
        <f t="shared" si="24"/>
        <v>0</v>
      </c>
      <c r="G85" s="14">
        <f t="shared" si="18"/>
        <v>0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9"/>
        <v>22026</v>
      </c>
      <c r="B86" s="12">
        <f t="shared" si="20"/>
        <v>46054</v>
      </c>
      <c r="C86" s="13">
        <f t="shared" si="21"/>
        <v>70</v>
      </c>
      <c r="D86" s="13">
        <f t="shared" si="22"/>
        <v>0</v>
      </c>
      <c r="E86" s="13">
        <f t="shared" si="23"/>
        <v>0</v>
      </c>
      <c r="F86" s="14">
        <f t="shared" si="24"/>
        <v>0</v>
      </c>
      <c r="G86" s="14">
        <f t="shared" si="18"/>
        <v>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9"/>
        <v>32026</v>
      </c>
      <c r="B87" s="12">
        <f t="shared" si="20"/>
        <v>46082</v>
      </c>
      <c r="C87" s="13">
        <f t="shared" si="21"/>
        <v>70</v>
      </c>
      <c r="D87" s="13">
        <f t="shared" si="22"/>
        <v>0</v>
      </c>
      <c r="E87" s="13">
        <f t="shared" si="23"/>
        <v>0</v>
      </c>
      <c r="F87" s="14">
        <f t="shared" si="24"/>
        <v>0</v>
      </c>
      <c r="G87" s="14">
        <f t="shared" si="18"/>
        <v>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9"/>
        <v>42026</v>
      </c>
      <c r="B88" s="12">
        <f t="shared" si="20"/>
        <v>46113</v>
      </c>
      <c r="C88" s="13">
        <f t="shared" si="21"/>
        <v>70</v>
      </c>
      <c r="D88" s="13">
        <f t="shared" si="22"/>
        <v>0</v>
      </c>
      <c r="E88" s="13">
        <f t="shared" si="23"/>
        <v>0</v>
      </c>
      <c r="F88" s="14">
        <f t="shared" si="24"/>
        <v>0</v>
      </c>
      <c r="G88" s="14">
        <f t="shared" si="18"/>
        <v>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9"/>
        <v>52026</v>
      </c>
      <c r="B89" s="12">
        <f t="shared" si="20"/>
        <v>46143</v>
      </c>
      <c r="C89" s="13">
        <f t="shared" si="21"/>
        <v>70</v>
      </c>
      <c r="D89" s="13">
        <f t="shared" si="22"/>
        <v>0</v>
      </c>
      <c r="E89" s="13">
        <f t="shared" si="23"/>
        <v>0</v>
      </c>
      <c r="F89" s="14">
        <f t="shared" si="24"/>
        <v>0</v>
      </c>
      <c r="G89" s="14">
        <f t="shared" si="18"/>
        <v>0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9"/>
        <v>62026</v>
      </c>
      <c r="B90" s="12">
        <f t="shared" si="20"/>
        <v>46174</v>
      </c>
      <c r="C90" s="13">
        <f t="shared" si="21"/>
        <v>70</v>
      </c>
      <c r="D90" s="13">
        <f t="shared" si="22"/>
        <v>0</v>
      </c>
      <c r="E90" s="13">
        <f t="shared" si="23"/>
        <v>0</v>
      </c>
      <c r="F90" s="14">
        <f t="shared" si="24"/>
        <v>0</v>
      </c>
      <c r="G90" s="14">
        <f t="shared" si="18"/>
        <v>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9"/>
        <v>72026</v>
      </c>
      <c r="B91" s="12">
        <f t="shared" si="20"/>
        <v>46204</v>
      </c>
      <c r="C91" s="13">
        <f t="shared" si="21"/>
        <v>70</v>
      </c>
      <c r="D91" s="13">
        <f t="shared" si="22"/>
        <v>0</v>
      </c>
      <c r="E91" s="13">
        <f t="shared" si="23"/>
        <v>0</v>
      </c>
      <c r="F91" s="14">
        <f t="shared" si="24"/>
        <v>0</v>
      </c>
      <c r="G91" s="14">
        <f t="shared" si="18"/>
        <v>0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9"/>
        <v>82026</v>
      </c>
      <c r="B92" s="12">
        <f t="shared" si="20"/>
        <v>46235</v>
      </c>
      <c r="C92" s="13">
        <f t="shared" si="21"/>
        <v>70</v>
      </c>
      <c r="D92" s="13">
        <f t="shared" si="22"/>
        <v>0</v>
      </c>
      <c r="E92" s="13">
        <f t="shared" si="23"/>
        <v>0</v>
      </c>
      <c r="F92" s="14">
        <f t="shared" si="24"/>
        <v>0</v>
      </c>
      <c r="G92" s="14">
        <f t="shared" si="18"/>
        <v>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9"/>
        <v>92026</v>
      </c>
      <c r="B93" s="12">
        <f t="shared" si="20"/>
        <v>46266</v>
      </c>
      <c r="C93" s="13">
        <f t="shared" si="21"/>
        <v>70</v>
      </c>
      <c r="D93" s="13">
        <f t="shared" si="22"/>
        <v>0</v>
      </c>
      <c r="E93" s="13">
        <f t="shared" si="23"/>
        <v>0</v>
      </c>
      <c r="F93" s="14">
        <f t="shared" si="24"/>
        <v>0</v>
      </c>
      <c r="G93" s="14">
        <f t="shared" si="18"/>
        <v>0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9"/>
        <v>102026</v>
      </c>
      <c r="B94" s="12">
        <f t="shared" si="20"/>
        <v>46296</v>
      </c>
      <c r="C94" s="13">
        <f t="shared" si="21"/>
        <v>70</v>
      </c>
      <c r="D94" s="13">
        <f t="shared" si="22"/>
        <v>0</v>
      </c>
      <c r="E94" s="13">
        <f t="shared" si="23"/>
        <v>0</v>
      </c>
      <c r="F94" s="14">
        <f t="shared" si="24"/>
        <v>0</v>
      </c>
      <c r="G94" s="14">
        <f t="shared" si="18"/>
        <v>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9"/>
        <v>112026</v>
      </c>
      <c r="B95" s="12">
        <f t="shared" si="20"/>
        <v>46327</v>
      </c>
      <c r="C95" s="13">
        <f t="shared" si="21"/>
        <v>70</v>
      </c>
      <c r="D95" s="13">
        <f t="shared" si="22"/>
        <v>0</v>
      </c>
      <c r="E95" s="13">
        <f t="shared" si="23"/>
        <v>0</v>
      </c>
      <c r="F95" s="14">
        <f t="shared" si="24"/>
        <v>0</v>
      </c>
      <c r="G95" s="14">
        <f t="shared" si="18"/>
        <v>0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9"/>
        <v>122026</v>
      </c>
      <c r="B96" s="12">
        <f t="shared" si="20"/>
        <v>46357</v>
      </c>
      <c r="C96" s="13">
        <f t="shared" si="21"/>
        <v>70</v>
      </c>
      <c r="D96" s="13">
        <f t="shared" si="22"/>
        <v>0</v>
      </c>
      <c r="E96" s="13">
        <f t="shared" si="23"/>
        <v>0</v>
      </c>
      <c r="F96" s="14">
        <f t="shared" si="24"/>
        <v>0</v>
      </c>
      <c r="G96" s="14">
        <f t="shared" si="18"/>
        <v>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9"/>
        <v>12027</v>
      </c>
      <c r="B97" s="12">
        <f t="shared" si="20"/>
        <v>46388</v>
      </c>
      <c r="C97" s="13">
        <f t="shared" si="21"/>
        <v>70</v>
      </c>
      <c r="D97" s="13">
        <f t="shared" si="22"/>
        <v>0</v>
      </c>
      <c r="E97" s="13">
        <f t="shared" si="23"/>
        <v>0</v>
      </c>
      <c r="F97" s="14">
        <f t="shared" si="24"/>
        <v>0</v>
      </c>
      <c r="G97" s="14">
        <f t="shared" si="18"/>
        <v>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9"/>
        <v>22027</v>
      </c>
      <c r="B98" s="12">
        <f t="shared" si="20"/>
        <v>46419</v>
      </c>
      <c r="C98" s="13">
        <f t="shared" si="21"/>
        <v>70</v>
      </c>
      <c r="D98" s="13">
        <f t="shared" si="22"/>
        <v>0</v>
      </c>
      <c r="E98" s="13">
        <f t="shared" si="23"/>
        <v>0</v>
      </c>
      <c r="F98" s="14">
        <f t="shared" si="24"/>
        <v>0</v>
      </c>
      <c r="G98" s="14">
        <f t="shared" si="18"/>
        <v>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9"/>
        <v>32027</v>
      </c>
      <c r="B99" s="12">
        <f t="shared" si="20"/>
        <v>46447</v>
      </c>
      <c r="C99" s="13">
        <f t="shared" si="21"/>
        <v>70</v>
      </c>
      <c r="D99" s="13">
        <f t="shared" si="22"/>
        <v>0</v>
      </c>
      <c r="E99" s="13">
        <f t="shared" si="23"/>
        <v>0</v>
      </c>
      <c r="F99" s="14">
        <f t="shared" si="24"/>
        <v>0</v>
      </c>
      <c r="G99" s="14">
        <f t="shared" si="18"/>
        <v>0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9"/>
        <v>42027</v>
      </c>
      <c r="B100" s="12">
        <f t="shared" si="20"/>
        <v>46478</v>
      </c>
      <c r="C100" s="13">
        <f t="shared" si="21"/>
        <v>70</v>
      </c>
      <c r="D100" s="13">
        <f t="shared" si="22"/>
        <v>0</v>
      </c>
      <c r="E100" s="13">
        <f t="shared" si="23"/>
        <v>0</v>
      </c>
      <c r="F100" s="14">
        <f t="shared" si="24"/>
        <v>0</v>
      </c>
      <c r="G100" s="14">
        <f t="shared" si="18"/>
        <v>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9"/>
        <v>52027</v>
      </c>
      <c r="B101" s="12">
        <f t="shared" si="20"/>
        <v>46508</v>
      </c>
      <c r="C101" s="13">
        <f t="shared" si="21"/>
        <v>70</v>
      </c>
      <c r="D101" s="13">
        <f t="shared" si="22"/>
        <v>0</v>
      </c>
      <c r="E101" s="13">
        <f t="shared" si="23"/>
        <v>0</v>
      </c>
      <c r="F101" s="14">
        <f t="shared" si="24"/>
        <v>0</v>
      </c>
      <c r="G101" s="14">
        <f t="shared" ref="G101:G124" si="28">E101-F101</f>
        <v>0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9">MONTH(B102)&amp;YEAR(B102)</f>
        <v>62027</v>
      </c>
      <c r="B102" s="12">
        <f t="shared" ref="B102:B124" si="30">EDATE(B101,1)</f>
        <v>46539</v>
      </c>
      <c r="C102" s="13">
        <f t="shared" ref="C102:C124" si="31">C101-H102+I102</f>
        <v>70</v>
      </c>
      <c r="D102" s="13">
        <f t="shared" ref="D102:D124" si="32">C101*$K$1</f>
        <v>0</v>
      </c>
      <c r="E102" s="13">
        <f t="shared" ref="E102:E124" si="33">C101*$K$1+G101</f>
        <v>0</v>
      </c>
      <c r="F102" s="14">
        <f t="shared" ref="F102:F124" si="34">IF(J102&gt;E102,E102,J102)</f>
        <v>0</v>
      </c>
      <c r="G102" s="14">
        <f t="shared" si="28"/>
        <v>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9"/>
        <v>72027</v>
      </c>
      <c r="B103" s="12">
        <f t="shared" si="30"/>
        <v>46569</v>
      </c>
      <c r="C103" s="13">
        <f t="shared" si="31"/>
        <v>70</v>
      </c>
      <c r="D103" s="13">
        <f t="shared" si="32"/>
        <v>0</v>
      </c>
      <c r="E103" s="13">
        <f t="shared" si="33"/>
        <v>0</v>
      </c>
      <c r="F103" s="14">
        <f t="shared" si="34"/>
        <v>0</v>
      </c>
      <c r="G103" s="14">
        <f t="shared" si="28"/>
        <v>0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9"/>
        <v>82027</v>
      </c>
      <c r="B104" s="12">
        <f t="shared" si="30"/>
        <v>46600</v>
      </c>
      <c r="C104" s="13">
        <f t="shared" si="31"/>
        <v>70</v>
      </c>
      <c r="D104" s="13">
        <f t="shared" si="32"/>
        <v>0</v>
      </c>
      <c r="E104" s="13">
        <f t="shared" si="33"/>
        <v>0</v>
      </c>
      <c r="F104" s="14">
        <f t="shared" si="34"/>
        <v>0</v>
      </c>
      <c r="G104" s="14">
        <f t="shared" si="28"/>
        <v>0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9"/>
        <v>92027</v>
      </c>
      <c r="B105" s="12">
        <f t="shared" si="30"/>
        <v>46631</v>
      </c>
      <c r="C105" s="13">
        <f t="shared" si="31"/>
        <v>70</v>
      </c>
      <c r="D105" s="13">
        <f t="shared" si="32"/>
        <v>0</v>
      </c>
      <c r="E105" s="13">
        <f t="shared" si="33"/>
        <v>0</v>
      </c>
      <c r="F105" s="14">
        <f t="shared" si="34"/>
        <v>0</v>
      </c>
      <c r="G105" s="14">
        <f t="shared" si="28"/>
        <v>0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9"/>
        <v>102027</v>
      </c>
      <c r="B106" s="12">
        <f t="shared" si="30"/>
        <v>46661</v>
      </c>
      <c r="C106" s="13">
        <f t="shared" si="31"/>
        <v>70</v>
      </c>
      <c r="D106" s="13">
        <f t="shared" si="32"/>
        <v>0</v>
      </c>
      <c r="E106" s="13">
        <f t="shared" si="33"/>
        <v>0</v>
      </c>
      <c r="F106" s="14">
        <f t="shared" si="34"/>
        <v>0</v>
      </c>
      <c r="G106" s="14">
        <f t="shared" si="28"/>
        <v>0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9"/>
        <v>112027</v>
      </c>
      <c r="B107" s="12">
        <f t="shared" si="30"/>
        <v>46692</v>
      </c>
      <c r="C107" s="13">
        <f t="shared" si="31"/>
        <v>70</v>
      </c>
      <c r="D107" s="13">
        <f t="shared" si="32"/>
        <v>0</v>
      </c>
      <c r="E107" s="13">
        <f t="shared" si="33"/>
        <v>0</v>
      </c>
      <c r="F107" s="14">
        <f t="shared" si="34"/>
        <v>0</v>
      </c>
      <c r="G107" s="14">
        <f t="shared" si="28"/>
        <v>0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9"/>
        <v>122027</v>
      </c>
      <c r="B108" s="12">
        <f t="shared" si="30"/>
        <v>46722</v>
      </c>
      <c r="C108" s="13">
        <f t="shared" si="31"/>
        <v>70</v>
      </c>
      <c r="D108" s="13">
        <f t="shared" si="32"/>
        <v>0</v>
      </c>
      <c r="E108" s="13">
        <f t="shared" si="33"/>
        <v>0</v>
      </c>
      <c r="F108" s="14">
        <f t="shared" si="34"/>
        <v>0</v>
      </c>
      <c r="G108" s="14">
        <f t="shared" si="28"/>
        <v>0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9"/>
        <v>12028</v>
      </c>
      <c r="B109" s="12">
        <f t="shared" si="30"/>
        <v>46753</v>
      </c>
      <c r="C109" s="13">
        <f t="shared" si="31"/>
        <v>70</v>
      </c>
      <c r="D109" s="13">
        <f t="shared" si="32"/>
        <v>0</v>
      </c>
      <c r="E109" s="13">
        <f t="shared" si="33"/>
        <v>0</v>
      </c>
      <c r="F109" s="14">
        <f t="shared" si="34"/>
        <v>0</v>
      </c>
      <c r="G109" s="14">
        <f t="shared" si="28"/>
        <v>0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9"/>
        <v>22028</v>
      </c>
      <c r="B110" s="12">
        <f t="shared" si="30"/>
        <v>46784</v>
      </c>
      <c r="C110" s="13">
        <f t="shared" si="31"/>
        <v>70</v>
      </c>
      <c r="D110" s="13">
        <f t="shared" si="32"/>
        <v>0</v>
      </c>
      <c r="E110" s="13">
        <f t="shared" si="33"/>
        <v>0</v>
      </c>
      <c r="F110" s="14">
        <f t="shared" si="34"/>
        <v>0</v>
      </c>
      <c r="G110" s="14">
        <f t="shared" si="28"/>
        <v>0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9"/>
        <v>32028</v>
      </c>
      <c r="B111" s="12">
        <f t="shared" si="30"/>
        <v>46813</v>
      </c>
      <c r="C111" s="13">
        <f t="shared" si="31"/>
        <v>70</v>
      </c>
      <c r="D111" s="13">
        <f t="shared" si="32"/>
        <v>0</v>
      </c>
      <c r="E111" s="13">
        <f t="shared" si="33"/>
        <v>0</v>
      </c>
      <c r="F111" s="14">
        <f t="shared" si="34"/>
        <v>0</v>
      </c>
      <c r="G111" s="14">
        <f t="shared" si="28"/>
        <v>0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9"/>
        <v>42028</v>
      </c>
      <c r="B112" s="12">
        <f t="shared" si="30"/>
        <v>46844</v>
      </c>
      <c r="C112" s="13">
        <f t="shared" si="31"/>
        <v>70</v>
      </c>
      <c r="D112" s="13">
        <f t="shared" si="32"/>
        <v>0</v>
      </c>
      <c r="E112" s="13">
        <f t="shared" si="33"/>
        <v>0</v>
      </c>
      <c r="F112" s="14">
        <f t="shared" si="34"/>
        <v>0</v>
      </c>
      <c r="G112" s="14">
        <f t="shared" si="28"/>
        <v>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9"/>
        <v>52028</v>
      </c>
      <c r="B113" s="12">
        <f t="shared" si="30"/>
        <v>46874</v>
      </c>
      <c r="C113" s="13">
        <f t="shared" si="31"/>
        <v>70</v>
      </c>
      <c r="D113" s="13">
        <f t="shared" si="32"/>
        <v>0</v>
      </c>
      <c r="E113" s="13">
        <f t="shared" si="33"/>
        <v>0</v>
      </c>
      <c r="F113" s="14">
        <f t="shared" si="34"/>
        <v>0</v>
      </c>
      <c r="G113" s="14">
        <f t="shared" si="28"/>
        <v>0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9"/>
        <v>62028</v>
      </c>
      <c r="B114" s="12">
        <f t="shared" si="30"/>
        <v>46905</v>
      </c>
      <c r="C114" s="13">
        <f t="shared" si="31"/>
        <v>70</v>
      </c>
      <c r="D114" s="13">
        <f t="shared" si="32"/>
        <v>0</v>
      </c>
      <c r="E114" s="13">
        <f t="shared" si="33"/>
        <v>0</v>
      </c>
      <c r="F114" s="14">
        <f t="shared" si="34"/>
        <v>0</v>
      </c>
      <c r="G114" s="14">
        <f t="shared" si="28"/>
        <v>0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9"/>
        <v>72028</v>
      </c>
      <c r="B115" s="12">
        <f t="shared" si="30"/>
        <v>46935</v>
      </c>
      <c r="C115" s="13">
        <f t="shared" si="31"/>
        <v>70</v>
      </c>
      <c r="D115" s="13">
        <f t="shared" si="32"/>
        <v>0</v>
      </c>
      <c r="E115" s="13">
        <f t="shared" si="33"/>
        <v>0</v>
      </c>
      <c r="F115" s="14">
        <f t="shared" si="34"/>
        <v>0</v>
      </c>
      <c r="G115" s="14">
        <f t="shared" si="28"/>
        <v>0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9"/>
        <v>82028</v>
      </c>
      <c r="B116" s="12">
        <f t="shared" si="30"/>
        <v>46966</v>
      </c>
      <c r="C116" s="13">
        <f t="shared" si="31"/>
        <v>70</v>
      </c>
      <c r="D116" s="13">
        <f t="shared" si="32"/>
        <v>0</v>
      </c>
      <c r="E116" s="13">
        <f t="shared" si="33"/>
        <v>0</v>
      </c>
      <c r="F116" s="14">
        <f t="shared" si="34"/>
        <v>0</v>
      </c>
      <c r="G116" s="14">
        <f t="shared" si="28"/>
        <v>0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9"/>
        <v>92028</v>
      </c>
      <c r="B117" s="12">
        <f t="shared" si="30"/>
        <v>46997</v>
      </c>
      <c r="C117" s="13">
        <f t="shared" si="31"/>
        <v>70</v>
      </c>
      <c r="D117" s="13">
        <f t="shared" si="32"/>
        <v>0</v>
      </c>
      <c r="E117" s="13">
        <f t="shared" si="33"/>
        <v>0</v>
      </c>
      <c r="F117" s="14">
        <f t="shared" si="34"/>
        <v>0</v>
      </c>
      <c r="G117" s="14">
        <f t="shared" si="28"/>
        <v>0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9"/>
        <v>102028</v>
      </c>
      <c r="B118" s="12">
        <f t="shared" si="30"/>
        <v>47027</v>
      </c>
      <c r="C118" s="13">
        <f t="shared" si="31"/>
        <v>70</v>
      </c>
      <c r="D118" s="13">
        <f t="shared" si="32"/>
        <v>0</v>
      </c>
      <c r="E118" s="13">
        <f t="shared" si="33"/>
        <v>0</v>
      </c>
      <c r="F118" s="14">
        <f t="shared" si="34"/>
        <v>0</v>
      </c>
      <c r="G118" s="14">
        <f t="shared" si="28"/>
        <v>0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9"/>
        <v>112028</v>
      </c>
      <c r="B119" s="12">
        <f t="shared" si="30"/>
        <v>47058</v>
      </c>
      <c r="C119" s="13">
        <f t="shared" si="31"/>
        <v>70</v>
      </c>
      <c r="D119" s="13">
        <f t="shared" si="32"/>
        <v>0</v>
      </c>
      <c r="E119" s="13">
        <f t="shared" si="33"/>
        <v>0</v>
      </c>
      <c r="F119" s="14">
        <f t="shared" si="34"/>
        <v>0</v>
      </c>
      <c r="G119" s="14">
        <f t="shared" si="28"/>
        <v>0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9"/>
        <v>122028</v>
      </c>
      <c r="B120" s="12">
        <f t="shared" si="30"/>
        <v>47088</v>
      </c>
      <c r="C120" s="13">
        <f t="shared" si="31"/>
        <v>70</v>
      </c>
      <c r="D120" s="13">
        <f t="shared" si="32"/>
        <v>0</v>
      </c>
      <c r="E120" s="13">
        <f t="shared" si="33"/>
        <v>0</v>
      </c>
      <c r="F120" s="14">
        <f t="shared" si="34"/>
        <v>0</v>
      </c>
      <c r="G120" s="14">
        <f t="shared" si="28"/>
        <v>0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9"/>
        <v>12029</v>
      </c>
      <c r="B121" s="12">
        <f t="shared" si="30"/>
        <v>47119</v>
      </c>
      <c r="C121" s="13">
        <f t="shared" si="31"/>
        <v>70</v>
      </c>
      <c r="D121" s="13">
        <f t="shared" si="32"/>
        <v>0</v>
      </c>
      <c r="E121" s="13">
        <f t="shared" si="33"/>
        <v>0</v>
      </c>
      <c r="F121" s="14">
        <f t="shared" si="34"/>
        <v>0</v>
      </c>
      <c r="G121" s="14">
        <f t="shared" si="28"/>
        <v>0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9"/>
        <v>22029</v>
      </c>
      <c r="B122" s="12">
        <f t="shared" si="30"/>
        <v>47150</v>
      </c>
      <c r="C122" s="13">
        <f t="shared" si="31"/>
        <v>70</v>
      </c>
      <c r="D122" s="13">
        <f t="shared" si="32"/>
        <v>0</v>
      </c>
      <c r="E122" s="13">
        <f t="shared" si="33"/>
        <v>0</v>
      </c>
      <c r="F122" s="14">
        <f t="shared" si="34"/>
        <v>0</v>
      </c>
      <c r="G122" s="14">
        <f t="shared" si="28"/>
        <v>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9"/>
        <v>32029</v>
      </c>
      <c r="B123" s="12">
        <f t="shared" si="30"/>
        <v>47178</v>
      </c>
      <c r="C123" s="13">
        <f t="shared" si="31"/>
        <v>70</v>
      </c>
      <c r="D123" s="13">
        <f t="shared" si="32"/>
        <v>0</v>
      </c>
      <c r="E123" s="13">
        <f t="shared" si="33"/>
        <v>0</v>
      </c>
      <c r="F123" s="14">
        <f t="shared" si="34"/>
        <v>0</v>
      </c>
      <c r="G123" s="14">
        <f t="shared" si="28"/>
        <v>0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9"/>
        <v>42029</v>
      </c>
      <c r="B124" s="12">
        <f t="shared" si="30"/>
        <v>47209</v>
      </c>
      <c r="C124" s="13">
        <f t="shared" si="31"/>
        <v>70</v>
      </c>
      <c r="D124" s="13">
        <f t="shared" si="32"/>
        <v>0</v>
      </c>
      <c r="E124" s="13">
        <f t="shared" si="33"/>
        <v>0</v>
      </c>
      <c r="F124" s="14">
        <f t="shared" si="34"/>
        <v>0</v>
      </c>
      <c r="G124" s="14">
        <f t="shared" si="28"/>
        <v>0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11" sqref="M11"/>
    </sheetView>
  </sheetViews>
  <sheetFormatPr defaultColWidth="11" defaultRowHeight="15"/>
  <cols>
    <col min="1" max="1" width="7" hidden="1" customWidth="1"/>
    <col min="2" max="2" width="8.85714285714286" customWidth="1"/>
    <col min="3" max="3" width="10.7142857142857" customWidth="1"/>
    <col min="4" max="4" width="11.1428571428571" customWidth="1"/>
    <col min="5" max="5" width="13" customWidth="1"/>
    <col min="6" max="6" width="9.42857142857143" customWidth="1"/>
    <col min="7" max="7" width="11.2857142857143" customWidth="1"/>
    <col min="8" max="8" width="11" customWidth="1"/>
    <col min="9" max="9" width="12.2857142857143" customWidth="1"/>
    <col min="10" max="10" width="10.5714285714286" customWidth="1"/>
    <col min="11" max="11" width="12" customWidth="1"/>
    <col min="12" max="12" width="10.8571428571429" customWidth="1"/>
    <col min="13" max="14" width="10.5714285714286" customWidth="1"/>
    <col min="15" max="15" width="10.4285714285714" customWidth="1"/>
    <col min="16" max="16" width="10.7142857142857" customWidth="1"/>
    <col min="17" max="17" width="3.85714285714286" customWidth="1"/>
    <col min="18" max="18" width="18.5714285714286" customWidth="1"/>
    <col min="19" max="19" width="9" customWidth="1"/>
  </cols>
  <sheetData>
    <row r="1" spans="2:16">
      <c r="B1" s="1" t="s">
        <v>9</v>
      </c>
      <c r="C1" s="2" t="s">
        <v>97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44013</v>
      </c>
      <c r="N1" s="19" t="s">
        <v>13</v>
      </c>
      <c r="O1" s="20">
        <v>500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50</v>
      </c>
    </row>
    <row r="5" ht="15.75" spans="1:19">
      <c r="A5" s="5" t="str">
        <f>(MONTH(B5)&amp;YEAR(B5))</f>
        <v>72020</v>
      </c>
      <c r="B5" s="12">
        <f>EDATE(M1,0)</f>
        <v>44013</v>
      </c>
      <c r="C5" s="13">
        <f>IF(H5&gt;0,O1-H5,IF(J5&lt;0,O1-J5,O1))</f>
        <v>500</v>
      </c>
      <c r="D5" s="13"/>
      <c r="E5" s="13">
        <f>IF(OR(J5&lt;&gt;0,I5&lt;&gt;O1),O1*K1,0)</f>
        <v>50</v>
      </c>
      <c r="F5" s="14">
        <f>IF((J5+I5)&lt;0,0,IF((J5+I5)&gt;E5,E5,J5))</f>
        <v>50</v>
      </c>
      <c r="G5" s="14">
        <f t="shared" ref="G5:G36" si="0">E5-F5</f>
        <v>0</v>
      </c>
      <c r="H5" s="14">
        <f>IF(J5+I5&gt;F5,J5-F5,0)</f>
        <v>-50</v>
      </c>
      <c r="I5" s="24">
        <f>-SUMIF($L5:$P5,"&lt;0",$L5:$P5)+O1</f>
        <v>1000</v>
      </c>
      <c r="J5" s="24">
        <f>IF($L5&gt;0,$L5,0)+IF($N5&gt;0,$N5,0)+IF($P5&gt;0,$P5,0)</f>
        <v>0</v>
      </c>
      <c r="K5" s="25">
        <v>44035</v>
      </c>
      <c r="L5" s="26">
        <v>-500</v>
      </c>
      <c r="M5" s="25"/>
      <c r="N5" s="26"/>
      <c r="O5" s="25"/>
      <c r="P5" s="26"/>
      <c r="R5" s="34" t="s">
        <v>4</v>
      </c>
      <c r="S5" s="33">
        <f ca="1">VLOOKUP($A$2,$A$5:$P$127,3,FALSE)</f>
        <v>400</v>
      </c>
    </row>
    <row r="6" ht="15.75" spans="1:19">
      <c r="A6" s="5" t="str">
        <f t="shared" ref="A6:A37" si="1">MONTH(B6)&amp;YEAR(B6)</f>
        <v>82020</v>
      </c>
      <c r="B6" s="12">
        <f t="shared" ref="B6:B37" si="2">EDATE(B5,1)</f>
        <v>44044</v>
      </c>
      <c r="C6" s="13">
        <f t="shared" ref="C6:C37" si="3">C5-H6+I6</f>
        <v>450</v>
      </c>
      <c r="D6" s="13">
        <f t="shared" ref="D6:D37" si="4">C5*$K$1</f>
        <v>50</v>
      </c>
      <c r="E6" s="13">
        <f t="shared" ref="E6:E37" si="5">C5*$K$1+G5</f>
        <v>50</v>
      </c>
      <c r="F6" s="14">
        <f t="shared" ref="F6:F37" si="6">IF(J6&gt;E6,E6,J6)</f>
        <v>50</v>
      </c>
      <c r="G6" s="14">
        <f t="shared" si="0"/>
        <v>0</v>
      </c>
      <c r="H6" s="14">
        <f t="shared" ref="H6:H37" si="7">IF(J6&gt;F6,J6-F6,0)</f>
        <v>50</v>
      </c>
      <c r="I6" s="24">
        <f t="shared" ref="I6:I37" si="8">-SUMIF(L6:P6,"&lt;0",L6:P6)</f>
        <v>0</v>
      </c>
      <c r="J6" s="24">
        <f>IF($L6&gt;0,$L6,0)+IF($N6&gt;0,$N6,0)+IF($P6&gt;0,$P6,0)</f>
        <v>100</v>
      </c>
      <c r="K6" s="27">
        <v>44050</v>
      </c>
      <c r="L6" s="26">
        <v>100</v>
      </c>
      <c r="M6" s="27"/>
      <c r="N6" s="28"/>
      <c r="O6" s="27"/>
      <c r="P6" s="28"/>
      <c r="R6" s="34" t="s">
        <v>5</v>
      </c>
      <c r="S6" s="33">
        <f ca="1">VLOOKUP($A$2,$A$5:$P$127,4,FALSE)</f>
        <v>45</v>
      </c>
    </row>
    <row r="7" ht="15.75" spans="1:19">
      <c r="A7" s="5" t="str">
        <f t="shared" si="1"/>
        <v>92020</v>
      </c>
      <c r="B7" s="12">
        <f t="shared" si="2"/>
        <v>44075</v>
      </c>
      <c r="C7" s="13">
        <f t="shared" si="3"/>
        <v>400</v>
      </c>
      <c r="D7" s="13">
        <f t="shared" si="4"/>
        <v>45</v>
      </c>
      <c r="E7" s="13">
        <f t="shared" si="5"/>
        <v>45</v>
      </c>
      <c r="F7" s="14">
        <f t="shared" si="6"/>
        <v>45</v>
      </c>
      <c r="G7" s="14">
        <f t="shared" si="0"/>
        <v>0</v>
      </c>
      <c r="H7" s="14">
        <f t="shared" si="7"/>
        <v>50</v>
      </c>
      <c r="I7" s="24">
        <f t="shared" si="8"/>
        <v>0</v>
      </c>
      <c r="J7" s="24">
        <f t="shared" ref="J7:J70" si="9">IF($L7&gt;0,$L7,0)+IF($N7&gt;0,$N7,0)+IF($P7&gt;0,$P7,0)</f>
        <v>95</v>
      </c>
      <c r="K7" s="27">
        <v>44081</v>
      </c>
      <c r="L7" s="26">
        <v>95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102020</v>
      </c>
      <c r="B8" s="12">
        <f t="shared" si="2"/>
        <v>44105</v>
      </c>
      <c r="C8" s="13">
        <f t="shared" si="3"/>
        <v>400</v>
      </c>
      <c r="D8" s="13">
        <f t="shared" si="4"/>
        <v>40</v>
      </c>
      <c r="E8" s="13">
        <f t="shared" si="5"/>
        <v>40</v>
      </c>
      <c r="F8" s="14">
        <f t="shared" si="6"/>
        <v>0</v>
      </c>
      <c r="G8" s="14">
        <f t="shared" si="0"/>
        <v>40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45</v>
      </c>
    </row>
    <row r="9" ht="15.75" spans="1:19">
      <c r="A9" s="5" t="str">
        <f t="shared" si="1"/>
        <v>112020</v>
      </c>
      <c r="B9" s="12">
        <f t="shared" si="2"/>
        <v>44136</v>
      </c>
      <c r="C9" s="13">
        <f t="shared" si="3"/>
        <v>400</v>
      </c>
      <c r="D9" s="13">
        <f t="shared" si="4"/>
        <v>40</v>
      </c>
      <c r="E9" s="13">
        <f t="shared" si="5"/>
        <v>80</v>
      </c>
      <c r="F9" s="14">
        <f t="shared" si="6"/>
        <v>0</v>
      </c>
      <c r="G9" s="14">
        <f t="shared" si="0"/>
        <v>80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122020</v>
      </c>
      <c r="B10" s="12">
        <f t="shared" si="2"/>
        <v>44166</v>
      </c>
      <c r="C10" s="13">
        <f t="shared" si="3"/>
        <v>400</v>
      </c>
      <c r="D10" s="13">
        <f t="shared" si="4"/>
        <v>40</v>
      </c>
      <c r="E10" s="13">
        <f t="shared" si="5"/>
        <v>120</v>
      </c>
      <c r="F10" s="14">
        <f t="shared" si="6"/>
        <v>0</v>
      </c>
      <c r="G10" s="14">
        <f t="shared" si="0"/>
        <v>120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12021</v>
      </c>
      <c r="B11" s="12">
        <f t="shared" si="2"/>
        <v>44197</v>
      </c>
      <c r="C11" s="13">
        <f t="shared" si="3"/>
        <v>400</v>
      </c>
      <c r="D11" s="13">
        <f t="shared" si="4"/>
        <v>40</v>
      </c>
      <c r="E11" s="13">
        <f t="shared" si="5"/>
        <v>160</v>
      </c>
      <c r="F11" s="14">
        <f t="shared" si="6"/>
        <v>0</v>
      </c>
      <c r="G11" s="14">
        <f t="shared" si="0"/>
        <v>160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22021</v>
      </c>
      <c r="B12" s="12">
        <f t="shared" si="2"/>
        <v>44228</v>
      </c>
      <c r="C12" s="13">
        <f t="shared" si="3"/>
        <v>400</v>
      </c>
      <c r="D12" s="13">
        <f t="shared" si="4"/>
        <v>40</v>
      </c>
      <c r="E12" s="13">
        <f t="shared" si="5"/>
        <v>200</v>
      </c>
      <c r="F12" s="14">
        <f t="shared" si="6"/>
        <v>0</v>
      </c>
      <c r="G12" s="14">
        <f t="shared" si="0"/>
        <v>200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32021</v>
      </c>
      <c r="B13" s="12">
        <f t="shared" si="2"/>
        <v>44256</v>
      </c>
      <c r="C13" s="13">
        <f t="shared" si="3"/>
        <v>400</v>
      </c>
      <c r="D13" s="13">
        <f t="shared" si="4"/>
        <v>40</v>
      </c>
      <c r="E13" s="13">
        <f t="shared" si="5"/>
        <v>240</v>
      </c>
      <c r="F13" s="14">
        <f t="shared" si="6"/>
        <v>0</v>
      </c>
      <c r="G13" s="14">
        <f t="shared" si="0"/>
        <v>240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42021</v>
      </c>
      <c r="B14" s="12">
        <f t="shared" si="2"/>
        <v>44287</v>
      </c>
      <c r="C14" s="13">
        <f t="shared" si="3"/>
        <v>400</v>
      </c>
      <c r="D14" s="13">
        <f t="shared" si="4"/>
        <v>40</v>
      </c>
      <c r="E14" s="13">
        <f t="shared" si="5"/>
        <v>280</v>
      </c>
      <c r="F14" s="14">
        <f t="shared" si="6"/>
        <v>0</v>
      </c>
      <c r="G14" s="14">
        <f t="shared" si="0"/>
        <v>280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52021</v>
      </c>
      <c r="B15" s="12">
        <f t="shared" si="2"/>
        <v>44317</v>
      </c>
      <c r="C15" s="13">
        <f t="shared" si="3"/>
        <v>400</v>
      </c>
      <c r="D15" s="13">
        <f t="shared" si="4"/>
        <v>40</v>
      </c>
      <c r="E15" s="13">
        <f t="shared" si="5"/>
        <v>320</v>
      </c>
      <c r="F15" s="14">
        <f t="shared" si="6"/>
        <v>0</v>
      </c>
      <c r="G15" s="14">
        <f t="shared" si="0"/>
        <v>320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62021</v>
      </c>
      <c r="B16" s="12">
        <f t="shared" si="2"/>
        <v>44348</v>
      </c>
      <c r="C16" s="13">
        <f t="shared" si="3"/>
        <v>400</v>
      </c>
      <c r="D16" s="13">
        <f t="shared" si="4"/>
        <v>40</v>
      </c>
      <c r="E16" s="13">
        <f t="shared" si="5"/>
        <v>360</v>
      </c>
      <c r="F16" s="14">
        <f t="shared" si="6"/>
        <v>0</v>
      </c>
      <c r="G16" s="14">
        <f t="shared" si="0"/>
        <v>360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72021</v>
      </c>
      <c r="B17" s="12">
        <f t="shared" si="2"/>
        <v>44378</v>
      </c>
      <c r="C17" s="13">
        <f t="shared" si="3"/>
        <v>400</v>
      </c>
      <c r="D17" s="13">
        <f t="shared" si="4"/>
        <v>40</v>
      </c>
      <c r="E17" s="13">
        <f t="shared" si="5"/>
        <v>400</v>
      </c>
      <c r="F17" s="14">
        <f t="shared" si="6"/>
        <v>0</v>
      </c>
      <c r="G17" s="14">
        <f t="shared" si="0"/>
        <v>400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82021</v>
      </c>
      <c r="B18" s="12">
        <f t="shared" si="2"/>
        <v>44409</v>
      </c>
      <c r="C18" s="13">
        <f t="shared" si="3"/>
        <v>400</v>
      </c>
      <c r="D18" s="13">
        <f t="shared" si="4"/>
        <v>40</v>
      </c>
      <c r="E18" s="13">
        <f t="shared" si="5"/>
        <v>440</v>
      </c>
      <c r="F18" s="14">
        <f t="shared" si="6"/>
        <v>0</v>
      </c>
      <c r="G18" s="14">
        <f t="shared" si="0"/>
        <v>440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92021</v>
      </c>
      <c r="B19" s="12">
        <f t="shared" si="2"/>
        <v>44440</v>
      </c>
      <c r="C19" s="13">
        <f t="shared" si="3"/>
        <v>400</v>
      </c>
      <c r="D19" s="13">
        <f t="shared" si="4"/>
        <v>40</v>
      </c>
      <c r="E19" s="13">
        <f t="shared" si="5"/>
        <v>480</v>
      </c>
      <c r="F19" s="14">
        <f t="shared" si="6"/>
        <v>0</v>
      </c>
      <c r="G19" s="14">
        <f t="shared" si="0"/>
        <v>480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102021</v>
      </c>
      <c r="B20" s="12">
        <f t="shared" si="2"/>
        <v>44470</v>
      </c>
      <c r="C20" s="13">
        <f t="shared" si="3"/>
        <v>400</v>
      </c>
      <c r="D20" s="13">
        <f t="shared" si="4"/>
        <v>40</v>
      </c>
      <c r="E20" s="13">
        <f t="shared" si="5"/>
        <v>520</v>
      </c>
      <c r="F20" s="14">
        <f t="shared" si="6"/>
        <v>0</v>
      </c>
      <c r="G20" s="14">
        <f t="shared" si="0"/>
        <v>520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112021</v>
      </c>
      <c r="B21" s="12">
        <f t="shared" si="2"/>
        <v>44501</v>
      </c>
      <c r="C21" s="13">
        <f t="shared" si="3"/>
        <v>400</v>
      </c>
      <c r="D21" s="13">
        <f t="shared" si="4"/>
        <v>40</v>
      </c>
      <c r="E21" s="13">
        <f t="shared" si="5"/>
        <v>560</v>
      </c>
      <c r="F21" s="14">
        <f t="shared" si="6"/>
        <v>0</v>
      </c>
      <c r="G21" s="14">
        <f t="shared" si="0"/>
        <v>560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122021</v>
      </c>
      <c r="B22" s="12">
        <f t="shared" si="2"/>
        <v>44531</v>
      </c>
      <c r="C22" s="13">
        <f t="shared" si="3"/>
        <v>400</v>
      </c>
      <c r="D22" s="13">
        <f t="shared" si="4"/>
        <v>40</v>
      </c>
      <c r="E22" s="13">
        <f t="shared" si="5"/>
        <v>600</v>
      </c>
      <c r="F22" s="14">
        <f t="shared" si="6"/>
        <v>0</v>
      </c>
      <c r="G22" s="14">
        <f t="shared" si="0"/>
        <v>600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12022</v>
      </c>
      <c r="B23" s="12">
        <f t="shared" si="2"/>
        <v>44562</v>
      </c>
      <c r="C23" s="13">
        <f t="shared" si="3"/>
        <v>400</v>
      </c>
      <c r="D23" s="13">
        <f t="shared" si="4"/>
        <v>40</v>
      </c>
      <c r="E23" s="13">
        <f t="shared" si="5"/>
        <v>640</v>
      </c>
      <c r="F23" s="14">
        <f t="shared" si="6"/>
        <v>0</v>
      </c>
      <c r="G23" s="14">
        <f t="shared" si="0"/>
        <v>640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22022</v>
      </c>
      <c r="B24" s="12">
        <f t="shared" si="2"/>
        <v>44593</v>
      </c>
      <c r="C24" s="13">
        <f t="shared" si="3"/>
        <v>400</v>
      </c>
      <c r="D24" s="13">
        <f t="shared" si="4"/>
        <v>40</v>
      </c>
      <c r="E24" s="13">
        <f t="shared" si="5"/>
        <v>680</v>
      </c>
      <c r="F24" s="14">
        <f t="shared" si="6"/>
        <v>0</v>
      </c>
      <c r="G24" s="14">
        <f t="shared" si="0"/>
        <v>680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32022</v>
      </c>
      <c r="B25" s="12">
        <f t="shared" si="2"/>
        <v>44621</v>
      </c>
      <c r="C25" s="13">
        <f t="shared" si="3"/>
        <v>400</v>
      </c>
      <c r="D25" s="13">
        <f t="shared" si="4"/>
        <v>40</v>
      </c>
      <c r="E25" s="13">
        <f t="shared" si="5"/>
        <v>720</v>
      </c>
      <c r="F25" s="14">
        <f t="shared" si="6"/>
        <v>0</v>
      </c>
      <c r="G25" s="14">
        <f t="shared" si="0"/>
        <v>720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42022</v>
      </c>
      <c r="B26" s="12">
        <f t="shared" si="2"/>
        <v>44652</v>
      </c>
      <c r="C26" s="13">
        <f t="shared" si="3"/>
        <v>400</v>
      </c>
      <c r="D26" s="13">
        <f t="shared" si="4"/>
        <v>40</v>
      </c>
      <c r="E26" s="13">
        <f t="shared" si="5"/>
        <v>760</v>
      </c>
      <c r="F26" s="14">
        <f t="shared" si="6"/>
        <v>0</v>
      </c>
      <c r="G26" s="14">
        <f t="shared" si="0"/>
        <v>760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52022</v>
      </c>
      <c r="B27" s="12">
        <f t="shared" si="2"/>
        <v>44682</v>
      </c>
      <c r="C27" s="13">
        <f t="shared" si="3"/>
        <v>400</v>
      </c>
      <c r="D27" s="13">
        <f t="shared" si="4"/>
        <v>40</v>
      </c>
      <c r="E27" s="13">
        <f t="shared" si="5"/>
        <v>800</v>
      </c>
      <c r="F27" s="14">
        <f t="shared" si="6"/>
        <v>0</v>
      </c>
      <c r="G27" s="14">
        <f t="shared" si="0"/>
        <v>800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62022</v>
      </c>
      <c r="B28" s="12">
        <f t="shared" si="2"/>
        <v>44713</v>
      </c>
      <c r="C28" s="13">
        <f t="shared" si="3"/>
        <v>400</v>
      </c>
      <c r="D28" s="13">
        <f t="shared" si="4"/>
        <v>40</v>
      </c>
      <c r="E28" s="13">
        <f t="shared" si="5"/>
        <v>840</v>
      </c>
      <c r="F28" s="14">
        <f t="shared" si="6"/>
        <v>0</v>
      </c>
      <c r="G28" s="14">
        <f t="shared" si="0"/>
        <v>840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72022</v>
      </c>
      <c r="B29" s="12">
        <f t="shared" si="2"/>
        <v>44743</v>
      </c>
      <c r="C29" s="13">
        <f t="shared" si="3"/>
        <v>400</v>
      </c>
      <c r="D29" s="13">
        <f t="shared" si="4"/>
        <v>40</v>
      </c>
      <c r="E29" s="13">
        <f t="shared" si="5"/>
        <v>880</v>
      </c>
      <c r="F29" s="14">
        <f t="shared" si="6"/>
        <v>0</v>
      </c>
      <c r="G29" s="14">
        <f t="shared" si="0"/>
        <v>880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82022</v>
      </c>
      <c r="B30" s="12">
        <f t="shared" si="2"/>
        <v>44774</v>
      </c>
      <c r="C30" s="13">
        <f t="shared" si="3"/>
        <v>400</v>
      </c>
      <c r="D30" s="13">
        <f t="shared" si="4"/>
        <v>40</v>
      </c>
      <c r="E30" s="13">
        <f t="shared" si="5"/>
        <v>920</v>
      </c>
      <c r="F30" s="14">
        <f t="shared" si="6"/>
        <v>0</v>
      </c>
      <c r="G30" s="14">
        <f t="shared" si="0"/>
        <v>920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92022</v>
      </c>
      <c r="B31" s="12">
        <f t="shared" si="2"/>
        <v>44805</v>
      </c>
      <c r="C31" s="13">
        <f t="shared" si="3"/>
        <v>400</v>
      </c>
      <c r="D31" s="13">
        <f t="shared" si="4"/>
        <v>40</v>
      </c>
      <c r="E31" s="13">
        <f t="shared" si="5"/>
        <v>960</v>
      </c>
      <c r="F31" s="14">
        <f t="shared" si="6"/>
        <v>0</v>
      </c>
      <c r="G31" s="14">
        <f t="shared" si="0"/>
        <v>960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102022</v>
      </c>
      <c r="B32" s="12">
        <f t="shared" si="2"/>
        <v>44835</v>
      </c>
      <c r="C32" s="13">
        <f t="shared" si="3"/>
        <v>400</v>
      </c>
      <c r="D32" s="13">
        <f t="shared" si="4"/>
        <v>40</v>
      </c>
      <c r="E32" s="13">
        <f t="shared" si="5"/>
        <v>1000</v>
      </c>
      <c r="F32" s="14">
        <f t="shared" si="6"/>
        <v>0</v>
      </c>
      <c r="G32" s="14">
        <f t="shared" si="0"/>
        <v>1000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112022</v>
      </c>
      <c r="B33" s="12">
        <f t="shared" si="2"/>
        <v>44866</v>
      </c>
      <c r="C33" s="13">
        <f t="shared" si="3"/>
        <v>400</v>
      </c>
      <c r="D33" s="13">
        <f t="shared" si="4"/>
        <v>40</v>
      </c>
      <c r="E33" s="13">
        <f t="shared" si="5"/>
        <v>1040</v>
      </c>
      <c r="F33" s="14">
        <f t="shared" si="6"/>
        <v>0</v>
      </c>
      <c r="G33" s="14">
        <f t="shared" si="0"/>
        <v>1040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122022</v>
      </c>
      <c r="B34" s="12">
        <f t="shared" si="2"/>
        <v>44896</v>
      </c>
      <c r="C34" s="13">
        <f t="shared" si="3"/>
        <v>400</v>
      </c>
      <c r="D34" s="13">
        <f t="shared" si="4"/>
        <v>40</v>
      </c>
      <c r="E34" s="13">
        <f t="shared" si="5"/>
        <v>1080</v>
      </c>
      <c r="F34" s="14">
        <f t="shared" si="6"/>
        <v>0</v>
      </c>
      <c r="G34" s="14">
        <f t="shared" si="0"/>
        <v>1080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12023</v>
      </c>
      <c r="B35" s="12">
        <f t="shared" si="2"/>
        <v>44927</v>
      </c>
      <c r="C35" s="13">
        <f t="shared" si="3"/>
        <v>400</v>
      </c>
      <c r="D35" s="13">
        <f t="shared" si="4"/>
        <v>40</v>
      </c>
      <c r="E35" s="13">
        <f t="shared" si="5"/>
        <v>1120</v>
      </c>
      <c r="F35" s="14">
        <f t="shared" si="6"/>
        <v>0</v>
      </c>
      <c r="G35" s="14">
        <f t="shared" si="0"/>
        <v>1120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22023</v>
      </c>
      <c r="B36" s="12">
        <f t="shared" si="2"/>
        <v>44958</v>
      </c>
      <c r="C36" s="13">
        <f t="shared" si="3"/>
        <v>400</v>
      </c>
      <c r="D36" s="13">
        <f t="shared" si="4"/>
        <v>40</v>
      </c>
      <c r="E36" s="13">
        <f t="shared" si="5"/>
        <v>1160</v>
      </c>
      <c r="F36" s="14">
        <f t="shared" si="6"/>
        <v>0</v>
      </c>
      <c r="G36" s="14">
        <f t="shared" si="0"/>
        <v>1160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32023</v>
      </c>
      <c r="B37" s="12">
        <f t="shared" si="2"/>
        <v>44986</v>
      </c>
      <c r="C37" s="13">
        <f t="shared" si="3"/>
        <v>400</v>
      </c>
      <c r="D37" s="13">
        <f t="shared" si="4"/>
        <v>40</v>
      </c>
      <c r="E37" s="13">
        <f t="shared" si="5"/>
        <v>1200</v>
      </c>
      <c r="F37" s="14">
        <f t="shared" si="6"/>
        <v>0</v>
      </c>
      <c r="G37" s="14">
        <f t="shared" ref="G37:G68" si="10">E37-F37</f>
        <v>1200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42023</v>
      </c>
      <c r="B38" s="12">
        <f t="shared" ref="B38:B69" si="12">EDATE(B37,1)</f>
        <v>45017</v>
      </c>
      <c r="C38" s="13">
        <f t="shared" ref="C38:C69" si="13">C37-H38+I38</f>
        <v>400</v>
      </c>
      <c r="D38" s="13">
        <f t="shared" ref="D38:D69" si="14">C37*$K$1</f>
        <v>40</v>
      </c>
      <c r="E38" s="13">
        <f t="shared" ref="E38:E69" si="15">C37*$K$1+G37</f>
        <v>1240</v>
      </c>
      <c r="F38" s="14">
        <f t="shared" ref="F38:F69" si="16">IF(J38&gt;E38,E38,J38)</f>
        <v>0</v>
      </c>
      <c r="G38" s="14">
        <f t="shared" si="10"/>
        <v>1240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52023</v>
      </c>
      <c r="B39" s="12">
        <f t="shared" si="12"/>
        <v>45047</v>
      </c>
      <c r="C39" s="13">
        <f t="shared" si="13"/>
        <v>400</v>
      </c>
      <c r="D39" s="13">
        <f t="shared" si="14"/>
        <v>40</v>
      </c>
      <c r="E39" s="13">
        <f t="shared" si="15"/>
        <v>1280</v>
      </c>
      <c r="F39" s="14">
        <f t="shared" si="16"/>
        <v>0</v>
      </c>
      <c r="G39" s="14">
        <f t="shared" si="10"/>
        <v>1280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62023</v>
      </c>
      <c r="B40" s="12">
        <f t="shared" si="12"/>
        <v>45078</v>
      </c>
      <c r="C40" s="13">
        <f t="shared" si="13"/>
        <v>400</v>
      </c>
      <c r="D40" s="13">
        <f t="shared" si="14"/>
        <v>40</v>
      </c>
      <c r="E40" s="13">
        <f t="shared" si="15"/>
        <v>1320</v>
      </c>
      <c r="F40" s="14">
        <f t="shared" si="16"/>
        <v>0</v>
      </c>
      <c r="G40" s="14">
        <f t="shared" si="10"/>
        <v>1320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72023</v>
      </c>
      <c r="B41" s="12">
        <f t="shared" si="12"/>
        <v>45108</v>
      </c>
      <c r="C41" s="13">
        <f t="shared" si="13"/>
        <v>400</v>
      </c>
      <c r="D41" s="13">
        <f t="shared" si="14"/>
        <v>40</v>
      </c>
      <c r="E41" s="13">
        <f t="shared" si="15"/>
        <v>1360</v>
      </c>
      <c r="F41" s="14">
        <f t="shared" si="16"/>
        <v>0</v>
      </c>
      <c r="G41" s="14">
        <f t="shared" si="10"/>
        <v>1360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82023</v>
      </c>
      <c r="B42" s="12">
        <f t="shared" si="12"/>
        <v>45139</v>
      </c>
      <c r="C42" s="13">
        <f t="shared" si="13"/>
        <v>400</v>
      </c>
      <c r="D42" s="13">
        <f t="shared" si="14"/>
        <v>40</v>
      </c>
      <c r="E42" s="13">
        <f t="shared" si="15"/>
        <v>1400</v>
      </c>
      <c r="F42" s="14">
        <f t="shared" si="16"/>
        <v>0</v>
      </c>
      <c r="G42" s="14">
        <f t="shared" si="10"/>
        <v>1400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92023</v>
      </c>
      <c r="B43" s="12">
        <f t="shared" si="12"/>
        <v>45170</v>
      </c>
      <c r="C43" s="13">
        <f t="shared" si="13"/>
        <v>400</v>
      </c>
      <c r="D43" s="13">
        <f t="shared" si="14"/>
        <v>40</v>
      </c>
      <c r="E43" s="13">
        <f t="shared" si="15"/>
        <v>1440</v>
      </c>
      <c r="F43" s="14">
        <f t="shared" si="16"/>
        <v>0</v>
      </c>
      <c r="G43" s="14">
        <f t="shared" si="10"/>
        <v>1440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102023</v>
      </c>
      <c r="B44" s="12">
        <f t="shared" si="12"/>
        <v>45200</v>
      </c>
      <c r="C44" s="13">
        <f t="shared" si="13"/>
        <v>400</v>
      </c>
      <c r="D44" s="13">
        <f t="shared" si="14"/>
        <v>40</v>
      </c>
      <c r="E44" s="13">
        <f t="shared" si="15"/>
        <v>1480</v>
      </c>
      <c r="F44" s="14">
        <f t="shared" si="16"/>
        <v>0</v>
      </c>
      <c r="G44" s="14">
        <f t="shared" si="10"/>
        <v>1480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112023</v>
      </c>
      <c r="B45" s="12">
        <f t="shared" si="12"/>
        <v>45231</v>
      </c>
      <c r="C45" s="13">
        <f t="shared" si="13"/>
        <v>400</v>
      </c>
      <c r="D45" s="13">
        <f t="shared" si="14"/>
        <v>40</v>
      </c>
      <c r="E45" s="13">
        <f t="shared" si="15"/>
        <v>1520</v>
      </c>
      <c r="F45" s="14">
        <f t="shared" si="16"/>
        <v>0</v>
      </c>
      <c r="G45" s="14">
        <f t="shared" si="10"/>
        <v>1520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122023</v>
      </c>
      <c r="B46" s="12">
        <f t="shared" si="12"/>
        <v>45261</v>
      </c>
      <c r="C46" s="13">
        <f t="shared" si="13"/>
        <v>400</v>
      </c>
      <c r="D46" s="13">
        <f t="shared" si="14"/>
        <v>40</v>
      </c>
      <c r="E46" s="13">
        <f t="shared" si="15"/>
        <v>1560</v>
      </c>
      <c r="F46" s="14">
        <f t="shared" si="16"/>
        <v>0</v>
      </c>
      <c r="G46" s="14">
        <f t="shared" si="10"/>
        <v>1560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12024</v>
      </c>
      <c r="B47" s="12">
        <f t="shared" si="12"/>
        <v>45292</v>
      </c>
      <c r="C47" s="13">
        <f t="shared" si="13"/>
        <v>400</v>
      </c>
      <c r="D47" s="13">
        <f t="shared" si="14"/>
        <v>40</v>
      </c>
      <c r="E47" s="13">
        <f t="shared" si="15"/>
        <v>1600</v>
      </c>
      <c r="F47" s="14">
        <f t="shared" si="16"/>
        <v>0</v>
      </c>
      <c r="G47" s="14">
        <f t="shared" si="10"/>
        <v>1600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22024</v>
      </c>
      <c r="B48" s="12">
        <f t="shared" si="12"/>
        <v>45323</v>
      </c>
      <c r="C48" s="13">
        <f t="shared" si="13"/>
        <v>400</v>
      </c>
      <c r="D48" s="13">
        <f t="shared" si="14"/>
        <v>40</v>
      </c>
      <c r="E48" s="13">
        <f t="shared" si="15"/>
        <v>1640</v>
      </c>
      <c r="F48" s="14">
        <f t="shared" si="16"/>
        <v>0</v>
      </c>
      <c r="G48" s="14">
        <f t="shared" si="10"/>
        <v>1640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32024</v>
      </c>
      <c r="B49" s="12">
        <f t="shared" si="12"/>
        <v>45352</v>
      </c>
      <c r="C49" s="13">
        <f t="shared" si="13"/>
        <v>400</v>
      </c>
      <c r="D49" s="13">
        <f t="shared" si="14"/>
        <v>40</v>
      </c>
      <c r="E49" s="13">
        <f t="shared" si="15"/>
        <v>1680</v>
      </c>
      <c r="F49" s="14">
        <f t="shared" si="16"/>
        <v>0</v>
      </c>
      <c r="G49" s="14">
        <f t="shared" si="10"/>
        <v>1680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42024</v>
      </c>
      <c r="B50" s="12">
        <f t="shared" si="12"/>
        <v>45383</v>
      </c>
      <c r="C50" s="13">
        <f t="shared" si="13"/>
        <v>400</v>
      </c>
      <c r="D50" s="13">
        <f t="shared" si="14"/>
        <v>40</v>
      </c>
      <c r="E50" s="13">
        <f t="shared" si="15"/>
        <v>1720</v>
      </c>
      <c r="F50" s="14">
        <f t="shared" si="16"/>
        <v>0</v>
      </c>
      <c r="G50" s="14">
        <f t="shared" si="10"/>
        <v>1720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52024</v>
      </c>
      <c r="B51" s="12">
        <f t="shared" si="12"/>
        <v>45413</v>
      </c>
      <c r="C51" s="13">
        <f t="shared" si="13"/>
        <v>400</v>
      </c>
      <c r="D51" s="13">
        <f t="shared" si="14"/>
        <v>40</v>
      </c>
      <c r="E51" s="13">
        <f t="shared" si="15"/>
        <v>1760</v>
      </c>
      <c r="F51" s="14">
        <f t="shared" si="16"/>
        <v>0</v>
      </c>
      <c r="G51" s="14">
        <f t="shared" si="10"/>
        <v>1760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62024</v>
      </c>
      <c r="B52" s="12">
        <f t="shared" si="12"/>
        <v>45444</v>
      </c>
      <c r="C52" s="13">
        <f t="shared" si="13"/>
        <v>400</v>
      </c>
      <c r="D52" s="13">
        <f t="shared" si="14"/>
        <v>40</v>
      </c>
      <c r="E52" s="13">
        <f t="shared" si="15"/>
        <v>1800</v>
      </c>
      <c r="F52" s="14">
        <f t="shared" si="16"/>
        <v>0</v>
      </c>
      <c r="G52" s="14">
        <f t="shared" si="10"/>
        <v>1800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72024</v>
      </c>
      <c r="B53" s="12">
        <f t="shared" si="12"/>
        <v>45474</v>
      </c>
      <c r="C53" s="13">
        <f t="shared" si="13"/>
        <v>400</v>
      </c>
      <c r="D53" s="13">
        <f t="shared" si="14"/>
        <v>40</v>
      </c>
      <c r="E53" s="13">
        <f t="shared" si="15"/>
        <v>1840</v>
      </c>
      <c r="F53" s="14">
        <f t="shared" si="16"/>
        <v>0</v>
      </c>
      <c r="G53" s="14">
        <f t="shared" si="10"/>
        <v>1840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82024</v>
      </c>
      <c r="B54" s="12">
        <f t="shared" si="12"/>
        <v>45505</v>
      </c>
      <c r="C54" s="13">
        <f t="shared" si="13"/>
        <v>400</v>
      </c>
      <c r="D54" s="13">
        <f t="shared" si="14"/>
        <v>40</v>
      </c>
      <c r="E54" s="13">
        <f t="shared" si="15"/>
        <v>1880</v>
      </c>
      <c r="F54" s="14">
        <f t="shared" si="16"/>
        <v>0</v>
      </c>
      <c r="G54" s="14">
        <f t="shared" si="10"/>
        <v>1880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92024</v>
      </c>
      <c r="B55" s="12">
        <f t="shared" si="12"/>
        <v>45536</v>
      </c>
      <c r="C55" s="13">
        <f t="shared" si="13"/>
        <v>400</v>
      </c>
      <c r="D55" s="13">
        <f t="shared" si="14"/>
        <v>40</v>
      </c>
      <c r="E55" s="13">
        <f t="shared" si="15"/>
        <v>1920</v>
      </c>
      <c r="F55" s="14">
        <f t="shared" si="16"/>
        <v>0</v>
      </c>
      <c r="G55" s="14">
        <f t="shared" si="10"/>
        <v>1920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102024</v>
      </c>
      <c r="B56" s="12">
        <f t="shared" si="12"/>
        <v>45566</v>
      </c>
      <c r="C56" s="13">
        <f t="shared" si="13"/>
        <v>400</v>
      </c>
      <c r="D56" s="13">
        <f t="shared" si="14"/>
        <v>40</v>
      </c>
      <c r="E56" s="13">
        <f t="shared" si="15"/>
        <v>1960</v>
      </c>
      <c r="F56" s="14">
        <f t="shared" si="16"/>
        <v>0</v>
      </c>
      <c r="G56" s="14">
        <f t="shared" si="10"/>
        <v>1960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112024</v>
      </c>
      <c r="B57" s="12">
        <f t="shared" si="12"/>
        <v>45597</v>
      </c>
      <c r="C57" s="13">
        <f t="shared" si="13"/>
        <v>400</v>
      </c>
      <c r="D57" s="13">
        <f t="shared" si="14"/>
        <v>40</v>
      </c>
      <c r="E57" s="13">
        <f t="shared" si="15"/>
        <v>2000</v>
      </c>
      <c r="F57" s="14">
        <f t="shared" si="16"/>
        <v>0</v>
      </c>
      <c r="G57" s="14">
        <f t="shared" si="10"/>
        <v>2000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122024</v>
      </c>
      <c r="B58" s="12">
        <f t="shared" si="12"/>
        <v>45627</v>
      </c>
      <c r="C58" s="13">
        <f t="shared" si="13"/>
        <v>400</v>
      </c>
      <c r="D58" s="13">
        <f t="shared" si="14"/>
        <v>40</v>
      </c>
      <c r="E58" s="13">
        <f t="shared" si="15"/>
        <v>2040</v>
      </c>
      <c r="F58" s="14">
        <f t="shared" si="16"/>
        <v>0</v>
      </c>
      <c r="G58" s="14">
        <f t="shared" si="10"/>
        <v>2040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12025</v>
      </c>
      <c r="B59" s="12">
        <f t="shared" si="12"/>
        <v>45658</v>
      </c>
      <c r="C59" s="13">
        <f t="shared" si="13"/>
        <v>400</v>
      </c>
      <c r="D59" s="13">
        <f t="shared" si="14"/>
        <v>40</v>
      </c>
      <c r="E59" s="13">
        <f t="shared" si="15"/>
        <v>2080</v>
      </c>
      <c r="F59" s="14">
        <f t="shared" si="16"/>
        <v>0</v>
      </c>
      <c r="G59" s="14">
        <f t="shared" si="10"/>
        <v>2080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22025</v>
      </c>
      <c r="B60" s="12">
        <f t="shared" si="12"/>
        <v>45689</v>
      </c>
      <c r="C60" s="13">
        <f t="shared" si="13"/>
        <v>400</v>
      </c>
      <c r="D60" s="13">
        <f t="shared" si="14"/>
        <v>40</v>
      </c>
      <c r="E60" s="13">
        <f t="shared" si="15"/>
        <v>2120</v>
      </c>
      <c r="F60" s="14">
        <f t="shared" si="16"/>
        <v>0</v>
      </c>
      <c r="G60" s="14">
        <f t="shared" si="10"/>
        <v>2120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32025</v>
      </c>
      <c r="B61" s="12">
        <f t="shared" si="12"/>
        <v>45717</v>
      </c>
      <c r="C61" s="13">
        <f t="shared" si="13"/>
        <v>400</v>
      </c>
      <c r="D61" s="13">
        <f t="shared" si="14"/>
        <v>40</v>
      </c>
      <c r="E61" s="13">
        <f t="shared" si="15"/>
        <v>2160</v>
      </c>
      <c r="F61" s="14">
        <f t="shared" si="16"/>
        <v>0</v>
      </c>
      <c r="G61" s="14">
        <f t="shared" si="10"/>
        <v>2160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42025</v>
      </c>
      <c r="B62" s="12">
        <f t="shared" si="12"/>
        <v>45748</v>
      </c>
      <c r="C62" s="13">
        <f t="shared" si="13"/>
        <v>400</v>
      </c>
      <c r="D62" s="13">
        <f t="shared" si="14"/>
        <v>40</v>
      </c>
      <c r="E62" s="13">
        <f t="shared" si="15"/>
        <v>2200</v>
      </c>
      <c r="F62" s="14">
        <f t="shared" si="16"/>
        <v>0</v>
      </c>
      <c r="G62" s="14">
        <f t="shared" si="10"/>
        <v>2200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52025</v>
      </c>
      <c r="B63" s="12">
        <f t="shared" si="12"/>
        <v>45778</v>
      </c>
      <c r="C63" s="13">
        <f t="shared" si="13"/>
        <v>400</v>
      </c>
      <c r="D63" s="13">
        <f t="shared" si="14"/>
        <v>40</v>
      </c>
      <c r="E63" s="13">
        <f t="shared" si="15"/>
        <v>2240</v>
      </c>
      <c r="F63" s="14">
        <f t="shared" si="16"/>
        <v>0</v>
      </c>
      <c r="G63" s="14">
        <f t="shared" si="10"/>
        <v>2240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62025</v>
      </c>
      <c r="B64" s="12">
        <f t="shared" si="12"/>
        <v>45809</v>
      </c>
      <c r="C64" s="13">
        <f t="shared" si="13"/>
        <v>400</v>
      </c>
      <c r="D64" s="13">
        <f t="shared" si="14"/>
        <v>40</v>
      </c>
      <c r="E64" s="13">
        <f t="shared" si="15"/>
        <v>2280</v>
      </c>
      <c r="F64" s="14">
        <f t="shared" si="16"/>
        <v>0</v>
      </c>
      <c r="G64" s="14">
        <f t="shared" si="10"/>
        <v>2280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72025</v>
      </c>
      <c r="B65" s="12">
        <f t="shared" si="12"/>
        <v>45839</v>
      </c>
      <c r="C65" s="13">
        <f t="shared" si="13"/>
        <v>400</v>
      </c>
      <c r="D65" s="13">
        <f t="shared" si="14"/>
        <v>40</v>
      </c>
      <c r="E65" s="13">
        <f t="shared" si="15"/>
        <v>2320</v>
      </c>
      <c r="F65" s="14">
        <f t="shared" si="16"/>
        <v>0</v>
      </c>
      <c r="G65" s="14">
        <f t="shared" si="10"/>
        <v>2320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82025</v>
      </c>
      <c r="B66" s="12">
        <f t="shared" si="12"/>
        <v>45870</v>
      </c>
      <c r="C66" s="13">
        <f t="shared" si="13"/>
        <v>400</v>
      </c>
      <c r="D66" s="13">
        <f t="shared" si="14"/>
        <v>40</v>
      </c>
      <c r="E66" s="13">
        <f t="shared" si="15"/>
        <v>2360</v>
      </c>
      <c r="F66" s="14">
        <f t="shared" si="16"/>
        <v>0</v>
      </c>
      <c r="G66" s="14">
        <f t="shared" si="10"/>
        <v>2360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92025</v>
      </c>
      <c r="B67" s="12">
        <f t="shared" si="12"/>
        <v>45901</v>
      </c>
      <c r="C67" s="13">
        <f t="shared" si="13"/>
        <v>400</v>
      </c>
      <c r="D67" s="13">
        <f t="shared" si="14"/>
        <v>40</v>
      </c>
      <c r="E67" s="13">
        <f t="shared" si="15"/>
        <v>2400</v>
      </c>
      <c r="F67" s="14">
        <f t="shared" si="16"/>
        <v>0</v>
      </c>
      <c r="G67" s="14">
        <f t="shared" si="10"/>
        <v>2400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102025</v>
      </c>
      <c r="B68" s="12">
        <f t="shared" si="12"/>
        <v>45931</v>
      </c>
      <c r="C68" s="13">
        <f t="shared" si="13"/>
        <v>400</v>
      </c>
      <c r="D68" s="13">
        <f t="shared" si="14"/>
        <v>40</v>
      </c>
      <c r="E68" s="13">
        <f t="shared" si="15"/>
        <v>2440</v>
      </c>
      <c r="F68" s="14">
        <f t="shared" si="16"/>
        <v>0</v>
      </c>
      <c r="G68" s="14">
        <f t="shared" si="10"/>
        <v>2440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112025</v>
      </c>
      <c r="B69" s="12">
        <f t="shared" si="12"/>
        <v>45962</v>
      </c>
      <c r="C69" s="13">
        <f t="shared" si="13"/>
        <v>400</v>
      </c>
      <c r="D69" s="13">
        <f t="shared" si="14"/>
        <v>40</v>
      </c>
      <c r="E69" s="13">
        <f t="shared" si="15"/>
        <v>2480</v>
      </c>
      <c r="F69" s="14">
        <f t="shared" si="16"/>
        <v>0</v>
      </c>
      <c r="G69" s="14">
        <f t="shared" ref="G69:G100" si="19">E69-F69</f>
        <v>2480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122025</v>
      </c>
      <c r="B70" s="12">
        <f t="shared" ref="B70:B101" si="21">EDATE(B69,1)</f>
        <v>45992</v>
      </c>
      <c r="C70" s="13">
        <f t="shared" ref="C70:C101" si="22">C69-H70+I70</f>
        <v>400</v>
      </c>
      <c r="D70" s="13">
        <f t="shared" ref="D70:D101" si="23">C69*$K$1</f>
        <v>40</v>
      </c>
      <c r="E70" s="13">
        <f t="shared" ref="E70:E101" si="24">C69*$K$1+G69</f>
        <v>2520</v>
      </c>
      <c r="F70" s="14">
        <f t="shared" ref="F70:F101" si="25">IF(J70&gt;E70,E70,J70)</f>
        <v>0</v>
      </c>
      <c r="G70" s="14">
        <f t="shared" si="19"/>
        <v>2520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12026</v>
      </c>
      <c r="B71" s="12">
        <f t="shared" si="21"/>
        <v>46023</v>
      </c>
      <c r="C71" s="13">
        <f t="shared" si="22"/>
        <v>400</v>
      </c>
      <c r="D71" s="13">
        <f t="shared" si="23"/>
        <v>40</v>
      </c>
      <c r="E71" s="13">
        <f t="shared" si="24"/>
        <v>2560</v>
      </c>
      <c r="F71" s="14">
        <f t="shared" si="25"/>
        <v>0</v>
      </c>
      <c r="G71" s="14">
        <f t="shared" si="19"/>
        <v>2560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22026</v>
      </c>
      <c r="B72" s="12">
        <f t="shared" si="21"/>
        <v>46054</v>
      </c>
      <c r="C72" s="13">
        <f t="shared" si="22"/>
        <v>400</v>
      </c>
      <c r="D72" s="13">
        <f t="shared" si="23"/>
        <v>40</v>
      </c>
      <c r="E72" s="13">
        <f t="shared" si="24"/>
        <v>2600</v>
      </c>
      <c r="F72" s="14">
        <f t="shared" si="25"/>
        <v>0</v>
      </c>
      <c r="G72" s="14">
        <f t="shared" si="19"/>
        <v>2600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32026</v>
      </c>
      <c r="B73" s="12">
        <f t="shared" si="21"/>
        <v>46082</v>
      </c>
      <c r="C73" s="13">
        <f t="shared" si="22"/>
        <v>400</v>
      </c>
      <c r="D73" s="13">
        <f t="shared" si="23"/>
        <v>40</v>
      </c>
      <c r="E73" s="13">
        <f t="shared" si="24"/>
        <v>2640</v>
      </c>
      <c r="F73" s="14">
        <f t="shared" si="25"/>
        <v>0</v>
      </c>
      <c r="G73" s="14">
        <f t="shared" si="19"/>
        <v>2640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42026</v>
      </c>
      <c r="B74" s="12">
        <f t="shared" si="21"/>
        <v>46113</v>
      </c>
      <c r="C74" s="13">
        <f t="shared" si="22"/>
        <v>400</v>
      </c>
      <c r="D74" s="13">
        <f t="shared" si="23"/>
        <v>40</v>
      </c>
      <c r="E74" s="13">
        <f t="shared" si="24"/>
        <v>2680</v>
      </c>
      <c r="F74" s="14">
        <f t="shared" si="25"/>
        <v>0</v>
      </c>
      <c r="G74" s="14">
        <f t="shared" si="19"/>
        <v>2680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52026</v>
      </c>
      <c r="B75" s="12">
        <f t="shared" si="21"/>
        <v>46143</v>
      </c>
      <c r="C75" s="13">
        <f t="shared" si="22"/>
        <v>400</v>
      </c>
      <c r="D75" s="13">
        <f t="shared" si="23"/>
        <v>40</v>
      </c>
      <c r="E75" s="13">
        <f t="shared" si="24"/>
        <v>2720</v>
      </c>
      <c r="F75" s="14">
        <f t="shared" si="25"/>
        <v>0</v>
      </c>
      <c r="G75" s="14">
        <f t="shared" si="19"/>
        <v>2720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62026</v>
      </c>
      <c r="B76" s="12">
        <f t="shared" si="21"/>
        <v>46174</v>
      </c>
      <c r="C76" s="13">
        <f t="shared" si="22"/>
        <v>400</v>
      </c>
      <c r="D76" s="13">
        <f t="shared" si="23"/>
        <v>40</v>
      </c>
      <c r="E76" s="13">
        <f t="shared" si="24"/>
        <v>2760</v>
      </c>
      <c r="F76" s="14">
        <f t="shared" si="25"/>
        <v>0</v>
      </c>
      <c r="G76" s="14">
        <f t="shared" si="19"/>
        <v>2760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72026</v>
      </c>
      <c r="B77" s="12">
        <f t="shared" si="21"/>
        <v>46204</v>
      </c>
      <c r="C77" s="13">
        <f t="shared" si="22"/>
        <v>400</v>
      </c>
      <c r="D77" s="13">
        <f t="shared" si="23"/>
        <v>40</v>
      </c>
      <c r="E77" s="13">
        <f t="shared" si="24"/>
        <v>2800</v>
      </c>
      <c r="F77" s="14">
        <f t="shared" si="25"/>
        <v>0</v>
      </c>
      <c r="G77" s="14">
        <f t="shared" si="19"/>
        <v>2800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82026</v>
      </c>
      <c r="B78" s="12">
        <f t="shared" si="21"/>
        <v>46235</v>
      </c>
      <c r="C78" s="13">
        <f t="shared" si="22"/>
        <v>400</v>
      </c>
      <c r="D78" s="13">
        <f t="shared" si="23"/>
        <v>40</v>
      </c>
      <c r="E78" s="13">
        <f t="shared" si="24"/>
        <v>2840</v>
      </c>
      <c r="F78" s="14">
        <f t="shared" si="25"/>
        <v>0</v>
      </c>
      <c r="G78" s="14">
        <f t="shared" si="19"/>
        <v>2840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92026</v>
      </c>
      <c r="B79" s="12">
        <f t="shared" si="21"/>
        <v>46266</v>
      </c>
      <c r="C79" s="13">
        <f t="shared" si="22"/>
        <v>400</v>
      </c>
      <c r="D79" s="13">
        <f t="shared" si="23"/>
        <v>40</v>
      </c>
      <c r="E79" s="13">
        <f t="shared" si="24"/>
        <v>2880</v>
      </c>
      <c r="F79" s="14">
        <f t="shared" si="25"/>
        <v>0</v>
      </c>
      <c r="G79" s="14">
        <f t="shared" si="19"/>
        <v>2880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102026</v>
      </c>
      <c r="B80" s="12">
        <f t="shared" si="21"/>
        <v>46296</v>
      </c>
      <c r="C80" s="13">
        <f t="shared" si="22"/>
        <v>400</v>
      </c>
      <c r="D80" s="13">
        <f t="shared" si="23"/>
        <v>40</v>
      </c>
      <c r="E80" s="13">
        <f t="shared" si="24"/>
        <v>2920</v>
      </c>
      <c r="F80" s="14">
        <f t="shared" si="25"/>
        <v>0</v>
      </c>
      <c r="G80" s="14">
        <f t="shared" si="19"/>
        <v>2920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112026</v>
      </c>
      <c r="B81" s="12">
        <f t="shared" si="21"/>
        <v>46327</v>
      </c>
      <c r="C81" s="13">
        <f t="shared" si="22"/>
        <v>400</v>
      </c>
      <c r="D81" s="13">
        <f t="shared" si="23"/>
        <v>40</v>
      </c>
      <c r="E81" s="13">
        <f t="shared" si="24"/>
        <v>2960</v>
      </c>
      <c r="F81" s="14">
        <f t="shared" si="25"/>
        <v>0</v>
      </c>
      <c r="G81" s="14">
        <f t="shared" si="19"/>
        <v>2960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122026</v>
      </c>
      <c r="B82" s="12">
        <f t="shared" si="21"/>
        <v>46357</v>
      </c>
      <c r="C82" s="13">
        <f t="shared" si="22"/>
        <v>400</v>
      </c>
      <c r="D82" s="13">
        <f t="shared" si="23"/>
        <v>40</v>
      </c>
      <c r="E82" s="13">
        <f t="shared" si="24"/>
        <v>3000</v>
      </c>
      <c r="F82" s="14">
        <f t="shared" si="25"/>
        <v>0</v>
      </c>
      <c r="G82" s="14">
        <f t="shared" si="19"/>
        <v>3000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12027</v>
      </c>
      <c r="B83" s="12">
        <f t="shared" si="21"/>
        <v>46388</v>
      </c>
      <c r="C83" s="13">
        <f t="shared" si="22"/>
        <v>400</v>
      </c>
      <c r="D83" s="13">
        <f t="shared" si="23"/>
        <v>40</v>
      </c>
      <c r="E83" s="13">
        <f t="shared" si="24"/>
        <v>3040</v>
      </c>
      <c r="F83" s="14">
        <f t="shared" si="25"/>
        <v>0</v>
      </c>
      <c r="G83" s="14">
        <f t="shared" si="19"/>
        <v>3040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22027</v>
      </c>
      <c r="B84" s="12">
        <f t="shared" si="21"/>
        <v>46419</v>
      </c>
      <c r="C84" s="13">
        <f t="shared" si="22"/>
        <v>400</v>
      </c>
      <c r="D84" s="13">
        <f t="shared" si="23"/>
        <v>40</v>
      </c>
      <c r="E84" s="13">
        <f t="shared" si="24"/>
        <v>3080</v>
      </c>
      <c r="F84" s="14">
        <f t="shared" si="25"/>
        <v>0</v>
      </c>
      <c r="G84" s="14">
        <f t="shared" si="19"/>
        <v>3080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32027</v>
      </c>
      <c r="B85" s="12">
        <f t="shared" si="21"/>
        <v>46447</v>
      </c>
      <c r="C85" s="13">
        <f t="shared" si="22"/>
        <v>400</v>
      </c>
      <c r="D85" s="13">
        <f t="shared" si="23"/>
        <v>40</v>
      </c>
      <c r="E85" s="13">
        <f t="shared" si="24"/>
        <v>3120</v>
      </c>
      <c r="F85" s="14">
        <f t="shared" si="25"/>
        <v>0</v>
      </c>
      <c r="G85" s="14">
        <f t="shared" si="19"/>
        <v>3120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42027</v>
      </c>
      <c r="B86" s="12">
        <f t="shared" si="21"/>
        <v>46478</v>
      </c>
      <c r="C86" s="13">
        <f t="shared" si="22"/>
        <v>400</v>
      </c>
      <c r="D86" s="13">
        <f t="shared" si="23"/>
        <v>40</v>
      </c>
      <c r="E86" s="13">
        <f t="shared" si="24"/>
        <v>3160</v>
      </c>
      <c r="F86" s="14">
        <f t="shared" si="25"/>
        <v>0</v>
      </c>
      <c r="G86" s="14">
        <f t="shared" si="19"/>
        <v>3160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52027</v>
      </c>
      <c r="B87" s="12">
        <f t="shared" si="21"/>
        <v>46508</v>
      </c>
      <c r="C87" s="13">
        <f t="shared" si="22"/>
        <v>400</v>
      </c>
      <c r="D87" s="13">
        <f t="shared" si="23"/>
        <v>40</v>
      </c>
      <c r="E87" s="13">
        <f t="shared" si="24"/>
        <v>3200</v>
      </c>
      <c r="F87" s="14">
        <f t="shared" si="25"/>
        <v>0</v>
      </c>
      <c r="G87" s="14">
        <f t="shared" si="19"/>
        <v>3200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62027</v>
      </c>
      <c r="B88" s="12">
        <f t="shared" si="21"/>
        <v>46539</v>
      </c>
      <c r="C88" s="13">
        <f t="shared" si="22"/>
        <v>400</v>
      </c>
      <c r="D88" s="13">
        <f t="shared" si="23"/>
        <v>40</v>
      </c>
      <c r="E88" s="13">
        <f t="shared" si="24"/>
        <v>3240</v>
      </c>
      <c r="F88" s="14">
        <f t="shared" si="25"/>
        <v>0</v>
      </c>
      <c r="G88" s="14">
        <f t="shared" si="19"/>
        <v>3240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72027</v>
      </c>
      <c r="B89" s="12">
        <f t="shared" si="21"/>
        <v>46569</v>
      </c>
      <c r="C89" s="13">
        <f t="shared" si="22"/>
        <v>400</v>
      </c>
      <c r="D89" s="13">
        <f t="shared" si="23"/>
        <v>40</v>
      </c>
      <c r="E89" s="13">
        <f t="shared" si="24"/>
        <v>3280</v>
      </c>
      <c r="F89" s="14">
        <f t="shared" si="25"/>
        <v>0</v>
      </c>
      <c r="G89" s="14">
        <f t="shared" si="19"/>
        <v>3280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82027</v>
      </c>
      <c r="B90" s="12">
        <f t="shared" si="21"/>
        <v>46600</v>
      </c>
      <c r="C90" s="13">
        <f t="shared" si="22"/>
        <v>400</v>
      </c>
      <c r="D90" s="13">
        <f t="shared" si="23"/>
        <v>40</v>
      </c>
      <c r="E90" s="13">
        <f t="shared" si="24"/>
        <v>3320</v>
      </c>
      <c r="F90" s="14">
        <f t="shared" si="25"/>
        <v>0</v>
      </c>
      <c r="G90" s="14">
        <f t="shared" si="19"/>
        <v>3320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92027</v>
      </c>
      <c r="B91" s="12">
        <f t="shared" si="21"/>
        <v>46631</v>
      </c>
      <c r="C91" s="13">
        <f t="shared" si="22"/>
        <v>400</v>
      </c>
      <c r="D91" s="13">
        <f t="shared" si="23"/>
        <v>40</v>
      </c>
      <c r="E91" s="13">
        <f t="shared" si="24"/>
        <v>3360</v>
      </c>
      <c r="F91" s="14">
        <f t="shared" si="25"/>
        <v>0</v>
      </c>
      <c r="G91" s="14">
        <f t="shared" si="19"/>
        <v>3360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102027</v>
      </c>
      <c r="B92" s="12">
        <f t="shared" si="21"/>
        <v>46661</v>
      </c>
      <c r="C92" s="13">
        <f t="shared" si="22"/>
        <v>400</v>
      </c>
      <c r="D92" s="13">
        <f t="shared" si="23"/>
        <v>40</v>
      </c>
      <c r="E92" s="13">
        <f t="shared" si="24"/>
        <v>3400</v>
      </c>
      <c r="F92" s="14">
        <f t="shared" si="25"/>
        <v>0</v>
      </c>
      <c r="G92" s="14">
        <f t="shared" si="19"/>
        <v>3400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112027</v>
      </c>
      <c r="B93" s="12">
        <f t="shared" si="21"/>
        <v>46692</v>
      </c>
      <c r="C93" s="13">
        <f t="shared" si="22"/>
        <v>400</v>
      </c>
      <c r="D93" s="13">
        <f t="shared" si="23"/>
        <v>40</v>
      </c>
      <c r="E93" s="13">
        <f t="shared" si="24"/>
        <v>3440</v>
      </c>
      <c r="F93" s="14">
        <f t="shared" si="25"/>
        <v>0</v>
      </c>
      <c r="G93" s="14">
        <f t="shared" si="19"/>
        <v>3440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122027</v>
      </c>
      <c r="B94" s="12">
        <f t="shared" si="21"/>
        <v>46722</v>
      </c>
      <c r="C94" s="13">
        <f t="shared" si="22"/>
        <v>400</v>
      </c>
      <c r="D94" s="13">
        <f t="shared" si="23"/>
        <v>40</v>
      </c>
      <c r="E94" s="13">
        <f t="shared" si="24"/>
        <v>3480</v>
      </c>
      <c r="F94" s="14">
        <f t="shared" si="25"/>
        <v>0</v>
      </c>
      <c r="G94" s="14">
        <f t="shared" si="19"/>
        <v>3480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12028</v>
      </c>
      <c r="B95" s="12">
        <f t="shared" si="21"/>
        <v>46753</v>
      </c>
      <c r="C95" s="13">
        <f t="shared" si="22"/>
        <v>400</v>
      </c>
      <c r="D95" s="13">
        <f t="shared" si="23"/>
        <v>40</v>
      </c>
      <c r="E95" s="13">
        <f t="shared" si="24"/>
        <v>3520</v>
      </c>
      <c r="F95" s="14">
        <f t="shared" si="25"/>
        <v>0</v>
      </c>
      <c r="G95" s="14">
        <f t="shared" si="19"/>
        <v>3520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22028</v>
      </c>
      <c r="B96" s="12">
        <f t="shared" si="21"/>
        <v>46784</v>
      </c>
      <c r="C96" s="13">
        <f t="shared" si="22"/>
        <v>400</v>
      </c>
      <c r="D96" s="13">
        <f t="shared" si="23"/>
        <v>40</v>
      </c>
      <c r="E96" s="13">
        <f t="shared" si="24"/>
        <v>3560</v>
      </c>
      <c r="F96" s="14">
        <f t="shared" si="25"/>
        <v>0</v>
      </c>
      <c r="G96" s="14">
        <f t="shared" si="19"/>
        <v>3560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32028</v>
      </c>
      <c r="B97" s="12">
        <f t="shared" si="21"/>
        <v>46813</v>
      </c>
      <c r="C97" s="13">
        <f t="shared" si="22"/>
        <v>400</v>
      </c>
      <c r="D97" s="13">
        <f t="shared" si="23"/>
        <v>40</v>
      </c>
      <c r="E97" s="13">
        <f t="shared" si="24"/>
        <v>3600</v>
      </c>
      <c r="F97" s="14">
        <f t="shared" si="25"/>
        <v>0</v>
      </c>
      <c r="G97" s="14">
        <f t="shared" si="19"/>
        <v>3600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42028</v>
      </c>
      <c r="B98" s="12">
        <f t="shared" si="21"/>
        <v>46844</v>
      </c>
      <c r="C98" s="13">
        <f t="shared" si="22"/>
        <v>400</v>
      </c>
      <c r="D98" s="13">
        <f t="shared" si="23"/>
        <v>40</v>
      </c>
      <c r="E98" s="13">
        <f t="shared" si="24"/>
        <v>3640</v>
      </c>
      <c r="F98" s="14">
        <f t="shared" si="25"/>
        <v>0</v>
      </c>
      <c r="G98" s="14">
        <f t="shared" si="19"/>
        <v>3640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52028</v>
      </c>
      <c r="B99" s="12">
        <f t="shared" si="21"/>
        <v>46874</v>
      </c>
      <c r="C99" s="13">
        <f t="shared" si="22"/>
        <v>400</v>
      </c>
      <c r="D99" s="13">
        <f t="shared" si="23"/>
        <v>40</v>
      </c>
      <c r="E99" s="13">
        <f t="shared" si="24"/>
        <v>3680</v>
      </c>
      <c r="F99" s="14">
        <f t="shared" si="25"/>
        <v>0</v>
      </c>
      <c r="G99" s="14">
        <f t="shared" si="19"/>
        <v>3680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62028</v>
      </c>
      <c r="B100" s="12">
        <f t="shared" si="21"/>
        <v>46905</v>
      </c>
      <c r="C100" s="13">
        <f t="shared" si="22"/>
        <v>400</v>
      </c>
      <c r="D100" s="13">
        <f t="shared" si="23"/>
        <v>40</v>
      </c>
      <c r="E100" s="13">
        <f t="shared" si="24"/>
        <v>3720</v>
      </c>
      <c r="F100" s="14">
        <f t="shared" si="25"/>
        <v>0</v>
      </c>
      <c r="G100" s="14">
        <f t="shared" si="19"/>
        <v>3720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72028</v>
      </c>
      <c r="B101" s="12">
        <f t="shared" si="21"/>
        <v>46935</v>
      </c>
      <c r="C101" s="13">
        <f t="shared" si="22"/>
        <v>400</v>
      </c>
      <c r="D101" s="13">
        <f t="shared" si="23"/>
        <v>40</v>
      </c>
      <c r="E101" s="13">
        <f t="shared" si="24"/>
        <v>3760</v>
      </c>
      <c r="F101" s="14">
        <f t="shared" si="25"/>
        <v>0</v>
      </c>
      <c r="G101" s="14">
        <f t="shared" ref="G101:G124" si="29">E101-F101</f>
        <v>3760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82028</v>
      </c>
      <c r="B102" s="12">
        <f t="shared" ref="B102:B124" si="31">EDATE(B101,1)</f>
        <v>46966</v>
      </c>
      <c r="C102" s="13">
        <f t="shared" ref="C102:C124" si="32">C101-H102+I102</f>
        <v>400</v>
      </c>
      <c r="D102" s="13">
        <f t="shared" ref="D102:D124" si="33">C101*$K$1</f>
        <v>40</v>
      </c>
      <c r="E102" s="13">
        <f t="shared" ref="E102:E124" si="34">C101*$K$1+G101</f>
        <v>3800</v>
      </c>
      <c r="F102" s="14">
        <f t="shared" ref="F102:F124" si="35">IF(J102&gt;E102,E102,J102)</f>
        <v>0</v>
      </c>
      <c r="G102" s="14">
        <f t="shared" si="29"/>
        <v>3800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92028</v>
      </c>
      <c r="B103" s="12">
        <f t="shared" si="31"/>
        <v>46997</v>
      </c>
      <c r="C103" s="13">
        <f t="shared" si="32"/>
        <v>400</v>
      </c>
      <c r="D103" s="13">
        <f t="shared" si="33"/>
        <v>40</v>
      </c>
      <c r="E103" s="13">
        <f t="shared" si="34"/>
        <v>3840</v>
      </c>
      <c r="F103" s="14">
        <f t="shared" si="35"/>
        <v>0</v>
      </c>
      <c r="G103" s="14">
        <f t="shared" si="29"/>
        <v>3840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102028</v>
      </c>
      <c r="B104" s="12">
        <f t="shared" si="31"/>
        <v>47027</v>
      </c>
      <c r="C104" s="13">
        <f t="shared" si="32"/>
        <v>400</v>
      </c>
      <c r="D104" s="13">
        <f t="shared" si="33"/>
        <v>40</v>
      </c>
      <c r="E104" s="13">
        <f t="shared" si="34"/>
        <v>3880</v>
      </c>
      <c r="F104" s="14">
        <f t="shared" si="35"/>
        <v>0</v>
      </c>
      <c r="G104" s="14">
        <f t="shared" si="29"/>
        <v>3880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112028</v>
      </c>
      <c r="B105" s="12">
        <f t="shared" si="31"/>
        <v>47058</v>
      </c>
      <c r="C105" s="13">
        <f t="shared" si="32"/>
        <v>400</v>
      </c>
      <c r="D105" s="13">
        <f t="shared" si="33"/>
        <v>40</v>
      </c>
      <c r="E105" s="13">
        <f t="shared" si="34"/>
        <v>3920</v>
      </c>
      <c r="F105" s="14">
        <f t="shared" si="35"/>
        <v>0</v>
      </c>
      <c r="G105" s="14">
        <f t="shared" si="29"/>
        <v>3920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122028</v>
      </c>
      <c r="B106" s="12">
        <f t="shared" si="31"/>
        <v>47088</v>
      </c>
      <c r="C106" s="13">
        <f t="shared" si="32"/>
        <v>400</v>
      </c>
      <c r="D106" s="13">
        <f t="shared" si="33"/>
        <v>40</v>
      </c>
      <c r="E106" s="13">
        <f t="shared" si="34"/>
        <v>3960</v>
      </c>
      <c r="F106" s="14">
        <f t="shared" si="35"/>
        <v>0</v>
      </c>
      <c r="G106" s="14">
        <f t="shared" si="29"/>
        <v>3960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12029</v>
      </c>
      <c r="B107" s="12">
        <f t="shared" si="31"/>
        <v>47119</v>
      </c>
      <c r="C107" s="13">
        <f t="shared" si="32"/>
        <v>400</v>
      </c>
      <c r="D107" s="13">
        <f t="shared" si="33"/>
        <v>40</v>
      </c>
      <c r="E107" s="13">
        <f t="shared" si="34"/>
        <v>4000</v>
      </c>
      <c r="F107" s="14">
        <f t="shared" si="35"/>
        <v>0</v>
      </c>
      <c r="G107" s="14">
        <f t="shared" si="29"/>
        <v>4000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22029</v>
      </c>
      <c r="B108" s="12">
        <f t="shared" si="31"/>
        <v>47150</v>
      </c>
      <c r="C108" s="13">
        <f t="shared" si="32"/>
        <v>400</v>
      </c>
      <c r="D108" s="13">
        <f t="shared" si="33"/>
        <v>40</v>
      </c>
      <c r="E108" s="13">
        <f t="shared" si="34"/>
        <v>4040</v>
      </c>
      <c r="F108" s="14">
        <f t="shared" si="35"/>
        <v>0</v>
      </c>
      <c r="G108" s="14">
        <f t="shared" si="29"/>
        <v>4040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32029</v>
      </c>
      <c r="B109" s="12">
        <f t="shared" si="31"/>
        <v>47178</v>
      </c>
      <c r="C109" s="13">
        <f t="shared" si="32"/>
        <v>400</v>
      </c>
      <c r="D109" s="13">
        <f t="shared" si="33"/>
        <v>40</v>
      </c>
      <c r="E109" s="13">
        <f t="shared" si="34"/>
        <v>4080</v>
      </c>
      <c r="F109" s="14">
        <f t="shared" si="35"/>
        <v>0</v>
      </c>
      <c r="G109" s="14">
        <f t="shared" si="29"/>
        <v>4080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42029</v>
      </c>
      <c r="B110" s="12">
        <f t="shared" si="31"/>
        <v>47209</v>
      </c>
      <c r="C110" s="13">
        <f t="shared" si="32"/>
        <v>400</v>
      </c>
      <c r="D110" s="13">
        <f t="shared" si="33"/>
        <v>40</v>
      </c>
      <c r="E110" s="13">
        <f t="shared" si="34"/>
        <v>4120</v>
      </c>
      <c r="F110" s="14">
        <f t="shared" si="35"/>
        <v>0</v>
      </c>
      <c r="G110" s="14">
        <f t="shared" si="29"/>
        <v>4120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52029</v>
      </c>
      <c r="B111" s="12">
        <f t="shared" si="31"/>
        <v>47239</v>
      </c>
      <c r="C111" s="13">
        <f t="shared" si="32"/>
        <v>400</v>
      </c>
      <c r="D111" s="13">
        <f t="shared" si="33"/>
        <v>40</v>
      </c>
      <c r="E111" s="13">
        <f t="shared" si="34"/>
        <v>4160</v>
      </c>
      <c r="F111" s="14">
        <f t="shared" si="35"/>
        <v>0</v>
      </c>
      <c r="G111" s="14">
        <f t="shared" si="29"/>
        <v>4160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62029</v>
      </c>
      <c r="B112" s="12">
        <f t="shared" si="31"/>
        <v>47270</v>
      </c>
      <c r="C112" s="13">
        <f t="shared" si="32"/>
        <v>400</v>
      </c>
      <c r="D112" s="13">
        <f t="shared" si="33"/>
        <v>40</v>
      </c>
      <c r="E112" s="13">
        <f t="shared" si="34"/>
        <v>4200</v>
      </c>
      <c r="F112" s="14">
        <f t="shared" si="35"/>
        <v>0</v>
      </c>
      <c r="G112" s="14">
        <f t="shared" si="29"/>
        <v>4200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72029</v>
      </c>
      <c r="B113" s="12">
        <f t="shared" si="31"/>
        <v>47300</v>
      </c>
      <c r="C113" s="13">
        <f t="shared" si="32"/>
        <v>400</v>
      </c>
      <c r="D113" s="13">
        <f t="shared" si="33"/>
        <v>40</v>
      </c>
      <c r="E113" s="13">
        <f t="shared" si="34"/>
        <v>4240</v>
      </c>
      <c r="F113" s="14">
        <f t="shared" si="35"/>
        <v>0</v>
      </c>
      <c r="G113" s="14">
        <f t="shared" si="29"/>
        <v>4240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82029</v>
      </c>
      <c r="B114" s="12">
        <f t="shared" si="31"/>
        <v>47331</v>
      </c>
      <c r="C114" s="13">
        <f t="shared" si="32"/>
        <v>400</v>
      </c>
      <c r="D114" s="13">
        <f t="shared" si="33"/>
        <v>40</v>
      </c>
      <c r="E114" s="13">
        <f t="shared" si="34"/>
        <v>4280</v>
      </c>
      <c r="F114" s="14">
        <f t="shared" si="35"/>
        <v>0</v>
      </c>
      <c r="G114" s="14">
        <f t="shared" si="29"/>
        <v>4280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92029</v>
      </c>
      <c r="B115" s="12">
        <f t="shared" si="31"/>
        <v>47362</v>
      </c>
      <c r="C115" s="13">
        <f t="shared" si="32"/>
        <v>400</v>
      </c>
      <c r="D115" s="13">
        <f t="shared" si="33"/>
        <v>40</v>
      </c>
      <c r="E115" s="13">
        <f t="shared" si="34"/>
        <v>4320</v>
      </c>
      <c r="F115" s="14">
        <f t="shared" si="35"/>
        <v>0</v>
      </c>
      <c r="G115" s="14">
        <f t="shared" si="29"/>
        <v>4320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102029</v>
      </c>
      <c r="B116" s="12">
        <f t="shared" si="31"/>
        <v>47392</v>
      </c>
      <c r="C116" s="13">
        <f t="shared" si="32"/>
        <v>400</v>
      </c>
      <c r="D116" s="13">
        <f t="shared" si="33"/>
        <v>40</v>
      </c>
      <c r="E116" s="13">
        <f t="shared" si="34"/>
        <v>4360</v>
      </c>
      <c r="F116" s="14">
        <f t="shared" si="35"/>
        <v>0</v>
      </c>
      <c r="G116" s="14">
        <f t="shared" si="29"/>
        <v>4360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112029</v>
      </c>
      <c r="B117" s="12">
        <f t="shared" si="31"/>
        <v>47423</v>
      </c>
      <c r="C117" s="13">
        <f t="shared" si="32"/>
        <v>400</v>
      </c>
      <c r="D117" s="13">
        <f t="shared" si="33"/>
        <v>40</v>
      </c>
      <c r="E117" s="13">
        <f t="shared" si="34"/>
        <v>4400</v>
      </c>
      <c r="F117" s="14">
        <f t="shared" si="35"/>
        <v>0</v>
      </c>
      <c r="G117" s="14">
        <f t="shared" si="29"/>
        <v>4400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122029</v>
      </c>
      <c r="B118" s="12">
        <f t="shared" si="31"/>
        <v>47453</v>
      </c>
      <c r="C118" s="13">
        <f t="shared" si="32"/>
        <v>400</v>
      </c>
      <c r="D118" s="13">
        <f t="shared" si="33"/>
        <v>40</v>
      </c>
      <c r="E118" s="13">
        <f t="shared" si="34"/>
        <v>4440</v>
      </c>
      <c r="F118" s="14">
        <f t="shared" si="35"/>
        <v>0</v>
      </c>
      <c r="G118" s="14">
        <f t="shared" si="29"/>
        <v>4440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12030</v>
      </c>
      <c r="B119" s="12">
        <f t="shared" si="31"/>
        <v>47484</v>
      </c>
      <c r="C119" s="13">
        <f t="shared" si="32"/>
        <v>400</v>
      </c>
      <c r="D119" s="13">
        <f t="shared" si="33"/>
        <v>40</v>
      </c>
      <c r="E119" s="13">
        <f t="shared" si="34"/>
        <v>4480</v>
      </c>
      <c r="F119" s="14">
        <f t="shared" si="35"/>
        <v>0</v>
      </c>
      <c r="G119" s="14">
        <f t="shared" si="29"/>
        <v>4480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22030</v>
      </c>
      <c r="B120" s="12">
        <f t="shared" si="31"/>
        <v>47515</v>
      </c>
      <c r="C120" s="13">
        <f t="shared" si="32"/>
        <v>400</v>
      </c>
      <c r="D120" s="13">
        <f t="shared" si="33"/>
        <v>40</v>
      </c>
      <c r="E120" s="13">
        <f t="shared" si="34"/>
        <v>4520</v>
      </c>
      <c r="F120" s="14">
        <f t="shared" si="35"/>
        <v>0</v>
      </c>
      <c r="G120" s="14">
        <f t="shared" si="29"/>
        <v>4520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32030</v>
      </c>
      <c r="B121" s="12">
        <f t="shared" si="31"/>
        <v>47543</v>
      </c>
      <c r="C121" s="13">
        <f t="shared" si="32"/>
        <v>400</v>
      </c>
      <c r="D121" s="13">
        <f t="shared" si="33"/>
        <v>40</v>
      </c>
      <c r="E121" s="13">
        <f t="shared" si="34"/>
        <v>4560</v>
      </c>
      <c r="F121" s="14">
        <f t="shared" si="35"/>
        <v>0</v>
      </c>
      <c r="G121" s="14">
        <f t="shared" si="29"/>
        <v>4560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42030</v>
      </c>
      <c r="B122" s="12">
        <f t="shared" si="31"/>
        <v>47574</v>
      </c>
      <c r="C122" s="13">
        <f t="shared" si="32"/>
        <v>400</v>
      </c>
      <c r="D122" s="13">
        <f t="shared" si="33"/>
        <v>40</v>
      </c>
      <c r="E122" s="13">
        <f t="shared" si="34"/>
        <v>4600</v>
      </c>
      <c r="F122" s="14">
        <f t="shared" si="35"/>
        <v>0</v>
      </c>
      <c r="G122" s="14">
        <f t="shared" si="29"/>
        <v>4600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52030</v>
      </c>
      <c r="B123" s="12">
        <f t="shared" si="31"/>
        <v>47604</v>
      </c>
      <c r="C123" s="13">
        <f t="shared" si="32"/>
        <v>400</v>
      </c>
      <c r="D123" s="13">
        <f t="shared" si="33"/>
        <v>40</v>
      </c>
      <c r="E123" s="13">
        <f t="shared" si="34"/>
        <v>4640</v>
      </c>
      <c r="F123" s="14">
        <f t="shared" si="35"/>
        <v>0</v>
      </c>
      <c r="G123" s="14">
        <f t="shared" si="29"/>
        <v>4640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62030</v>
      </c>
      <c r="B124" s="12">
        <f t="shared" si="31"/>
        <v>47635</v>
      </c>
      <c r="C124" s="13">
        <f t="shared" si="32"/>
        <v>400</v>
      </c>
      <c r="D124" s="13">
        <f t="shared" si="33"/>
        <v>40</v>
      </c>
      <c r="E124" s="13">
        <f t="shared" si="34"/>
        <v>4680</v>
      </c>
      <c r="F124" s="14">
        <f t="shared" si="35"/>
        <v>0</v>
      </c>
      <c r="G124" s="14">
        <f t="shared" si="29"/>
        <v>4680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R2" sqref="R2"/>
    </sheetView>
  </sheetViews>
  <sheetFormatPr defaultColWidth="11" defaultRowHeight="15"/>
  <cols>
    <col min="1" max="1" width="7" hidden="1" customWidth="1"/>
    <col min="2" max="2" width="9" customWidth="1"/>
    <col min="3" max="3" width="10.4285714285714" customWidth="1"/>
    <col min="4" max="6" width="11" customWidth="1"/>
    <col min="7" max="7" width="11.1428571428571" customWidth="1"/>
    <col min="8" max="8" width="12" customWidth="1"/>
    <col min="9" max="9" width="10.7142857142857" customWidth="1"/>
    <col min="10" max="10" width="10.5714285714286" customWidth="1"/>
    <col min="11" max="11" width="10.4285714285714" customWidth="1"/>
    <col min="12" max="12" width="10.8571428571429" customWidth="1"/>
    <col min="13" max="13" width="10.7142857142857" customWidth="1"/>
    <col min="14" max="14" width="10.4285714285714" customWidth="1"/>
    <col min="15" max="15" width="10.2857142857143" customWidth="1"/>
    <col min="16" max="16" width="10.4285714285714" customWidth="1"/>
    <col min="17" max="17" width="4.42857142857143" customWidth="1"/>
    <col min="18" max="18" width="19" customWidth="1"/>
    <col min="19" max="19" width="6.71428571428571" customWidth="1"/>
  </cols>
  <sheetData>
    <row r="1" spans="2:16">
      <c r="B1" s="1" t="s">
        <v>9</v>
      </c>
      <c r="C1" s="2" t="s">
        <v>98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f ca="1">TODAY()</f>
        <v>44095</v>
      </c>
      <c r="N1" s="19" t="s">
        <v>13</v>
      </c>
      <c r="O1" s="20">
        <v>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ca="1" t="shared" ref="A6:A37" si="1">MONTH(B6)&amp;YEAR(B6)</f>
        <v>102020</v>
      </c>
      <c r="B6" s="12">
        <f ca="1" t="shared" ref="B6:B37" si="2">EDATE(B5,1)</f>
        <v>44125</v>
      </c>
      <c r="C6" s="13">
        <f t="shared" ref="C6:C37" si="3">C5-H6+I6</f>
        <v>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112020</v>
      </c>
      <c r="B7" s="12">
        <f ca="1" t="shared" si="2"/>
        <v>44156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1"/>
        <v>122020</v>
      </c>
      <c r="B8" s="12">
        <f ca="1" t="shared" si="2"/>
        <v>44186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ca="1" t="shared" si="1"/>
        <v>12021</v>
      </c>
      <c r="B9" s="12">
        <f ca="1" t="shared" si="2"/>
        <v>44217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22021</v>
      </c>
      <c r="B10" s="12">
        <f ca="1" t="shared" si="2"/>
        <v>44248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32021</v>
      </c>
      <c r="B11" s="12">
        <f ca="1" t="shared" si="2"/>
        <v>44276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42021</v>
      </c>
      <c r="B12" s="12">
        <f ca="1" t="shared" si="2"/>
        <v>44307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52021</v>
      </c>
      <c r="B13" s="12">
        <f ca="1" t="shared" si="2"/>
        <v>44337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62021</v>
      </c>
      <c r="B14" s="12">
        <f ca="1" t="shared" si="2"/>
        <v>44368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72021</v>
      </c>
      <c r="B15" s="12">
        <f ca="1" t="shared" si="2"/>
        <v>44398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82021</v>
      </c>
      <c r="B16" s="12">
        <f ca="1" t="shared" si="2"/>
        <v>44429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92021</v>
      </c>
      <c r="B17" s="12">
        <f ca="1" t="shared" si="2"/>
        <v>44460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102021</v>
      </c>
      <c r="B18" s="12">
        <f ca="1" t="shared" si="2"/>
        <v>44490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112021</v>
      </c>
      <c r="B19" s="12">
        <f ca="1" t="shared" si="2"/>
        <v>44521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122021</v>
      </c>
      <c r="B20" s="12">
        <f ca="1" t="shared" si="2"/>
        <v>44551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12022</v>
      </c>
      <c r="B21" s="12">
        <f ca="1" t="shared" si="2"/>
        <v>44582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22022</v>
      </c>
      <c r="B22" s="12">
        <f ca="1" t="shared" si="2"/>
        <v>44613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32022</v>
      </c>
      <c r="B23" s="12">
        <f ca="1" t="shared" si="2"/>
        <v>44641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42022</v>
      </c>
      <c r="B24" s="12">
        <f ca="1" t="shared" si="2"/>
        <v>44672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52022</v>
      </c>
      <c r="B25" s="12">
        <f ca="1" t="shared" si="2"/>
        <v>44702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62022</v>
      </c>
      <c r="B26" s="12">
        <f ca="1" t="shared" si="2"/>
        <v>44733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72022</v>
      </c>
      <c r="B27" s="12">
        <f ca="1" t="shared" si="2"/>
        <v>44763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82022</v>
      </c>
      <c r="B28" s="12">
        <f ca="1" t="shared" si="2"/>
        <v>44794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92022</v>
      </c>
      <c r="B29" s="12">
        <f ca="1" t="shared" si="2"/>
        <v>44825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102022</v>
      </c>
      <c r="B30" s="12">
        <f ca="1" t="shared" si="2"/>
        <v>44855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112022</v>
      </c>
      <c r="B31" s="12">
        <f ca="1" t="shared" si="2"/>
        <v>44886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122022</v>
      </c>
      <c r="B32" s="12">
        <f ca="1" t="shared" si="2"/>
        <v>44916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12023</v>
      </c>
      <c r="B33" s="12">
        <f ca="1" t="shared" si="2"/>
        <v>44947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22023</v>
      </c>
      <c r="B34" s="12">
        <f ca="1" t="shared" si="2"/>
        <v>44978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32023</v>
      </c>
      <c r="B35" s="12">
        <f ca="1" t="shared" si="2"/>
        <v>45006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42023</v>
      </c>
      <c r="B36" s="12">
        <f ca="1" t="shared" si="2"/>
        <v>45037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52023</v>
      </c>
      <c r="B37" s="12">
        <f ca="1" t="shared" si="2"/>
        <v>45067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1">MONTH(B38)&amp;YEAR(B38)</f>
        <v>62023</v>
      </c>
      <c r="B38" s="12">
        <f ca="1" t="shared" ref="B38:B69" si="12">EDATE(B37,1)</f>
        <v>45098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1"/>
        <v>72023</v>
      </c>
      <c r="B39" s="12">
        <f ca="1" t="shared" si="12"/>
        <v>45128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1"/>
        <v>82023</v>
      </c>
      <c r="B40" s="12">
        <f ca="1" t="shared" si="12"/>
        <v>45159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1"/>
        <v>92023</v>
      </c>
      <c r="B41" s="12">
        <f ca="1" t="shared" si="12"/>
        <v>45190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1"/>
        <v>102023</v>
      </c>
      <c r="B42" s="12">
        <f ca="1" t="shared" si="12"/>
        <v>45220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1"/>
        <v>112023</v>
      </c>
      <c r="B43" s="12">
        <f ca="1" t="shared" si="12"/>
        <v>45251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1"/>
        <v>122023</v>
      </c>
      <c r="B44" s="12">
        <f ca="1" t="shared" si="12"/>
        <v>45281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1"/>
        <v>12024</v>
      </c>
      <c r="B45" s="12">
        <f ca="1" t="shared" si="12"/>
        <v>45312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1"/>
        <v>22024</v>
      </c>
      <c r="B46" s="12">
        <f ca="1" t="shared" si="12"/>
        <v>45343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1"/>
        <v>32024</v>
      </c>
      <c r="B47" s="12">
        <f ca="1" t="shared" si="12"/>
        <v>45372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1"/>
        <v>42024</v>
      </c>
      <c r="B48" s="12">
        <f ca="1" t="shared" si="12"/>
        <v>45403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1"/>
        <v>52024</v>
      </c>
      <c r="B49" s="12">
        <f ca="1" t="shared" si="12"/>
        <v>45433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1"/>
        <v>62024</v>
      </c>
      <c r="B50" s="12">
        <f ca="1" t="shared" si="12"/>
        <v>45464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1"/>
        <v>72024</v>
      </c>
      <c r="B51" s="12">
        <f ca="1" t="shared" si="12"/>
        <v>45494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1"/>
        <v>82024</v>
      </c>
      <c r="B52" s="12">
        <f ca="1" t="shared" si="12"/>
        <v>45525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1"/>
        <v>92024</v>
      </c>
      <c r="B53" s="12">
        <f ca="1" t="shared" si="12"/>
        <v>45556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1"/>
        <v>102024</v>
      </c>
      <c r="B54" s="12">
        <f ca="1" t="shared" si="12"/>
        <v>45586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1"/>
        <v>112024</v>
      </c>
      <c r="B55" s="12">
        <f ca="1" t="shared" si="12"/>
        <v>45617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1"/>
        <v>122024</v>
      </c>
      <c r="B56" s="12">
        <f ca="1" t="shared" si="12"/>
        <v>45647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1"/>
        <v>12025</v>
      </c>
      <c r="B57" s="12">
        <f ca="1" t="shared" si="12"/>
        <v>45678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1"/>
        <v>22025</v>
      </c>
      <c r="B58" s="12">
        <f ca="1" t="shared" si="12"/>
        <v>45709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1"/>
        <v>32025</v>
      </c>
      <c r="B59" s="12">
        <f ca="1" t="shared" si="12"/>
        <v>45737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1"/>
        <v>42025</v>
      </c>
      <c r="B60" s="12">
        <f ca="1" t="shared" si="12"/>
        <v>45768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1"/>
        <v>52025</v>
      </c>
      <c r="B61" s="12">
        <f ca="1" t="shared" si="12"/>
        <v>45798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1"/>
        <v>62025</v>
      </c>
      <c r="B62" s="12">
        <f ca="1" t="shared" si="12"/>
        <v>45829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1"/>
        <v>72025</v>
      </c>
      <c r="B63" s="12">
        <f ca="1" t="shared" si="12"/>
        <v>45859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1"/>
        <v>82025</v>
      </c>
      <c r="B64" s="12">
        <f ca="1" t="shared" si="12"/>
        <v>45890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1"/>
        <v>92025</v>
      </c>
      <c r="B65" s="12">
        <f ca="1" t="shared" si="12"/>
        <v>45921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1"/>
        <v>102025</v>
      </c>
      <c r="B66" s="12">
        <f ca="1" t="shared" si="12"/>
        <v>45951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1"/>
        <v>112025</v>
      </c>
      <c r="B67" s="12">
        <f ca="1" t="shared" si="12"/>
        <v>45982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1"/>
        <v>122025</v>
      </c>
      <c r="B68" s="12">
        <f ca="1" t="shared" si="12"/>
        <v>46012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1"/>
        <v>12026</v>
      </c>
      <c r="B69" s="12">
        <f ca="1" t="shared" si="12"/>
        <v>46043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20">MONTH(B70)&amp;YEAR(B70)</f>
        <v>22026</v>
      </c>
      <c r="B70" s="12">
        <f ca="1" t="shared" ref="B70:B101" si="21">EDATE(B69,1)</f>
        <v>46074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20"/>
        <v>32026</v>
      </c>
      <c r="B71" s="12">
        <f ca="1" t="shared" si="21"/>
        <v>46102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20"/>
        <v>42026</v>
      </c>
      <c r="B72" s="12">
        <f ca="1" t="shared" si="21"/>
        <v>46133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20"/>
        <v>52026</v>
      </c>
      <c r="B73" s="12">
        <f ca="1" t="shared" si="21"/>
        <v>46163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20"/>
        <v>62026</v>
      </c>
      <c r="B74" s="12">
        <f ca="1" t="shared" si="21"/>
        <v>46194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20"/>
        <v>72026</v>
      </c>
      <c r="B75" s="12">
        <f ca="1" t="shared" si="21"/>
        <v>46224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20"/>
        <v>82026</v>
      </c>
      <c r="B76" s="12">
        <f ca="1" t="shared" si="21"/>
        <v>46255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20"/>
        <v>92026</v>
      </c>
      <c r="B77" s="12">
        <f ca="1" t="shared" si="21"/>
        <v>46286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20"/>
        <v>102026</v>
      </c>
      <c r="B78" s="12">
        <f ca="1" t="shared" si="21"/>
        <v>46316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20"/>
        <v>112026</v>
      </c>
      <c r="B79" s="12">
        <f ca="1" t="shared" si="21"/>
        <v>46347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20"/>
        <v>122026</v>
      </c>
      <c r="B80" s="12">
        <f ca="1" t="shared" si="21"/>
        <v>46377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20"/>
        <v>12027</v>
      </c>
      <c r="B81" s="12">
        <f ca="1" t="shared" si="21"/>
        <v>46408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20"/>
        <v>22027</v>
      </c>
      <c r="B82" s="12">
        <f ca="1" t="shared" si="21"/>
        <v>46439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20"/>
        <v>32027</v>
      </c>
      <c r="B83" s="12">
        <f ca="1" t="shared" si="21"/>
        <v>46467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20"/>
        <v>42027</v>
      </c>
      <c r="B84" s="12">
        <f ca="1" t="shared" si="21"/>
        <v>46498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20"/>
        <v>52027</v>
      </c>
      <c r="B85" s="12">
        <f ca="1" t="shared" si="21"/>
        <v>46528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20"/>
        <v>62027</v>
      </c>
      <c r="B86" s="12">
        <f ca="1" t="shared" si="21"/>
        <v>46559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20"/>
        <v>72027</v>
      </c>
      <c r="B87" s="12">
        <f ca="1" t="shared" si="21"/>
        <v>46589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20"/>
        <v>82027</v>
      </c>
      <c r="B88" s="12">
        <f ca="1" t="shared" si="21"/>
        <v>46620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20"/>
        <v>92027</v>
      </c>
      <c r="B89" s="12">
        <f ca="1" t="shared" si="21"/>
        <v>46651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20"/>
        <v>102027</v>
      </c>
      <c r="B90" s="12">
        <f ca="1" t="shared" si="21"/>
        <v>46681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20"/>
        <v>112027</v>
      </c>
      <c r="B91" s="12">
        <f ca="1" t="shared" si="21"/>
        <v>46712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20"/>
        <v>122027</v>
      </c>
      <c r="B92" s="12">
        <f ca="1" t="shared" si="21"/>
        <v>46742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20"/>
        <v>12028</v>
      </c>
      <c r="B93" s="12">
        <f ca="1" t="shared" si="21"/>
        <v>46773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20"/>
        <v>22028</v>
      </c>
      <c r="B94" s="12">
        <f ca="1" t="shared" si="21"/>
        <v>46804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20"/>
        <v>32028</v>
      </c>
      <c r="B95" s="12">
        <f ca="1" t="shared" si="21"/>
        <v>46833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20"/>
        <v>42028</v>
      </c>
      <c r="B96" s="12">
        <f ca="1" t="shared" si="21"/>
        <v>46864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20"/>
        <v>52028</v>
      </c>
      <c r="B97" s="12">
        <f ca="1" t="shared" si="21"/>
        <v>46894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20"/>
        <v>62028</v>
      </c>
      <c r="B98" s="12">
        <f ca="1" t="shared" si="21"/>
        <v>46925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20"/>
        <v>72028</v>
      </c>
      <c r="B99" s="12">
        <f ca="1" t="shared" si="21"/>
        <v>46955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20"/>
        <v>82028</v>
      </c>
      <c r="B100" s="12">
        <f ca="1" t="shared" si="21"/>
        <v>46986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20"/>
        <v>92028</v>
      </c>
      <c r="B101" s="12">
        <f ca="1" t="shared" si="21"/>
        <v>47017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30">MONTH(B102)&amp;YEAR(B102)</f>
        <v>102028</v>
      </c>
      <c r="B102" s="12">
        <f ca="1" t="shared" ref="B102:B124" si="31">EDATE(B101,1)</f>
        <v>47047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30"/>
        <v>112028</v>
      </c>
      <c r="B103" s="12">
        <f ca="1" t="shared" si="31"/>
        <v>47078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30"/>
        <v>122028</v>
      </c>
      <c r="B104" s="12">
        <f ca="1" t="shared" si="31"/>
        <v>47108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30"/>
        <v>12029</v>
      </c>
      <c r="B105" s="12">
        <f ca="1" t="shared" si="31"/>
        <v>47139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30"/>
        <v>22029</v>
      </c>
      <c r="B106" s="12">
        <f ca="1" t="shared" si="31"/>
        <v>47170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30"/>
        <v>32029</v>
      </c>
      <c r="B107" s="12">
        <f ca="1" t="shared" si="31"/>
        <v>47198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30"/>
        <v>42029</v>
      </c>
      <c r="B108" s="12">
        <f ca="1" t="shared" si="31"/>
        <v>47229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30"/>
        <v>52029</v>
      </c>
      <c r="B109" s="12">
        <f ca="1" t="shared" si="31"/>
        <v>47259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30"/>
        <v>62029</v>
      </c>
      <c r="B110" s="12">
        <f ca="1" t="shared" si="31"/>
        <v>47290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30"/>
        <v>72029</v>
      </c>
      <c r="B111" s="12">
        <f ca="1" t="shared" si="31"/>
        <v>47320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30"/>
        <v>82029</v>
      </c>
      <c r="B112" s="12">
        <f ca="1" t="shared" si="31"/>
        <v>47351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30"/>
        <v>92029</v>
      </c>
      <c r="B113" s="12">
        <f ca="1" t="shared" si="31"/>
        <v>47382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30"/>
        <v>102029</v>
      </c>
      <c r="B114" s="12">
        <f ca="1" t="shared" si="31"/>
        <v>47412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30"/>
        <v>112029</v>
      </c>
      <c r="B115" s="12">
        <f ca="1" t="shared" si="31"/>
        <v>47443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30"/>
        <v>122029</v>
      </c>
      <c r="B116" s="12">
        <f ca="1" t="shared" si="31"/>
        <v>47473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30"/>
        <v>12030</v>
      </c>
      <c r="B117" s="12">
        <f ca="1" t="shared" si="31"/>
        <v>47504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30"/>
        <v>22030</v>
      </c>
      <c r="B118" s="12">
        <f ca="1" t="shared" si="31"/>
        <v>47535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30"/>
        <v>32030</v>
      </c>
      <c r="B119" s="12">
        <f ca="1" t="shared" si="31"/>
        <v>47563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30"/>
        <v>42030</v>
      </c>
      <c r="B120" s="12">
        <f ca="1" t="shared" si="31"/>
        <v>47594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30"/>
        <v>52030</v>
      </c>
      <c r="B121" s="12">
        <f ca="1" t="shared" si="31"/>
        <v>47624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30"/>
        <v>62030</v>
      </c>
      <c r="B122" s="12">
        <f ca="1" t="shared" si="31"/>
        <v>47655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30"/>
        <v>72030</v>
      </c>
      <c r="B123" s="12">
        <f ca="1" t="shared" si="31"/>
        <v>47685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30"/>
        <v>82030</v>
      </c>
      <c r="B124" s="12">
        <f ca="1" t="shared" si="31"/>
        <v>47716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M9" sqref="M9"/>
    </sheetView>
  </sheetViews>
  <sheetFormatPr defaultColWidth="11" defaultRowHeight="15"/>
  <cols>
    <col min="1" max="1" width="7" hidden="1" customWidth="1"/>
    <col min="2" max="2" width="8.71428571428571" customWidth="1"/>
    <col min="3" max="3" width="11.7142857142857" customWidth="1"/>
    <col min="4" max="4" width="13" customWidth="1"/>
    <col min="5" max="5" width="14" customWidth="1"/>
    <col min="6" max="6" width="13.2857142857143" customWidth="1"/>
    <col min="7" max="7" width="11.7142857142857" customWidth="1"/>
    <col min="8" max="8" width="11.5714285714286" customWidth="1"/>
    <col min="9" max="9" width="12.4285714285714" customWidth="1"/>
    <col min="10" max="10" width="11.5714285714286" customWidth="1"/>
    <col min="11" max="11" width="11.7142857142857" customWidth="1"/>
    <col min="12" max="12" width="11.4285714285714" customWidth="1"/>
    <col min="13" max="13" width="12.5714285714286" customWidth="1"/>
    <col min="14" max="14" width="12.2857142857143" customWidth="1"/>
    <col min="15" max="15" width="12.1428571428571" customWidth="1"/>
    <col min="16" max="16" width="11.4285714285714" customWidth="1"/>
    <col min="17" max="17" width="3.57142857142857" customWidth="1"/>
    <col min="18" max="18" width="22.7142857142857" customWidth="1"/>
    <col min="19" max="19" width="10.5714285714286" customWidth="1"/>
  </cols>
  <sheetData>
    <row r="1" spans="2:16">
      <c r="B1" s="1" t="s">
        <v>9</v>
      </c>
      <c r="C1" s="2" t="s">
        <v>99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43952</v>
      </c>
      <c r="N1" s="19" t="s">
        <v>13</v>
      </c>
      <c r="O1" s="20">
        <v>3370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200</v>
      </c>
    </row>
    <row r="5" ht="15.75" spans="1:19">
      <c r="A5" s="5" t="str">
        <f>(MONTH(B5)&amp;YEAR(B5))</f>
        <v>52020</v>
      </c>
      <c r="B5" s="12">
        <f>EDATE(M1,0)</f>
        <v>43952</v>
      </c>
      <c r="C5" s="13">
        <f>IF(H5&gt;0,O1-H5,IF(J5&lt;0,O1-J5,O1))</f>
        <v>3170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200</v>
      </c>
      <c r="I5" s="24">
        <f>-SUMIF($L5:$P5,"&lt;0",$L5:$P5)+O1</f>
        <v>3370</v>
      </c>
      <c r="J5" s="24">
        <f>IF($L5&gt;0,$L5,0)+IF($N5&gt;0,$N5,0)+IF($P5&gt;0,$P5,0)</f>
        <v>200</v>
      </c>
      <c r="K5" s="25">
        <v>43974</v>
      </c>
      <c r="L5" s="26">
        <v>200</v>
      </c>
      <c r="M5" s="25"/>
      <c r="N5" s="26"/>
      <c r="O5" s="25"/>
      <c r="P5" s="26"/>
      <c r="R5" s="34" t="s">
        <v>4</v>
      </c>
      <c r="S5" s="33">
        <f ca="1">VLOOKUP($A$2,$A$5:$P$127,3,FALSE)</f>
        <v>2570</v>
      </c>
    </row>
    <row r="6" ht="15.75" spans="1:19">
      <c r="A6" s="5" t="str">
        <f t="shared" ref="A6:A37" si="1">MONTH(B6)&amp;YEAR(B6)</f>
        <v>62020</v>
      </c>
      <c r="B6" s="12">
        <f t="shared" ref="B6:B37" si="2">EDATE(B5,1)</f>
        <v>43983</v>
      </c>
      <c r="C6" s="13">
        <f t="shared" ref="C6:C37" si="3">C5-H6+I6</f>
        <v>3170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>
        <v>43992</v>
      </c>
      <c r="L6" s="26">
        <v>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72020</v>
      </c>
      <c r="B7" s="12">
        <f t="shared" si="2"/>
        <v>44013</v>
      </c>
      <c r="C7" s="13">
        <f t="shared" si="3"/>
        <v>2970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200</v>
      </c>
      <c r="I7" s="24">
        <f t="shared" si="8"/>
        <v>0</v>
      </c>
      <c r="J7" s="24">
        <f t="shared" ref="J7:J70" si="9">IF($L7&gt;0,$L7,0)+IF($N7&gt;0,$N7,0)+IF($P7&gt;0,$P7,0)</f>
        <v>200</v>
      </c>
      <c r="K7" s="27">
        <v>44022</v>
      </c>
      <c r="L7" s="26">
        <v>200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82020</v>
      </c>
      <c r="B8" s="12">
        <f t="shared" si="2"/>
        <v>44044</v>
      </c>
      <c r="C8" s="13">
        <f t="shared" si="3"/>
        <v>2770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200</v>
      </c>
      <c r="I8" s="24">
        <f t="shared" si="8"/>
        <v>0</v>
      </c>
      <c r="J8" s="24">
        <f t="shared" si="9"/>
        <v>200</v>
      </c>
      <c r="K8" s="27">
        <v>44089</v>
      </c>
      <c r="L8" s="26">
        <v>200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92020</v>
      </c>
      <c r="B9" s="12">
        <f t="shared" si="2"/>
        <v>44075</v>
      </c>
      <c r="C9" s="13">
        <f t="shared" si="3"/>
        <v>2570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200</v>
      </c>
      <c r="I9" s="24">
        <f t="shared" si="8"/>
        <v>0</v>
      </c>
      <c r="J9" s="24">
        <f t="shared" si="9"/>
        <v>200</v>
      </c>
      <c r="K9" s="27">
        <v>44089</v>
      </c>
      <c r="L9" s="26">
        <v>200</v>
      </c>
      <c r="M9" s="27"/>
      <c r="N9" s="28"/>
      <c r="O9" s="27"/>
      <c r="P9" s="28"/>
      <c r="S9" s="5"/>
    </row>
    <row r="10" ht="15.75" spans="1:19">
      <c r="A10" s="5" t="str">
        <f t="shared" si="1"/>
        <v>102020</v>
      </c>
      <c r="B10" s="12">
        <f t="shared" si="2"/>
        <v>44105</v>
      </c>
      <c r="C10" s="13">
        <f t="shared" si="3"/>
        <v>2570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112020</v>
      </c>
      <c r="B11" s="12">
        <f t="shared" si="2"/>
        <v>44136</v>
      </c>
      <c r="C11" s="13">
        <f t="shared" si="3"/>
        <v>2570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122020</v>
      </c>
      <c r="B12" s="12">
        <f t="shared" si="2"/>
        <v>44166</v>
      </c>
      <c r="C12" s="13">
        <v>2890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12021</v>
      </c>
      <c r="B13" s="12">
        <f t="shared" si="2"/>
        <v>44197</v>
      </c>
      <c r="C13" s="13">
        <f t="shared" si="3"/>
        <v>2890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22021</v>
      </c>
      <c r="B14" s="12">
        <f t="shared" si="2"/>
        <v>44228</v>
      </c>
      <c r="C14" s="13">
        <f t="shared" si="3"/>
        <v>2890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32021</v>
      </c>
      <c r="B15" s="12">
        <f t="shared" si="2"/>
        <v>44256</v>
      </c>
      <c r="C15" s="13">
        <f t="shared" si="3"/>
        <v>2890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42021</v>
      </c>
      <c r="B16" s="12">
        <f t="shared" si="2"/>
        <v>44287</v>
      </c>
      <c r="C16" s="13">
        <f t="shared" si="3"/>
        <v>2890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52021</v>
      </c>
      <c r="B17" s="12">
        <f t="shared" si="2"/>
        <v>44317</v>
      </c>
      <c r="C17" s="13">
        <f t="shared" si="3"/>
        <v>2890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62021</v>
      </c>
      <c r="B18" s="12">
        <f t="shared" si="2"/>
        <v>44348</v>
      </c>
      <c r="C18" s="13">
        <f t="shared" si="3"/>
        <v>2890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72021</v>
      </c>
      <c r="B19" s="12">
        <f t="shared" si="2"/>
        <v>44378</v>
      </c>
      <c r="C19" s="13">
        <f t="shared" si="3"/>
        <v>2890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82021</v>
      </c>
      <c r="B20" s="12">
        <f t="shared" si="2"/>
        <v>44409</v>
      </c>
      <c r="C20" s="13">
        <f t="shared" si="3"/>
        <v>2890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92021</v>
      </c>
      <c r="B21" s="12">
        <f t="shared" si="2"/>
        <v>44440</v>
      </c>
      <c r="C21" s="13">
        <f t="shared" si="3"/>
        <v>2890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102021</v>
      </c>
      <c r="B22" s="12">
        <f t="shared" si="2"/>
        <v>44470</v>
      </c>
      <c r="C22" s="13">
        <f t="shared" si="3"/>
        <v>2890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112021</v>
      </c>
      <c r="B23" s="12">
        <f t="shared" si="2"/>
        <v>44501</v>
      </c>
      <c r="C23" s="13">
        <f t="shared" si="3"/>
        <v>2890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122021</v>
      </c>
      <c r="B24" s="12">
        <f t="shared" si="2"/>
        <v>44531</v>
      </c>
      <c r="C24" s="13">
        <f t="shared" si="3"/>
        <v>2890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12022</v>
      </c>
      <c r="B25" s="12">
        <f t="shared" si="2"/>
        <v>44562</v>
      </c>
      <c r="C25" s="13">
        <f t="shared" si="3"/>
        <v>2890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22022</v>
      </c>
      <c r="B26" s="12">
        <f t="shared" si="2"/>
        <v>44593</v>
      </c>
      <c r="C26" s="13">
        <f t="shared" si="3"/>
        <v>2890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32022</v>
      </c>
      <c r="B27" s="12">
        <f t="shared" si="2"/>
        <v>44621</v>
      </c>
      <c r="C27" s="13">
        <f t="shared" si="3"/>
        <v>2890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42022</v>
      </c>
      <c r="B28" s="12">
        <f t="shared" si="2"/>
        <v>44652</v>
      </c>
      <c r="C28" s="13">
        <f t="shared" si="3"/>
        <v>2890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52022</v>
      </c>
      <c r="B29" s="12">
        <f t="shared" si="2"/>
        <v>44682</v>
      </c>
      <c r="C29" s="13">
        <f t="shared" si="3"/>
        <v>2890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62022</v>
      </c>
      <c r="B30" s="12">
        <f t="shared" si="2"/>
        <v>44713</v>
      </c>
      <c r="C30" s="13">
        <f t="shared" si="3"/>
        <v>2890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72022</v>
      </c>
      <c r="B31" s="12">
        <f t="shared" si="2"/>
        <v>44743</v>
      </c>
      <c r="C31" s="13">
        <f t="shared" si="3"/>
        <v>2890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82022</v>
      </c>
      <c r="B32" s="12">
        <f t="shared" si="2"/>
        <v>44774</v>
      </c>
      <c r="C32" s="13">
        <f t="shared" si="3"/>
        <v>2890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92022</v>
      </c>
      <c r="B33" s="12">
        <f t="shared" si="2"/>
        <v>44805</v>
      </c>
      <c r="C33" s="13">
        <f t="shared" si="3"/>
        <v>2890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102022</v>
      </c>
      <c r="B34" s="12">
        <f t="shared" si="2"/>
        <v>44835</v>
      </c>
      <c r="C34" s="13">
        <f t="shared" si="3"/>
        <v>2890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112022</v>
      </c>
      <c r="B35" s="12">
        <f t="shared" si="2"/>
        <v>44866</v>
      </c>
      <c r="C35" s="13">
        <f t="shared" si="3"/>
        <v>2890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122022</v>
      </c>
      <c r="B36" s="12">
        <f t="shared" si="2"/>
        <v>44896</v>
      </c>
      <c r="C36" s="13">
        <f t="shared" si="3"/>
        <v>2890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12023</v>
      </c>
      <c r="B37" s="12">
        <f t="shared" si="2"/>
        <v>44927</v>
      </c>
      <c r="C37" s="13">
        <f t="shared" si="3"/>
        <v>2890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22023</v>
      </c>
      <c r="B38" s="12">
        <f t="shared" ref="B38:B69" si="12">EDATE(B37,1)</f>
        <v>44958</v>
      </c>
      <c r="C38" s="13">
        <f t="shared" ref="C38:C69" si="13">C37-H38+I38</f>
        <v>2890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32023</v>
      </c>
      <c r="B39" s="12">
        <f t="shared" si="12"/>
        <v>44986</v>
      </c>
      <c r="C39" s="13">
        <f t="shared" si="13"/>
        <v>2890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42023</v>
      </c>
      <c r="B40" s="12">
        <f t="shared" si="12"/>
        <v>45017</v>
      </c>
      <c r="C40" s="13">
        <f t="shared" si="13"/>
        <v>2890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52023</v>
      </c>
      <c r="B41" s="12">
        <f t="shared" si="12"/>
        <v>45047</v>
      </c>
      <c r="C41" s="13">
        <f t="shared" si="13"/>
        <v>2890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62023</v>
      </c>
      <c r="B42" s="12">
        <f t="shared" si="12"/>
        <v>45078</v>
      </c>
      <c r="C42" s="13">
        <f t="shared" si="13"/>
        <v>2890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72023</v>
      </c>
      <c r="B43" s="12">
        <f t="shared" si="12"/>
        <v>45108</v>
      </c>
      <c r="C43" s="13">
        <f t="shared" si="13"/>
        <v>2890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82023</v>
      </c>
      <c r="B44" s="12">
        <f t="shared" si="12"/>
        <v>45139</v>
      </c>
      <c r="C44" s="13">
        <f t="shared" si="13"/>
        <v>2890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92023</v>
      </c>
      <c r="B45" s="12">
        <f t="shared" si="12"/>
        <v>45170</v>
      </c>
      <c r="C45" s="13">
        <f t="shared" si="13"/>
        <v>2890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102023</v>
      </c>
      <c r="B46" s="12">
        <f t="shared" si="12"/>
        <v>45200</v>
      </c>
      <c r="C46" s="13">
        <f t="shared" si="13"/>
        <v>2890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112023</v>
      </c>
      <c r="B47" s="12">
        <f t="shared" si="12"/>
        <v>45231</v>
      </c>
      <c r="C47" s="13">
        <f t="shared" si="13"/>
        <v>2890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122023</v>
      </c>
      <c r="B48" s="12">
        <f t="shared" si="12"/>
        <v>45261</v>
      </c>
      <c r="C48" s="13">
        <f t="shared" si="13"/>
        <v>2890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12024</v>
      </c>
      <c r="B49" s="12">
        <f t="shared" si="12"/>
        <v>45292</v>
      </c>
      <c r="C49" s="13">
        <f t="shared" si="13"/>
        <v>2890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22024</v>
      </c>
      <c r="B50" s="12">
        <f t="shared" si="12"/>
        <v>45323</v>
      </c>
      <c r="C50" s="13">
        <f t="shared" si="13"/>
        <v>2890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32024</v>
      </c>
      <c r="B51" s="12">
        <f t="shared" si="12"/>
        <v>45352</v>
      </c>
      <c r="C51" s="13">
        <f t="shared" si="13"/>
        <v>2890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42024</v>
      </c>
      <c r="B52" s="12">
        <f t="shared" si="12"/>
        <v>45383</v>
      </c>
      <c r="C52" s="13">
        <f t="shared" si="13"/>
        <v>2890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52024</v>
      </c>
      <c r="B53" s="12">
        <f t="shared" si="12"/>
        <v>45413</v>
      </c>
      <c r="C53" s="13">
        <f t="shared" si="13"/>
        <v>2890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62024</v>
      </c>
      <c r="B54" s="12">
        <f t="shared" si="12"/>
        <v>45444</v>
      </c>
      <c r="C54" s="13">
        <f t="shared" si="13"/>
        <v>2890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72024</v>
      </c>
      <c r="B55" s="12">
        <f t="shared" si="12"/>
        <v>45474</v>
      </c>
      <c r="C55" s="13">
        <f t="shared" si="13"/>
        <v>2890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82024</v>
      </c>
      <c r="B56" s="12">
        <f t="shared" si="12"/>
        <v>45505</v>
      </c>
      <c r="C56" s="13">
        <f t="shared" si="13"/>
        <v>2890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92024</v>
      </c>
      <c r="B57" s="12">
        <f t="shared" si="12"/>
        <v>45536</v>
      </c>
      <c r="C57" s="13">
        <f t="shared" si="13"/>
        <v>2890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102024</v>
      </c>
      <c r="B58" s="12">
        <f t="shared" si="12"/>
        <v>45566</v>
      </c>
      <c r="C58" s="13">
        <f t="shared" si="13"/>
        <v>2890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112024</v>
      </c>
      <c r="B59" s="12">
        <f t="shared" si="12"/>
        <v>45597</v>
      </c>
      <c r="C59" s="13">
        <f t="shared" si="13"/>
        <v>2890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122024</v>
      </c>
      <c r="B60" s="12">
        <f t="shared" si="12"/>
        <v>45627</v>
      </c>
      <c r="C60" s="13">
        <f t="shared" si="13"/>
        <v>2890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12025</v>
      </c>
      <c r="B61" s="12">
        <f t="shared" si="12"/>
        <v>45658</v>
      </c>
      <c r="C61" s="13">
        <f t="shared" si="13"/>
        <v>2890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22025</v>
      </c>
      <c r="B62" s="12">
        <f t="shared" si="12"/>
        <v>45689</v>
      </c>
      <c r="C62" s="13">
        <f t="shared" si="13"/>
        <v>2890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32025</v>
      </c>
      <c r="B63" s="12">
        <f t="shared" si="12"/>
        <v>45717</v>
      </c>
      <c r="C63" s="13">
        <f t="shared" si="13"/>
        <v>2890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42025</v>
      </c>
      <c r="B64" s="12">
        <f t="shared" si="12"/>
        <v>45748</v>
      </c>
      <c r="C64" s="13">
        <f t="shared" si="13"/>
        <v>2890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52025</v>
      </c>
      <c r="B65" s="12">
        <f t="shared" si="12"/>
        <v>45778</v>
      </c>
      <c r="C65" s="13">
        <f t="shared" si="13"/>
        <v>2890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62025</v>
      </c>
      <c r="B66" s="12">
        <f t="shared" si="12"/>
        <v>45809</v>
      </c>
      <c r="C66" s="13">
        <f t="shared" si="13"/>
        <v>2890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72025</v>
      </c>
      <c r="B67" s="12">
        <f t="shared" si="12"/>
        <v>45839</v>
      </c>
      <c r="C67" s="13">
        <f t="shared" si="13"/>
        <v>2890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82025</v>
      </c>
      <c r="B68" s="12">
        <f t="shared" si="12"/>
        <v>45870</v>
      </c>
      <c r="C68" s="13">
        <f t="shared" si="13"/>
        <v>2890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92025</v>
      </c>
      <c r="B69" s="12">
        <f t="shared" si="12"/>
        <v>45901</v>
      </c>
      <c r="C69" s="13">
        <f t="shared" si="13"/>
        <v>2890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102025</v>
      </c>
      <c r="B70" s="12">
        <f t="shared" ref="B70:B101" si="21">EDATE(B69,1)</f>
        <v>45931</v>
      </c>
      <c r="C70" s="13">
        <f t="shared" ref="C70:C101" si="22">C69-H70+I70</f>
        <v>2890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112025</v>
      </c>
      <c r="B71" s="12">
        <f t="shared" si="21"/>
        <v>45962</v>
      </c>
      <c r="C71" s="13">
        <f t="shared" si="22"/>
        <v>2890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122025</v>
      </c>
      <c r="B72" s="12">
        <f t="shared" si="21"/>
        <v>45992</v>
      </c>
      <c r="C72" s="13">
        <f t="shared" si="22"/>
        <v>2890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12026</v>
      </c>
      <c r="B73" s="12">
        <f t="shared" si="21"/>
        <v>46023</v>
      </c>
      <c r="C73" s="13">
        <f t="shared" si="22"/>
        <v>2890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22026</v>
      </c>
      <c r="B74" s="12">
        <f t="shared" si="21"/>
        <v>46054</v>
      </c>
      <c r="C74" s="13">
        <f t="shared" si="22"/>
        <v>2890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32026</v>
      </c>
      <c r="B75" s="12">
        <f t="shared" si="21"/>
        <v>46082</v>
      </c>
      <c r="C75" s="13">
        <f t="shared" si="22"/>
        <v>2890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42026</v>
      </c>
      <c r="B76" s="12">
        <f t="shared" si="21"/>
        <v>46113</v>
      </c>
      <c r="C76" s="13">
        <f t="shared" si="22"/>
        <v>2890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52026</v>
      </c>
      <c r="B77" s="12">
        <f t="shared" si="21"/>
        <v>46143</v>
      </c>
      <c r="C77" s="13">
        <f t="shared" si="22"/>
        <v>2890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62026</v>
      </c>
      <c r="B78" s="12">
        <f t="shared" si="21"/>
        <v>46174</v>
      </c>
      <c r="C78" s="13">
        <f t="shared" si="22"/>
        <v>2890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72026</v>
      </c>
      <c r="B79" s="12">
        <f t="shared" si="21"/>
        <v>46204</v>
      </c>
      <c r="C79" s="13">
        <f t="shared" si="22"/>
        <v>2890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82026</v>
      </c>
      <c r="B80" s="12">
        <f t="shared" si="21"/>
        <v>46235</v>
      </c>
      <c r="C80" s="13">
        <f t="shared" si="22"/>
        <v>2890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92026</v>
      </c>
      <c r="B81" s="12">
        <f t="shared" si="21"/>
        <v>46266</v>
      </c>
      <c r="C81" s="13">
        <f t="shared" si="22"/>
        <v>2890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102026</v>
      </c>
      <c r="B82" s="12">
        <f t="shared" si="21"/>
        <v>46296</v>
      </c>
      <c r="C82" s="13">
        <f t="shared" si="22"/>
        <v>2890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112026</v>
      </c>
      <c r="B83" s="12">
        <f t="shared" si="21"/>
        <v>46327</v>
      </c>
      <c r="C83" s="13">
        <f t="shared" si="22"/>
        <v>2890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122026</v>
      </c>
      <c r="B84" s="12">
        <f t="shared" si="21"/>
        <v>46357</v>
      </c>
      <c r="C84" s="13">
        <f t="shared" si="22"/>
        <v>2890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12027</v>
      </c>
      <c r="B85" s="12">
        <f t="shared" si="21"/>
        <v>46388</v>
      </c>
      <c r="C85" s="13">
        <f t="shared" si="22"/>
        <v>2890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22027</v>
      </c>
      <c r="B86" s="12">
        <f t="shared" si="21"/>
        <v>46419</v>
      </c>
      <c r="C86" s="13">
        <f t="shared" si="22"/>
        <v>2890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32027</v>
      </c>
      <c r="B87" s="12">
        <f t="shared" si="21"/>
        <v>46447</v>
      </c>
      <c r="C87" s="13">
        <f t="shared" si="22"/>
        <v>2890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42027</v>
      </c>
      <c r="B88" s="12">
        <f t="shared" si="21"/>
        <v>46478</v>
      </c>
      <c r="C88" s="13">
        <f t="shared" si="22"/>
        <v>2890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52027</v>
      </c>
      <c r="B89" s="12">
        <f t="shared" si="21"/>
        <v>46508</v>
      </c>
      <c r="C89" s="13">
        <f t="shared" si="22"/>
        <v>2890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62027</v>
      </c>
      <c r="B90" s="12">
        <f t="shared" si="21"/>
        <v>46539</v>
      </c>
      <c r="C90" s="13">
        <f t="shared" si="22"/>
        <v>2890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72027</v>
      </c>
      <c r="B91" s="12">
        <f t="shared" si="21"/>
        <v>46569</v>
      </c>
      <c r="C91" s="13">
        <f t="shared" si="22"/>
        <v>2890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82027</v>
      </c>
      <c r="B92" s="12">
        <f t="shared" si="21"/>
        <v>46600</v>
      </c>
      <c r="C92" s="13">
        <f t="shared" si="22"/>
        <v>2890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92027</v>
      </c>
      <c r="B93" s="12">
        <f t="shared" si="21"/>
        <v>46631</v>
      </c>
      <c r="C93" s="13">
        <f t="shared" si="22"/>
        <v>2890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102027</v>
      </c>
      <c r="B94" s="12">
        <f t="shared" si="21"/>
        <v>46661</v>
      </c>
      <c r="C94" s="13">
        <f t="shared" si="22"/>
        <v>2890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112027</v>
      </c>
      <c r="B95" s="12">
        <f t="shared" si="21"/>
        <v>46692</v>
      </c>
      <c r="C95" s="13">
        <f t="shared" si="22"/>
        <v>2890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122027</v>
      </c>
      <c r="B96" s="12">
        <f t="shared" si="21"/>
        <v>46722</v>
      </c>
      <c r="C96" s="13">
        <f t="shared" si="22"/>
        <v>2890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12028</v>
      </c>
      <c r="B97" s="12">
        <f t="shared" si="21"/>
        <v>46753</v>
      </c>
      <c r="C97" s="13">
        <f t="shared" si="22"/>
        <v>2890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22028</v>
      </c>
      <c r="B98" s="12">
        <f t="shared" si="21"/>
        <v>46784</v>
      </c>
      <c r="C98" s="13">
        <f t="shared" si="22"/>
        <v>2890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32028</v>
      </c>
      <c r="B99" s="12">
        <f t="shared" si="21"/>
        <v>46813</v>
      </c>
      <c r="C99" s="13">
        <f t="shared" si="22"/>
        <v>2890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42028</v>
      </c>
      <c r="B100" s="12">
        <f t="shared" si="21"/>
        <v>46844</v>
      </c>
      <c r="C100" s="13">
        <f t="shared" si="22"/>
        <v>2890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52028</v>
      </c>
      <c r="B101" s="12">
        <f t="shared" si="21"/>
        <v>46874</v>
      </c>
      <c r="C101" s="13">
        <f t="shared" si="22"/>
        <v>2890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62028</v>
      </c>
      <c r="B102" s="12">
        <f t="shared" ref="B102:B124" si="31">EDATE(B101,1)</f>
        <v>46905</v>
      </c>
      <c r="C102" s="13">
        <f t="shared" ref="C102:C124" si="32">C101-H102+I102</f>
        <v>2890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72028</v>
      </c>
      <c r="B103" s="12">
        <f t="shared" si="31"/>
        <v>46935</v>
      </c>
      <c r="C103" s="13">
        <f t="shared" si="32"/>
        <v>2890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82028</v>
      </c>
      <c r="B104" s="12">
        <f t="shared" si="31"/>
        <v>46966</v>
      </c>
      <c r="C104" s="13">
        <f t="shared" si="32"/>
        <v>2890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92028</v>
      </c>
      <c r="B105" s="12">
        <f t="shared" si="31"/>
        <v>46997</v>
      </c>
      <c r="C105" s="13">
        <f t="shared" si="32"/>
        <v>2890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102028</v>
      </c>
      <c r="B106" s="12">
        <f t="shared" si="31"/>
        <v>47027</v>
      </c>
      <c r="C106" s="13">
        <f t="shared" si="32"/>
        <v>2890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112028</v>
      </c>
      <c r="B107" s="12">
        <f t="shared" si="31"/>
        <v>47058</v>
      </c>
      <c r="C107" s="13">
        <f t="shared" si="32"/>
        <v>2890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122028</v>
      </c>
      <c r="B108" s="12">
        <f t="shared" si="31"/>
        <v>47088</v>
      </c>
      <c r="C108" s="13">
        <f t="shared" si="32"/>
        <v>2890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12029</v>
      </c>
      <c r="B109" s="12">
        <f t="shared" si="31"/>
        <v>47119</v>
      </c>
      <c r="C109" s="13">
        <f t="shared" si="32"/>
        <v>2890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22029</v>
      </c>
      <c r="B110" s="12">
        <f t="shared" si="31"/>
        <v>47150</v>
      </c>
      <c r="C110" s="13">
        <f t="shared" si="32"/>
        <v>2890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32029</v>
      </c>
      <c r="B111" s="12">
        <f t="shared" si="31"/>
        <v>47178</v>
      </c>
      <c r="C111" s="13">
        <f t="shared" si="32"/>
        <v>2890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42029</v>
      </c>
      <c r="B112" s="12">
        <f t="shared" si="31"/>
        <v>47209</v>
      </c>
      <c r="C112" s="13">
        <f t="shared" si="32"/>
        <v>2890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52029</v>
      </c>
      <c r="B113" s="12">
        <f t="shared" si="31"/>
        <v>47239</v>
      </c>
      <c r="C113" s="13">
        <f t="shared" si="32"/>
        <v>2890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62029</v>
      </c>
      <c r="B114" s="12">
        <f t="shared" si="31"/>
        <v>47270</v>
      </c>
      <c r="C114" s="13">
        <f t="shared" si="32"/>
        <v>2890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72029</v>
      </c>
      <c r="B115" s="12">
        <f t="shared" si="31"/>
        <v>47300</v>
      </c>
      <c r="C115" s="13">
        <f t="shared" si="32"/>
        <v>2890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82029</v>
      </c>
      <c r="B116" s="12">
        <f t="shared" si="31"/>
        <v>47331</v>
      </c>
      <c r="C116" s="13">
        <f t="shared" si="32"/>
        <v>2890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92029</v>
      </c>
      <c r="B117" s="12">
        <f t="shared" si="31"/>
        <v>47362</v>
      </c>
      <c r="C117" s="13">
        <f t="shared" si="32"/>
        <v>2890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102029</v>
      </c>
      <c r="B118" s="12">
        <f t="shared" si="31"/>
        <v>47392</v>
      </c>
      <c r="C118" s="13">
        <f t="shared" si="32"/>
        <v>2890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112029</v>
      </c>
      <c r="B119" s="12">
        <f t="shared" si="31"/>
        <v>47423</v>
      </c>
      <c r="C119" s="13">
        <f t="shared" si="32"/>
        <v>2890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122029</v>
      </c>
      <c r="B120" s="12">
        <f t="shared" si="31"/>
        <v>47453</v>
      </c>
      <c r="C120" s="13">
        <f t="shared" si="32"/>
        <v>2890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12030</v>
      </c>
      <c r="B121" s="12">
        <f t="shared" si="31"/>
        <v>47484</v>
      </c>
      <c r="C121" s="13">
        <f t="shared" si="32"/>
        <v>2890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22030</v>
      </c>
      <c r="B122" s="12">
        <f t="shared" si="31"/>
        <v>47515</v>
      </c>
      <c r="C122" s="13">
        <f t="shared" si="32"/>
        <v>2890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32030</v>
      </c>
      <c r="B123" s="12">
        <f t="shared" si="31"/>
        <v>47543</v>
      </c>
      <c r="C123" s="13">
        <f t="shared" si="32"/>
        <v>2890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42030</v>
      </c>
      <c r="B124" s="12">
        <f t="shared" si="31"/>
        <v>47574</v>
      </c>
      <c r="C124" s="13">
        <f t="shared" si="32"/>
        <v>2890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P1" sqref="P1"/>
    </sheetView>
  </sheetViews>
  <sheetFormatPr defaultColWidth="11" defaultRowHeight="15"/>
  <cols>
    <col min="1" max="1" width="7" hidden="1" customWidth="1"/>
    <col min="2" max="2" width="9.14285714285714" customWidth="1"/>
    <col min="3" max="3" width="11" customWidth="1"/>
    <col min="4" max="4" width="11.1428571428571" customWidth="1"/>
    <col min="5" max="6" width="11.2857142857143" customWidth="1"/>
    <col min="7" max="7" width="11" customWidth="1"/>
    <col min="8" max="8" width="12" customWidth="1"/>
    <col min="9" max="9" width="10.7142857142857" customWidth="1"/>
    <col min="10" max="10" width="10.4285714285714" customWidth="1"/>
    <col min="11" max="11" width="10.2857142857143" customWidth="1"/>
    <col min="12" max="12" width="10.5714285714286" customWidth="1"/>
    <col min="13" max="13" width="10.7142857142857" customWidth="1"/>
    <col min="14" max="14" width="10.1428571428571" customWidth="1"/>
    <col min="15" max="16" width="10.7142857142857" customWidth="1"/>
    <col min="17" max="17" width="4.6" customWidth="1"/>
    <col min="18" max="18" width="19.3619047619048" customWidth="1"/>
    <col min="19" max="19" width="9.68571428571429" customWidth="1"/>
  </cols>
  <sheetData>
    <row r="1" spans="2:16">
      <c r="B1" s="1" t="s">
        <v>9</v>
      </c>
      <c r="C1" s="2" t="s">
        <v>100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f ca="1">TODAY()</f>
        <v>44095</v>
      </c>
      <c r="N1" s="19" t="s">
        <v>13</v>
      </c>
      <c r="O1" s="20">
        <v>300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300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300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300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300</v>
      </c>
    </row>
    <row r="6" ht="15.75" spans="1:19">
      <c r="A6" s="5" t="str">
        <f ca="1" t="shared" ref="A6:A37" si="1">MONTH(B6)&amp;YEAR(B6)</f>
        <v>102020</v>
      </c>
      <c r="B6" s="12">
        <f ca="1" t="shared" ref="B6:B37" si="2">EDATE(B5,1)</f>
        <v>44125</v>
      </c>
      <c r="C6" s="13">
        <f t="shared" ref="C6:C37" si="3">C5-H6+I6</f>
        <v>300</v>
      </c>
      <c r="D6" s="13">
        <f t="shared" ref="D6:D37" si="4">C5*$K$1</f>
        <v>30</v>
      </c>
      <c r="E6" s="13">
        <f t="shared" ref="E6:E37" si="5">C5*$K$1+G5</f>
        <v>30</v>
      </c>
      <c r="F6" s="14">
        <f t="shared" ref="F6:F37" si="6">IF(J6&gt;E6,E6,J6)</f>
        <v>0</v>
      </c>
      <c r="G6" s="14">
        <f t="shared" si="0"/>
        <v>30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112020</v>
      </c>
      <c r="B7" s="12">
        <f ca="1" t="shared" si="2"/>
        <v>44156</v>
      </c>
      <c r="C7" s="13">
        <f t="shared" si="3"/>
        <v>300</v>
      </c>
      <c r="D7" s="13">
        <f t="shared" si="4"/>
        <v>30</v>
      </c>
      <c r="E7" s="13">
        <f t="shared" si="5"/>
        <v>60</v>
      </c>
      <c r="F7" s="14">
        <f t="shared" si="6"/>
        <v>0</v>
      </c>
      <c r="G7" s="14">
        <f t="shared" si="0"/>
        <v>60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1"/>
        <v>122020</v>
      </c>
      <c r="B8" s="12">
        <f ca="1" t="shared" si="2"/>
        <v>44186</v>
      </c>
      <c r="C8" s="13">
        <f t="shared" si="3"/>
        <v>300</v>
      </c>
      <c r="D8" s="13">
        <f t="shared" si="4"/>
        <v>30</v>
      </c>
      <c r="E8" s="13">
        <f t="shared" si="5"/>
        <v>90</v>
      </c>
      <c r="F8" s="14">
        <f t="shared" si="6"/>
        <v>0</v>
      </c>
      <c r="G8" s="14">
        <f t="shared" si="0"/>
        <v>90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ca="1" t="shared" si="1"/>
        <v>12021</v>
      </c>
      <c r="B9" s="12">
        <f ca="1" t="shared" si="2"/>
        <v>44217</v>
      </c>
      <c r="C9" s="13">
        <f t="shared" si="3"/>
        <v>300</v>
      </c>
      <c r="D9" s="13">
        <f t="shared" si="4"/>
        <v>30</v>
      </c>
      <c r="E9" s="13">
        <f t="shared" si="5"/>
        <v>120</v>
      </c>
      <c r="F9" s="14">
        <f t="shared" si="6"/>
        <v>0</v>
      </c>
      <c r="G9" s="14">
        <f t="shared" si="0"/>
        <v>120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22021</v>
      </c>
      <c r="B10" s="12">
        <f ca="1" t="shared" si="2"/>
        <v>44248</v>
      </c>
      <c r="C10" s="13">
        <f t="shared" si="3"/>
        <v>300</v>
      </c>
      <c r="D10" s="13">
        <f t="shared" si="4"/>
        <v>30</v>
      </c>
      <c r="E10" s="13">
        <f t="shared" si="5"/>
        <v>150</v>
      </c>
      <c r="F10" s="14">
        <f t="shared" si="6"/>
        <v>0</v>
      </c>
      <c r="G10" s="14">
        <f t="shared" si="0"/>
        <v>150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32021</v>
      </c>
      <c r="B11" s="12">
        <f ca="1" t="shared" si="2"/>
        <v>44276</v>
      </c>
      <c r="C11" s="13">
        <f t="shared" si="3"/>
        <v>300</v>
      </c>
      <c r="D11" s="13">
        <f t="shared" si="4"/>
        <v>30</v>
      </c>
      <c r="E11" s="13">
        <f t="shared" si="5"/>
        <v>180</v>
      </c>
      <c r="F11" s="14">
        <f t="shared" si="6"/>
        <v>0</v>
      </c>
      <c r="G11" s="14">
        <f t="shared" si="0"/>
        <v>180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42021</v>
      </c>
      <c r="B12" s="12">
        <f ca="1" t="shared" si="2"/>
        <v>44307</v>
      </c>
      <c r="C12" s="13">
        <f t="shared" si="3"/>
        <v>300</v>
      </c>
      <c r="D12" s="13">
        <f t="shared" si="4"/>
        <v>30</v>
      </c>
      <c r="E12" s="13">
        <f t="shared" si="5"/>
        <v>210</v>
      </c>
      <c r="F12" s="14">
        <f t="shared" si="6"/>
        <v>0</v>
      </c>
      <c r="G12" s="14">
        <f t="shared" si="0"/>
        <v>210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52021</v>
      </c>
      <c r="B13" s="12">
        <f ca="1" t="shared" si="2"/>
        <v>44337</v>
      </c>
      <c r="C13" s="13">
        <f t="shared" si="3"/>
        <v>300</v>
      </c>
      <c r="D13" s="13">
        <f t="shared" si="4"/>
        <v>30</v>
      </c>
      <c r="E13" s="13">
        <f t="shared" si="5"/>
        <v>240</v>
      </c>
      <c r="F13" s="14">
        <f t="shared" si="6"/>
        <v>0</v>
      </c>
      <c r="G13" s="14">
        <f t="shared" si="0"/>
        <v>240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62021</v>
      </c>
      <c r="B14" s="12">
        <f ca="1" t="shared" si="2"/>
        <v>44368</v>
      </c>
      <c r="C14" s="13">
        <f t="shared" si="3"/>
        <v>300</v>
      </c>
      <c r="D14" s="13">
        <f t="shared" si="4"/>
        <v>30</v>
      </c>
      <c r="E14" s="13">
        <f t="shared" si="5"/>
        <v>270</v>
      </c>
      <c r="F14" s="14">
        <f t="shared" si="6"/>
        <v>0</v>
      </c>
      <c r="G14" s="14">
        <f t="shared" si="0"/>
        <v>270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72021</v>
      </c>
      <c r="B15" s="12">
        <f ca="1" t="shared" si="2"/>
        <v>44398</v>
      </c>
      <c r="C15" s="13">
        <f t="shared" si="3"/>
        <v>300</v>
      </c>
      <c r="D15" s="13">
        <f t="shared" si="4"/>
        <v>30</v>
      </c>
      <c r="E15" s="13">
        <f t="shared" si="5"/>
        <v>300</v>
      </c>
      <c r="F15" s="14">
        <f t="shared" si="6"/>
        <v>0</v>
      </c>
      <c r="G15" s="14">
        <f t="shared" si="0"/>
        <v>300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82021</v>
      </c>
      <c r="B16" s="12">
        <f ca="1" t="shared" si="2"/>
        <v>44429</v>
      </c>
      <c r="C16" s="13">
        <f t="shared" si="3"/>
        <v>300</v>
      </c>
      <c r="D16" s="13">
        <f t="shared" si="4"/>
        <v>30</v>
      </c>
      <c r="E16" s="13">
        <f t="shared" si="5"/>
        <v>330</v>
      </c>
      <c r="F16" s="14">
        <f t="shared" si="6"/>
        <v>0</v>
      </c>
      <c r="G16" s="14">
        <f t="shared" si="0"/>
        <v>330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92021</v>
      </c>
      <c r="B17" s="12">
        <f ca="1" t="shared" si="2"/>
        <v>44460</v>
      </c>
      <c r="C17" s="13">
        <f t="shared" si="3"/>
        <v>300</v>
      </c>
      <c r="D17" s="13">
        <f t="shared" si="4"/>
        <v>30</v>
      </c>
      <c r="E17" s="13">
        <f t="shared" si="5"/>
        <v>360</v>
      </c>
      <c r="F17" s="14">
        <f t="shared" si="6"/>
        <v>0</v>
      </c>
      <c r="G17" s="14">
        <f t="shared" si="0"/>
        <v>360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102021</v>
      </c>
      <c r="B18" s="12">
        <f ca="1" t="shared" si="2"/>
        <v>44490</v>
      </c>
      <c r="C18" s="13">
        <f t="shared" si="3"/>
        <v>300</v>
      </c>
      <c r="D18" s="13">
        <f t="shared" si="4"/>
        <v>30</v>
      </c>
      <c r="E18" s="13">
        <f t="shared" si="5"/>
        <v>390</v>
      </c>
      <c r="F18" s="14">
        <f t="shared" si="6"/>
        <v>0</v>
      </c>
      <c r="G18" s="14">
        <f t="shared" si="0"/>
        <v>390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112021</v>
      </c>
      <c r="B19" s="12">
        <f ca="1" t="shared" si="2"/>
        <v>44521</v>
      </c>
      <c r="C19" s="13">
        <f t="shared" si="3"/>
        <v>300</v>
      </c>
      <c r="D19" s="13">
        <f t="shared" si="4"/>
        <v>30</v>
      </c>
      <c r="E19" s="13">
        <f t="shared" si="5"/>
        <v>420</v>
      </c>
      <c r="F19" s="14">
        <f t="shared" si="6"/>
        <v>0</v>
      </c>
      <c r="G19" s="14">
        <f t="shared" si="0"/>
        <v>420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122021</v>
      </c>
      <c r="B20" s="12">
        <f ca="1" t="shared" si="2"/>
        <v>44551</v>
      </c>
      <c r="C20" s="13">
        <f t="shared" si="3"/>
        <v>300</v>
      </c>
      <c r="D20" s="13">
        <f t="shared" si="4"/>
        <v>30</v>
      </c>
      <c r="E20" s="13">
        <f t="shared" si="5"/>
        <v>450</v>
      </c>
      <c r="F20" s="14">
        <f t="shared" si="6"/>
        <v>0</v>
      </c>
      <c r="G20" s="14">
        <f t="shared" si="0"/>
        <v>450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12022</v>
      </c>
      <c r="B21" s="12">
        <f ca="1" t="shared" si="2"/>
        <v>44582</v>
      </c>
      <c r="C21" s="13">
        <f t="shared" si="3"/>
        <v>300</v>
      </c>
      <c r="D21" s="13">
        <f t="shared" si="4"/>
        <v>30</v>
      </c>
      <c r="E21" s="13">
        <f t="shared" si="5"/>
        <v>480</v>
      </c>
      <c r="F21" s="14">
        <f t="shared" si="6"/>
        <v>0</v>
      </c>
      <c r="G21" s="14">
        <f t="shared" si="0"/>
        <v>480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22022</v>
      </c>
      <c r="B22" s="12">
        <f ca="1" t="shared" si="2"/>
        <v>44613</v>
      </c>
      <c r="C22" s="13">
        <f t="shared" si="3"/>
        <v>300</v>
      </c>
      <c r="D22" s="13">
        <f t="shared" si="4"/>
        <v>30</v>
      </c>
      <c r="E22" s="13">
        <f t="shared" si="5"/>
        <v>510</v>
      </c>
      <c r="F22" s="14">
        <f t="shared" si="6"/>
        <v>0</v>
      </c>
      <c r="G22" s="14">
        <f t="shared" si="0"/>
        <v>510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32022</v>
      </c>
      <c r="B23" s="12">
        <f ca="1" t="shared" si="2"/>
        <v>44641</v>
      </c>
      <c r="C23" s="13">
        <f t="shared" si="3"/>
        <v>300</v>
      </c>
      <c r="D23" s="13">
        <f t="shared" si="4"/>
        <v>30</v>
      </c>
      <c r="E23" s="13">
        <f t="shared" si="5"/>
        <v>540</v>
      </c>
      <c r="F23" s="14">
        <f t="shared" si="6"/>
        <v>0</v>
      </c>
      <c r="G23" s="14">
        <f t="shared" si="0"/>
        <v>540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42022</v>
      </c>
      <c r="B24" s="12">
        <f ca="1" t="shared" si="2"/>
        <v>44672</v>
      </c>
      <c r="C24" s="13">
        <f t="shared" si="3"/>
        <v>300</v>
      </c>
      <c r="D24" s="13">
        <f t="shared" si="4"/>
        <v>30</v>
      </c>
      <c r="E24" s="13">
        <f t="shared" si="5"/>
        <v>570</v>
      </c>
      <c r="F24" s="14">
        <f t="shared" si="6"/>
        <v>0</v>
      </c>
      <c r="G24" s="14">
        <f t="shared" si="0"/>
        <v>570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52022</v>
      </c>
      <c r="B25" s="12">
        <f ca="1" t="shared" si="2"/>
        <v>44702</v>
      </c>
      <c r="C25" s="13">
        <f t="shared" si="3"/>
        <v>300</v>
      </c>
      <c r="D25" s="13">
        <f t="shared" si="4"/>
        <v>30</v>
      </c>
      <c r="E25" s="13">
        <f t="shared" si="5"/>
        <v>600</v>
      </c>
      <c r="F25" s="14">
        <f t="shared" si="6"/>
        <v>0</v>
      </c>
      <c r="G25" s="14">
        <f t="shared" si="0"/>
        <v>600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62022</v>
      </c>
      <c r="B26" s="12">
        <f ca="1" t="shared" si="2"/>
        <v>44733</v>
      </c>
      <c r="C26" s="13">
        <f t="shared" si="3"/>
        <v>300</v>
      </c>
      <c r="D26" s="13">
        <f t="shared" si="4"/>
        <v>30</v>
      </c>
      <c r="E26" s="13">
        <f t="shared" si="5"/>
        <v>630</v>
      </c>
      <c r="F26" s="14">
        <f t="shared" si="6"/>
        <v>0</v>
      </c>
      <c r="G26" s="14">
        <f t="shared" si="0"/>
        <v>630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72022</v>
      </c>
      <c r="B27" s="12">
        <f ca="1" t="shared" si="2"/>
        <v>44763</v>
      </c>
      <c r="C27" s="13">
        <f t="shared" si="3"/>
        <v>300</v>
      </c>
      <c r="D27" s="13">
        <f t="shared" si="4"/>
        <v>30</v>
      </c>
      <c r="E27" s="13">
        <f t="shared" si="5"/>
        <v>660</v>
      </c>
      <c r="F27" s="14">
        <f t="shared" si="6"/>
        <v>0</v>
      </c>
      <c r="G27" s="14">
        <f t="shared" si="0"/>
        <v>660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82022</v>
      </c>
      <c r="B28" s="12">
        <f ca="1" t="shared" si="2"/>
        <v>44794</v>
      </c>
      <c r="C28" s="13">
        <f t="shared" si="3"/>
        <v>300</v>
      </c>
      <c r="D28" s="13">
        <f t="shared" si="4"/>
        <v>30</v>
      </c>
      <c r="E28" s="13">
        <f t="shared" si="5"/>
        <v>690</v>
      </c>
      <c r="F28" s="14">
        <f t="shared" si="6"/>
        <v>0</v>
      </c>
      <c r="G28" s="14">
        <f t="shared" si="0"/>
        <v>690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92022</v>
      </c>
      <c r="B29" s="12">
        <f ca="1" t="shared" si="2"/>
        <v>44825</v>
      </c>
      <c r="C29" s="13">
        <f t="shared" si="3"/>
        <v>300</v>
      </c>
      <c r="D29" s="13">
        <f t="shared" si="4"/>
        <v>30</v>
      </c>
      <c r="E29" s="13">
        <f t="shared" si="5"/>
        <v>720</v>
      </c>
      <c r="F29" s="14">
        <f t="shared" si="6"/>
        <v>0</v>
      </c>
      <c r="G29" s="14">
        <f t="shared" si="0"/>
        <v>720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102022</v>
      </c>
      <c r="B30" s="12">
        <f ca="1" t="shared" si="2"/>
        <v>44855</v>
      </c>
      <c r="C30" s="13">
        <f t="shared" si="3"/>
        <v>300</v>
      </c>
      <c r="D30" s="13">
        <f t="shared" si="4"/>
        <v>30</v>
      </c>
      <c r="E30" s="13">
        <f t="shared" si="5"/>
        <v>750</v>
      </c>
      <c r="F30" s="14">
        <f t="shared" si="6"/>
        <v>0</v>
      </c>
      <c r="G30" s="14">
        <f t="shared" si="0"/>
        <v>750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112022</v>
      </c>
      <c r="B31" s="12">
        <f ca="1" t="shared" si="2"/>
        <v>44886</v>
      </c>
      <c r="C31" s="13">
        <f t="shared" si="3"/>
        <v>300</v>
      </c>
      <c r="D31" s="13">
        <f t="shared" si="4"/>
        <v>30</v>
      </c>
      <c r="E31" s="13">
        <f t="shared" si="5"/>
        <v>780</v>
      </c>
      <c r="F31" s="14">
        <f t="shared" si="6"/>
        <v>0</v>
      </c>
      <c r="G31" s="14">
        <f t="shared" si="0"/>
        <v>780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122022</v>
      </c>
      <c r="B32" s="12">
        <f ca="1" t="shared" si="2"/>
        <v>44916</v>
      </c>
      <c r="C32" s="13">
        <f t="shared" si="3"/>
        <v>300</v>
      </c>
      <c r="D32" s="13">
        <f t="shared" si="4"/>
        <v>30</v>
      </c>
      <c r="E32" s="13">
        <f t="shared" si="5"/>
        <v>810</v>
      </c>
      <c r="F32" s="14">
        <f t="shared" si="6"/>
        <v>0</v>
      </c>
      <c r="G32" s="14">
        <f t="shared" si="0"/>
        <v>810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12023</v>
      </c>
      <c r="B33" s="12">
        <f ca="1" t="shared" si="2"/>
        <v>44947</v>
      </c>
      <c r="C33" s="13">
        <f t="shared" si="3"/>
        <v>300</v>
      </c>
      <c r="D33" s="13">
        <f t="shared" si="4"/>
        <v>30</v>
      </c>
      <c r="E33" s="13">
        <f t="shared" si="5"/>
        <v>840</v>
      </c>
      <c r="F33" s="14">
        <f t="shared" si="6"/>
        <v>0</v>
      </c>
      <c r="G33" s="14">
        <f t="shared" si="0"/>
        <v>840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22023</v>
      </c>
      <c r="B34" s="12">
        <f ca="1" t="shared" si="2"/>
        <v>44978</v>
      </c>
      <c r="C34" s="13">
        <f t="shared" si="3"/>
        <v>300</v>
      </c>
      <c r="D34" s="13">
        <f t="shared" si="4"/>
        <v>30</v>
      </c>
      <c r="E34" s="13">
        <f t="shared" si="5"/>
        <v>870</v>
      </c>
      <c r="F34" s="14">
        <f t="shared" si="6"/>
        <v>0</v>
      </c>
      <c r="G34" s="14">
        <f t="shared" si="0"/>
        <v>870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32023</v>
      </c>
      <c r="B35" s="12">
        <f ca="1" t="shared" si="2"/>
        <v>45006</v>
      </c>
      <c r="C35" s="13">
        <f t="shared" si="3"/>
        <v>300</v>
      </c>
      <c r="D35" s="13">
        <f t="shared" si="4"/>
        <v>30</v>
      </c>
      <c r="E35" s="13">
        <f t="shared" si="5"/>
        <v>900</v>
      </c>
      <c r="F35" s="14">
        <f t="shared" si="6"/>
        <v>0</v>
      </c>
      <c r="G35" s="14">
        <f t="shared" si="0"/>
        <v>900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42023</v>
      </c>
      <c r="B36" s="12">
        <f ca="1" t="shared" si="2"/>
        <v>45037</v>
      </c>
      <c r="C36" s="13">
        <f t="shared" si="3"/>
        <v>300</v>
      </c>
      <c r="D36" s="13">
        <f t="shared" si="4"/>
        <v>30</v>
      </c>
      <c r="E36" s="13">
        <f t="shared" si="5"/>
        <v>930</v>
      </c>
      <c r="F36" s="14">
        <f t="shared" si="6"/>
        <v>0</v>
      </c>
      <c r="G36" s="14">
        <f t="shared" si="0"/>
        <v>930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52023</v>
      </c>
      <c r="B37" s="12">
        <f ca="1" t="shared" si="2"/>
        <v>45067</v>
      </c>
      <c r="C37" s="13">
        <f t="shared" si="3"/>
        <v>300</v>
      </c>
      <c r="D37" s="13">
        <f t="shared" si="4"/>
        <v>30</v>
      </c>
      <c r="E37" s="13">
        <f t="shared" si="5"/>
        <v>960</v>
      </c>
      <c r="F37" s="14">
        <f t="shared" si="6"/>
        <v>0</v>
      </c>
      <c r="G37" s="14">
        <f t="shared" ref="G37:G68" si="10">E37-F37</f>
        <v>960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1">MONTH(B38)&amp;YEAR(B38)</f>
        <v>62023</v>
      </c>
      <c r="B38" s="12">
        <f ca="1" t="shared" ref="B38:B69" si="12">EDATE(B37,1)</f>
        <v>45098</v>
      </c>
      <c r="C38" s="13">
        <f t="shared" ref="C38:C69" si="13">C37-H38+I38</f>
        <v>300</v>
      </c>
      <c r="D38" s="13">
        <f t="shared" ref="D38:D69" si="14">C37*$K$1</f>
        <v>30</v>
      </c>
      <c r="E38" s="13">
        <f t="shared" ref="E38:E69" si="15">C37*$K$1+G37</f>
        <v>990</v>
      </c>
      <c r="F38" s="14">
        <f t="shared" ref="F38:F69" si="16">IF(J38&gt;E38,E38,J38)</f>
        <v>0</v>
      </c>
      <c r="G38" s="14">
        <f t="shared" si="10"/>
        <v>990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1"/>
        <v>72023</v>
      </c>
      <c r="B39" s="12">
        <f ca="1" t="shared" si="12"/>
        <v>45128</v>
      </c>
      <c r="C39" s="13">
        <f t="shared" si="13"/>
        <v>300</v>
      </c>
      <c r="D39" s="13">
        <f t="shared" si="14"/>
        <v>30</v>
      </c>
      <c r="E39" s="13">
        <f t="shared" si="15"/>
        <v>1020</v>
      </c>
      <c r="F39" s="14">
        <f t="shared" si="16"/>
        <v>0</v>
      </c>
      <c r="G39" s="14">
        <f t="shared" si="10"/>
        <v>1020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1"/>
        <v>82023</v>
      </c>
      <c r="B40" s="12">
        <f ca="1" t="shared" si="12"/>
        <v>45159</v>
      </c>
      <c r="C40" s="13">
        <f t="shared" si="13"/>
        <v>300</v>
      </c>
      <c r="D40" s="13">
        <f t="shared" si="14"/>
        <v>30</v>
      </c>
      <c r="E40" s="13">
        <f t="shared" si="15"/>
        <v>1050</v>
      </c>
      <c r="F40" s="14">
        <f t="shared" si="16"/>
        <v>0</v>
      </c>
      <c r="G40" s="14">
        <f t="shared" si="10"/>
        <v>1050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1"/>
        <v>92023</v>
      </c>
      <c r="B41" s="12">
        <f ca="1" t="shared" si="12"/>
        <v>45190</v>
      </c>
      <c r="C41" s="13">
        <f t="shared" si="13"/>
        <v>300</v>
      </c>
      <c r="D41" s="13">
        <f t="shared" si="14"/>
        <v>30</v>
      </c>
      <c r="E41" s="13">
        <f t="shared" si="15"/>
        <v>1080</v>
      </c>
      <c r="F41" s="14">
        <f t="shared" si="16"/>
        <v>0</v>
      </c>
      <c r="G41" s="14">
        <f t="shared" si="10"/>
        <v>1080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1"/>
        <v>102023</v>
      </c>
      <c r="B42" s="12">
        <f ca="1" t="shared" si="12"/>
        <v>45220</v>
      </c>
      <c r="C42" s="13">
        <f t="shared" si="13"/>
        <v>300</v>
      </c>
      <c r="D42" s="13">
        <f t="shared" si="14"/>
        <v>30</v>
      </c>
      <c r="E42" s="13">
        <f t="shared" si="15"/>
        <v>1110</v>
      </c>
      <c r="F42" s="14">
        <f t="shared" si="16"/>
        <v>0</v>
      </c>
      <c r="G42" s="14">
        <f t="shared" si="10"/>
        <v>1110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1"/>
        <v>112023</v>
      </c>
      <c r="B43" s="12">
        <f ca="1" t="shared" si="12"/>
        <v>45251</v>
      </c>
      <c r="C43" s="13">
        <f t="shared" si="13"/>
        <v>300</v>
      </c>
      <c r="D43" s="13">
        <f t="shared" si="14"/>
        <v>30</v>
      </c>
      <c r="E43" s="13">
        <f t="shared" si="15"/>
        <v>1140</v>
      </c>
      <c r="F43" s="14">
        <f t="shared" si="16"/>
        <v>0</v>
      </c>
      <c r="G43" s="14">
        <f t="shared" si="10"/>
        <v>1140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1"/>
        <v>122023</v>
      </c>
      <c r="B44" s="12">
        <f ca="1" t="shared" si="12"/>
        <v>45281</v>
      </c>
      <c r="C44" s="13">
        <f t="shared" si="13"/>
        <v>300</v>
      </c>
      <c r="D44" s="13">
        <f t="shared" si="14"/>
        <v>30</v>
      </c>
      <c r="E44" s="13">
        <f t="shared" si="15"/>
        <v>1170</v>
      </c>
      <c r="F44" s="14">
        <f t="shared" si="16"/>
        <v>0</v>
      </c>
      <c r="G44" s="14">
        <f t="shared" si="10"/>
        <v>1170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1"/>
        <v>12024</v>
      </c>
      <c r="B45" s="12">
        <f ca="1" t="shared" si="12"/>
        <v>45312</v>
      </c>
      <c r="C45" s="13">
        <f t="shared" si="13"/>
        <v>300</v>
      </c>
      <c r="D45" s="13">
        <f t="shared" si="14"/>
        <v>30</v>
      </c>
      <c r="E45" s="13">
        <f t="shared" si="15"/>
        <v>1200</v>
      </c>
      <c r="F45" s="14">
        <f t="shared" si="16"/>
        <v>0</v>
      </c>
      <c r="G45" s="14">
        <f t="shared" si="10"/>
        <v>1200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1"/>
        <v>22024</v>
      </c>
      <c r="B46" s="12">
        <f ca="1" t="shared" si="12"/>
        <v>45343</v>
      </c>
      <c r="C46" s="13">
        <f t="shared" si="13"/>
        <v>300</v>
      </c>
      <c r="D46" s="13">
        <f t="shared" si="14"/>
        <v>30</v>
      </c>
      <c r="E46" s="13">
        <f t="shared" si="15"/>
        <v>1230</v>
      </c>
      <c r="F46" s="14">
        <f t="shared" si="16"/>
        <v>0</v>
      </c>
      <c r="G46" s="14">
        <f t="shared" si="10"/>
        <v>1230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1"/>
        <v>32024</v>
      </c>
      <c r="B47" s="12">
        <f ca="1" t="shared" si="12"/>
        <v>45372</v>
      </c>
      <c r="C47" s="13">
        <f t="shared" si="13"/>
        <v>300</v>
      </c>
      <c r="D47" s="13">
        <f t="shared" si="14"/>
        <v>30</v>
      </c>
      <c r="E47" s="13">
        <f t="shared" si="15"/>
        <v>1260</v>
      </c>
      <c r="F47" s="14">
        <f t="shared" si="16"/>
        <v>0</v>
      </c>
      <c r="G47" s="14">
        <f t="shared" si="10"/>
        <v>1260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1"/>
        <v>42024</v>
      </c>
      <c r="B48" s="12">
        <f ca="1" t="shared" si="12"/>
        <v>45403</v>
      </c>
      <c r="C48" s="13">
        <f t="shared" si="13"/>
        <v>300</v>
      </c>
      <c r="D48" s="13">
        <f t="shared" si="14"/>
        <v>30</v>
      </c>
      <c r="E48" s="13">
        <f t="shared" si="15"/>
        <v>1290</v>
      </c>
      <c r="F48" s="14">
        <f t="shared" si="16"/>
        <v>0</v>
      </c>
      <c r="G48" s="14">
        <f t="shared" si="10"/>
        <v>1290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1"/>
        <v>52024</v>
      </c>
      <c r="B49" s="12">
        <f ca="1" t="shared" si="12"/>
        <v>45433</v>
      </c>
      <c r="C49" s="13">
        <f t="shared" si="13"/>
        <v>300</v>
      </c>
      <c r="D49" s="13">
        <f t="shared" si="14"/>
        <v>30</v>
      </c>
      <c r="E49" s="13">
        <f t="shared" si="15"/>
        <v>1320</v>
      </c>
      <c r="F49" s="14">
        <f t="shared" si="16"/>
        <v>0</v>
      </c>
      <c r="G49" s="14">
        <f t="shared" si="10"/>
        <v>1320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1"/>
        <v>62024</v>
      </c>
      <c r="B50" s="12">
        <f ca="1" t="shared" si="12"/>
        <v>45464</v>
      </c>
      <c r="C50" s="13">
        <f t="shared" si="13"/>
        <v>300</v>
      </c>
      <c r="D50" s="13">
        <f t="shared" si="14"/>
        <v>30</v>
      </c>
      <c r="E50" s="13">
        <f t="shared" si="15"/>
        <v>1350</v>
      </c>
      <c r="F50" s="14">
        <f t="shared" si="16"/>
        <v>0</v>
      </c>
      <c r="G50" s="14">
        <f t="shared" si="10"/>
        <v>1350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1"/>
        <v>72024</v>
      </c>
      <c r="B51" s="12">
        <f ca="1" t="shared" si="12"/>
        <v>45494</v>
      </c>
      <c r="C51" s="13">
        <f t="shared" si="13"/>
        <v>300</v>
      </c>
      <c r="D51" s="13">
        <f t="shared" si="14"/>
        <v>30</v>
      </c>
      <c r="E51" s="13">
        <f t="shared" si="15"/>
        <v>1380</v>
      </c>
      <c r="F51" s="14">
        <f t="shared" si="16"/>
        <v>0</v>
      </c>
      <c r="G51" s="14">
        <f t="shared" si="10"/>
        <v>1380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1"/>
        <v>82024</v>
      </c>
      <c r="B52" s="12">
        <f ca="1" t="shared" si="12"/>
        <v>45525</v>
      </c>
      <c r="C52" s="13">
        <f t="shared" si="13"/>
        <v>300</v>
      </c>
      <c r="D52" s="13">
        <f t="shared" si="14"/>
        <v>30</v>
      </c>
      <c r="E52" s="13">
        <f t="shared" si="15"/>
        <v>1410</v>
      </c>
      <c r="F52" s="14">
        <f t="shared" si="16"/>
        <v>0</v>
      </c>
      <c r="G52" s="14">
        <f t="shared" si="10"/>
        <v>1410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1"/>
        <v>92024</v>
      </c>
      <c r="B53" s="12">
        <f ca="1" t="shared" si="12"/>
        <v>45556</v>
      </c>
      <c r="C53" s="13">
        <f t="shared" si="13"/>
        <v>300</v>
      </c>
      <c r="D53" s="13">
        <f t="shared" si="14"/>
        <v>30</v>
      </c>
      <c r="E53" s="13">
        <f t="shared" si="15"/>
        <v>1440</v>
      </c>
      <c r="F53" s="14">
        <f t="shared" si="16"/>
        <v>0</v>
      </c>
      <c r="G53" s="14">
        <f t="shared" si="10"/>
        <v>1440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1"/>
        <v>102024</v>
      </c>
      <c r="B54" s="12">
        <f ca="1" t="shared" si="12"/>
        <v>45586</v>
      </c>
      <c r="C54" s="13">
        <f t="shared" si="13"/>
        <v>300</v>
      </c>
      <c r="D54" s="13">
        <f t="shared" si="14"/>
        <v>30</v>
      </c>
      <c r="E54" s="13">
        <f t="shared" si="15"/>
        <v>1470</v>
      </c>
      <c r="F54" s="14">
        <f t="shared" si="16"/>
        <v>0</v>
      </c>
      <c r="G54" s="14">
        <f t="shared" si="10"/>
        <v>1470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1"/>
        <v>112024</v>
      </c>
      <c r="B55" s="12">
        <f ca="1" t="shared" si="12"/>
        <v>45617</v>
      </c>
      <c r="C55" s="13">
        <f t="shared" si="13"/>
        <v>300</v>
      </c>
      <c r="D55" s="13">
        <f t="shared" si="14"/>
        <v>30</v>
      </c>
      <c r="E55" s="13">
        <f t="shared" si="15"/>
        <v>1500</v>
      </c>
      <c r="F55" s="14">
        <f t="shared" si="16"/>
        <v>0</v>
      </c>
      <c r="G55" s="14">
        <f t="shared" si="10"/>
        <v>1500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1"/>
        <v>122024</v>
      </c>
      <c r="B56" s="12">
        <f ca="1" t="shared" si="12"/>
        <v>45647</v>
      </c>
      <c r="C56" s="13">
        <f t="shared" si="13"/>
        <v>300</v>
      </c>
      <c r="D56" s="13">
        <f t="shared" si="14"/>
        <v>30</v>
      </c>
      <c r="E56" s="13">
        <f t="shared" si="15"/>
        <v>1530</v>
      </c>
      <c r="F56" s="14">
        <f t="shared" si="16"/>
        <v>0</v>
      </c>
      <c r="G56" s="14">
        <f t="shared" si="10"/>
        <v>1530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1"/>
        <v>12025</v>
      </c>
      <c r="B57" s="12">
        <f ca="1" t="shared" si="12"/>
        <v>45678</v>
      </c>
      <c r="C57" s="13">
        <f t="shared" si="13"/>
        <v>300</v>
      </c>
      <c r="D57" s="13">
        <f t="shared" si="14"/>
        <v>30</v>
      </c>
      <c r="E57" s="13">
        <f t="shared" si="15"/>
        <v>1560</v>
      </c>
      <c r="F57" s="14">
        <f t="shared" si="16"/>
        <v>0</v>
      </c>
      <c r="G57" s="14">
        <f t="shared" si="10"/>
        <v>1560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1"/>
        <v>22025</v>
      </c>
      <c r="B58" s="12">
        <f ca="1" t="shared" si="12"/>
        <v>45709</v>
      </c>
      <c r="C58" s="13">
        <f t="shared" si="13"/>
        <v>300</v>
      </c>
      <c r="D58" s="13">
        <f t="shared" si="14"/>
        <v>30</v>
      </c>
      <c r="E58" s="13">
        <f t="shared" si="15"/>
        <v>1590</v>
      </c>
      <c r="F58" s="14">
        <f t="shared" si="16"/>
        <v>0</v>
      </c>
      <c r="G58" s="14">
        <f t="shared" si="10"/>
        <v>1590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1"/>
        <v>32025</v>
      </c>
      <c r="B59" s="12">
        <f ca="1" t="shared" si="12"/>
        <v>45737</v>
      </c>
      <c r="C59" s="13">
        <f t="shared" si="13"/>
        <v>300</v>
      </c>
      <c r="D59" s="13">
        <f t="shared" si="14"/>
        <v>30</v>
      </c>
      <c r="E59" s="13">
        <f t="shared" si="15"/>
        <v>1620</v>
      </c>
      <c r="F59" s="14">
        <f t="shared" si="16"/>
        <v>0</v>
      </c>
      <c r="G59" s="14">
        <f t="shared" si="10"/>
        <v>1620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1"/>
        <v>42025</v>
      </c>
      <c r="B60" s="12">
        <f ca="1" t="shared" si="12"/>
        <v>45768</v>
      </c>
      <c r="C60" s="13">
        <f t="shared" si="13"/>
        <v>300</v>
      </c>
      <c r="D60" s="13">
        <f t="shared" si="14"/>
        <v>30</v>
      </c>
      <c r="E60" s="13">
        <f t="shared" si="15"/>
        <v>1650</v>
      </c>
      <c r="F60" s="14">
        <f t="shared" si="16"/>
        <v>0</v>
      </c>
      <c r="G60" s="14">
        <f t="shared" si="10"/>
        <v>1650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1"/>
        <v>52025</v>
      </c>
      <c r="B61" s="12">
        <f ca="1" t="shared" si="12"/>
        <v>45798</v>
      </c>
      <c r="C61" s="13">
        <f t="shared" si="13"/>
        <v>300</v>
      </c>
      <c r="D61" s="13">
        <f t="shared" si="14"/>
        <v>30</v>
      </c>
      <c r="E61" s="13">
        <f t="shared" si="15"/>
        <v>1680</v>
      </c>
      <c r="F61" s="14">
        <f t="shared" si="16"/>
        <v>0</v>
      </c>
      <c r="G61" s="14">
        <f t="shared" si="10"/>
        <v>1680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1"/>
        <v>62025</v>
      </c>
      <c r="B62" s="12">
        <f ca="1" t="shared" si="12"/>
        <v>45829</v>
      </c>
      <c r="C62" s="13">
        <f t="shared" si="13"/>
        <v>300</v>
      </c>
      <c r="D62" s="13">
        <f t="shared" si="14"/>
        <v>30</v>
      </c>
      <c r="E62" s="13">
        <f t="shared" si="15"/>
        <v>1710</v>
      </c>
      <c r="F62" s="14">
        <f t="shared" si="16"/>
        <v>0</v>
      </c>
      <c r="G62" s="14">
        <f t="shared" si="10"/>
        <v>1710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1"/>
        <v>72025</v>
      </c>
      <c r="B63" s="12">
        <f ca="1" t="shared" si="12"/>
        <v>45859</v>
      </c>
      <c r="C63" s="13">
        <f t="shared" si="13"/>
        <v>300</v>
      </c>
      <c r="D63" s="13">
        <f t="shared" si="14"/>
        <v>30</v>
      </c>
      <c r="E63" s="13">
        <f t="shared" si="15"/>
        <v>1740</v>
      </c>
      <c r="F63" s="14">
        <f t="shared" si="16"/>
        <v>0</v>
      </c>
      <c r="G63" s="14">
        <f t="shared" si="10"/>
        <v>1740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1"/>
        <v>82025</v>
      </c>
      <c r="B64" s="12">
        <f ca="1" t="shared" si="12"/>
        <v>45890</v>
      </c>
      <c r="C64" s="13">
        <f t="shared" si="13"/>
        <v>300</v>
      </c>
      <c r="D64" s="13">
        <f t="shared" si="14"/>
        <v>30</v>
      </c>
      <c r="E64" s="13">
        <f t="shared" si="15"/>
        <v>1770</v>
      </c>
      <c r="F64" s="14">
        <f t="shared" si="16"/>
        <v>0</v>
      </c>
      <c r="G64" s="14">
        <f t="shared" si="10"/>
        <v>1770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1"/>
        <v>92025</v>
      </c>
      <c r="B65" s="12">
        <f ca="1" t="shared" si="12"/>
        <v>45921</v>
      </c>
      <c r="C65" s="13">
        <f t="shared" si="13"/>
        <v>300</v>
      </c>
      <c r="D65" s="13">
        <f t="shared" si="14"/>
        <v>30</v>
      </c>
      <c r="E65" s="13">
        <f t="shared" si="15"/>
        <v>1800</v>
      </c>
      <c r="F65" s="14">
        <f t="shared" si="16"/>
        <v>0</v>
      </c>
      <c r="G65" s="14">
        <f t="shared" si="10"/>
        <v>1800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1"/>
        <v>102025</v>
      </c>
      <c r="B66" s="12">
        <f ca="1" t="shared" si="12"/>
        <v>45951</v>
      </c>
      <c r="C66" s="13">
        <f t="shared" si="13"/>
        <v>300</v>
      </c>
      <c r="D66" s="13">
        <f t="shared" si="14"/>
        <v>30</v>
      </c>
      <c r="E66" s="13">
        <f t="shared" si="15"/>
        <v>1830</v>
      </c>
      <c r="F66" s="14">
        <f t="shared" si="16"/>
        <v>0</v>
      </c>
      <c r="G66" s="14">
        <f t="shared" si="10"/>
        <v>1830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1"/>
        <v>112025</v>
      </c>
      <c r="B67" s="12">
        <f ca="1" t="shared" si="12"/>
        <v>45982</v>
      </c>
      <c r="C67" s="13">
        <f t="shared" si="13"/>
        <v>300</v>
      </c>
      <c r="D67" s="13">
        <f t="shared" si="14"/>
        <v>30</v>
      </c>
      <c r="E67" s="13">
        <f t="shared" si="15"/>
        <v>1860</v>
      </c>
      <c r="F67" s="14">
        <f t="shared" si="16"/>
        <v>0</v>
      </c>
      <c r="G67" s="14">
        <f t="shared" si="10"/>
        <v>1860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1"/>
        <v>122025</v>
      </c>
      <c r="B68" s="12">
        <f ca="1" t="shared" si="12"/>
        <v>46012</v>
      </c>
      <c r="C68" s="13">
        <f t="shared" si="13"/>
        <v>300</v>
      </c>
      <c r="D68" s="13">
        <f t="shared" si="14"/>
        <v>30</v>
      </c>
      <c r="E68" s="13">
        <f t="shared" si="15"/>
        <v>1890</v>
      </c>
      <c r="F68" s="14">
        <f t="shared" si="16"/>
        <v>0</v>
      </c>
      <c r="G68" s="14">
        <f t="shared" si="10"/>
        <v>1890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1"/>
        <v>12026</v>
      </c>
      <c r="B69" s="12">
        <f ca="1" t="shared" si="12"/>
        <v>46043</v>
      </c>
      <c r="C69" s="13">
        <f t="shared" si="13"/>
        <v>300</v>
      </c>
      <c r="D69" s="13">
        <f t="shared" si="14"/>
        <v>30</v>
      </c>
      <c r="E69" s="13">
        <f t="shared" si="15"/>
        <v>1920</v>
      </c>
      <c r="F69" s="14">
        <f t="shared" si="16"/>
        <v>0</v>
      </c>
      <c r="G69" s="14">
        <f t="shared" ref="G69:G100" si="19">E69-F69</f>
        <v>1920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20">MONTH(B70)&amp;YEAR(B70)</f>
        <v>22026</v>
      </c>
      <c r="B70" s="12">
        <f ca="1" t="shared" ref="B70:B101" si="21">EDATE(B69,1)</f>
        <v>46074</v>
      </c>
      <c r="C70" s="13">
        <f t="shared" ref="C70:C101" si="22">C69-H70+I70</f>
        <v>300</v>
      </c>
      <c r="D70" s="13">
        <f t="shared" ref="D70:D101" si="23">C69*$K$1</f>
        <v>30</v>
      </c>
      <c r="E70" s="13">
        <f t="shared" ref="E70:E101" si="24">C69*$K$1+G69</f>
        <v>1950</v>
      </c>
      <c r="F70" s="14">
        <f t="shared" ref="F70:F101" si="25">IF(J70&gt;E70,E70,J70)</f>
        <v>0</v>
      </c>
      <c r="G70" s="14">
        <f t="shared" si="19"/>
        <v>1950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20"/>
        <v>32026</v>
      </c>
      <c r="B71" s="12">
        <f ca="1" t="shared" si="21"/>
        <v>46102</v>
      </c>
      <c r="C71" s="13">
        <f t="shared" si="22"/>
        <v>300</v>
      </c>
      <c r="D71" s="13">
        <f t="shared" si="23"/>
        <v>30</v>
      </c>
      <c r="E71" s="13">
        <f t="shared" si="24"/>
        <v>1980</v>
      </c>
      <c r="F71" s="14">
        <f t="shared" si="25"/>
        <v>0</v>
      </c>
      <c r="G71" s="14">
        <f t="shared" si="19"/>
        <v>1980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20"/>
        <v>42026</v>
      </c>
      <c r="B72" s="12">
        <f ca="1" t="shared" si="21"/>
        <v>46133</v>
      </c>
      <c r="C72" s="13">
        <f t="shared" si="22"/>
        <v>300</v>
      </c>
      <c r="D72" s="13">
        <f t="shared" si="23"/>
        <v>30</v>
      </c>
      <c r="E72" s="13">
        <f t="shared" si="24"/>
        <v>2010</v>
      </c>
      <c r="F72" s="14">
        <f t="shared" si="25"/>
        <v>0</v>
      </c>
      <c r="G72" s="14">
        <f t="shared" si="19"/>
        <v>2010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20"/>
        <v>52026</v>
      </c>
      <c r="B73" s="12">
        <f ca="1" t="shared" si="21"/>
        <v>46163</v>
      </c>
      <c r="C73" s="13">
        <f t="shared" si="22"/>
        <v>300</v>
      </c>
      <c r="D73" s="13">
        <f t="shared" si="23"/>
        <v>30</v>
      </c>
      <c r="E73" s="13">
        <f t="shared" si="24"/>
        <v>2040</v>
      </c>
      <c r="F73" s="14">
        <f t="shared" si="25"/>
        <v>0</v>
      </c>
      <c r="G73" s="14">
        <f t="shared" si="19"/>
        <v>2040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20"/>
        <v>62026</v>
      </c>
      <c r="B74" s="12">
        <f ca="1" t="shared" si="21"/>
        <v>46194</v>
      </c>
      <c r="C74" s="13">
        <f t="shared" si="22"/>
        <v>300</v>
      </c>
      <c r="D74" s="13">
        <f t="shared" si="23"/>
        <v>30</v>
      </c>
      <c r="E74" s="13">
        <f t="shared" si="24"/>
        <v>2070</v>
      </c>
      <c r="F74" s="14">
        <f t="shared" si="25"/>
        <v>0</v>
      </c>
      <c r="G74" s="14">
        <f t="shared" si="19"/>
        <v>2070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20"/>
        <v>72026</v>
      </c>
      <c r="B75" s="12">
        <f ca="1" t="shared" si="21"/>
        <v>46224</v>
      </c>
      <c r="C75" s="13">
        <f t="shared" si="22"/>
        <v>300</v>
      </c>
      <c r="D75" s="13">
        <f t="shared" si="23"/>
        <v>30</v>
      </c>
      <c r="E75" s="13">
        <f t="shared" si="24"/>
        <v>2100</v>
      </c>
      <c r="F75" s="14">
        <f t="shared" si="25"/>
        <v>0</v>
      </c>
      <c r="G75" s="14">
        <f t="shared" si="19"/>
        <v>2100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20"/>
        <v>82026</v>
      </c>
      <c r="B76" s="12">
        <f ca="1" t="shared" si="21"/>
        <v>46255</v>
      </c>
      <c r="C76" s="13">
        <f t="shared" si="22"/>
        <v>300</v>
      </c>
      <c r="D76" s="13">
        <f t="shared" si="23"/>
        <v>30</v>
      </c>
      <c r="E76" s="13">
        <f t="shared" si="24"/>
        <v>2130</v>
      </c>
      <c r="F76" s="14">
        <f t="shared" si="25"/>
        <v>0</v>
      </c>
      <c r="G76" s="14">
        <f t="shared" si="19"/>
        <v>2130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20"/>
        <v>92026</v>
      </c>
      <c r="B77" s="12">
        <f ca="1" t="shared" si="21"/>
        <v>46286</v>
      </c>
      <c r="C77" s="13">
        <f t="shared" si="22"/>
        <v>300</v>
      </c>
      <c r="D77" s="13">
        <f t="shared" si="23"/>
        <v>30</v>
      </c>
      <c r="E77" s="13">
        <f t="shared" si="24"/>
        <v>2160</v>
      </c>
      <c r="F77" s="14">
        <f t="shared" si="25"/>
        <v>0</v>
      </c>
      <c r="G77" s="14">
        <f t="shared" si="19"/>
        <v>2160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20"/>
        <v>102026</v>
      </c>
      <c r="B78" s="12">
        <f ca="1" t="shared" si="21"/>
        <v>46316</v>
      </c>
      <c r="C78" s="13">
        <f t="shared" si="22"/>
        <v>300</v>
      </c>
      <c r="D78" s="13">
        <f t="shared" si="23"/>
        <v>30</v>
      </c>
      <c r="E78" s="13">
        <f t="shared" si="24"/>
        <v>2190</v>
      </c>
      <c r="F78" s="14">
        <f t="shared" si="25"/>
        <v>0</v>
      </c>
      <c r="G78" s="14">
        <f t="shared" si="19"/>
        <v>2190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20"/>
        <v>112026</v>
      </c>
      <c r="B79" s="12">
        <f ca="1" t="shared" si="21"/>
        <v>46347</v>
      </c>
      <c r="C79" s="13">
        <f t="shared" si="22"/>
        <v>300</v>
      </c>
      <c r="D79" s="13">
        <f t="shared" si="23"/>
        <v>30</v>
      </c>
      <c r="E79" s="13">
        <f t="shared" si="24"/>
        <v>2220</v>
      </c>
      <c r="F79" s="14">
        <f t="shared" si="25"/>
        <v>0</v>
      </c>
      <c r="G79" s="14">
        <f t="shared" si="19"/>
        <v>2220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20"/>
        <v>122026</v>
      </c>
      <c r="B80" s="12">
        <f ca="1" t="shared" si="21"/>
        <v>46377</v>
      </c>
      <c r="C80" s="13">
        <f t="shared" si="22"/>
        <v>300</v>
      </c>
      <c r="D80" s="13">
        <f t="shared" si="23"/>
        <v>30</v>
      </c>
      <c r="E80" s="13">
        <f t="shared" si="24"/>
        <v>2250</v>
      </c>
      <c r="F80" s="14">
        <f t="shared" si="25"/>
        <v>0</v>
      </c>
      <c r="G80" s="14">
        <f t="shared" si="19"/>
        <v>2250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20"/>
        <v>12027</v>
      </c>
      <c r="B81" s="12">
        <f ca="1" t="shared" si="21"/>
        <v>46408</v>
      </c>
      <c r="C81" s="13">
        <f t="shared" si="22"/>
        <v>300</v>
      </c>
      <c r="D81" s="13">
        <f t="shared" si="23"/>
        <v>30</v>
      </c>
      <c r="E81" s="13">
        <f t="shared" si="24"/>
        <v>2280</v>
      </c>
      <c r="F81" s="14">
        <f t="shared" si="25"/>
        <v>0</v>
      </c>
      <c r="G81" s="14">
        <f t="shared" si="19"/>
        <v>2280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20"/>
        <v>22027</v>
      </c>
      <c r="B82" s="12">
        <f ca="1" t="shared" si="21"/>
        <v>46439</v>
      </c>
      <c r="C82" s="13">
        <f t="shared" si="22"/>
        <v>300</v>
      </c>
      <c r="D82" s="13">
        <f t="shared" si="23"/>
        <v>30</v>
      </c>
      <c r="E82" s="13">
        <f t="shared" si="24"/>
        <v>2310</v>
      </c>
      <c r="F82" s="14">
        <f t="shared" si="25"/>
        <v>0</v>
      </c>
      <c r="G82" s="14">
        <f t="shared" si="19"/>
        <v>2310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20"/>
        <v>32027</v>
      </c>
      <c r="B83" s="12">
        <f ca="1" t="shared" si="21"/>
        <v>46467</v>
      </c>
      <c r="C83" s="13">
        <f t="shared" si="22"/>
        <v>300</v>
      </c>
      <c r="D83" s="13">
        <f t="shared" si="23"/>
        <v>30</v>
      </c>
      <c r="E83" s="13">
        <f t="shared" si="24"/>
        <v>2340</v>
      </c>
      <c r="F83" s="14">
        <f t="shared" si="25"/>
        <v>0</v>
      </c>
      <c r="G83" s="14">
        <f t="shared" si="19"/>
        <v>2340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20"/>
        <v>42027</v>
      </c>
      <c r="B84" s="12">
        <f ca="1" t="shared" si="21"/>
        <v>46498</v>
      </c>
      <c r="C84" s="13">
        <f t="shared" si="22"/>
        <v>300</v>
      </c>
      <c r="D84" s="13">
        <f t="shared" si="23"/>
        <v>30</v>
      </c>
      <c r="E84" s="13">
        <f t="shared" si="24"/>
        <v>2370</v>
      </c>
      <c r="F84" s="14">
        <f t="shared" si="25"/>
        <v>0</v>
      </c>
      <c r="G84" s="14">
        <f t="shared" si="19"/>
        <v>2370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20"/>
        <v>52027</v>
      </c>
      <c r="B85" s="12">
        <f ca="1" t="shared" si="21"/>
        <v>46528</v>
      </c>
      <c r="C85" s="13">
        <f t="shared" si="22"/>
        <v>300</v>
      </c>
      <c r="D85" s="13">
        <f t="shared" si="23"/>
        <v>30</v>
      </c>
      <c r="E85" s="13">
        <f t="shared" si="24"/>
        <v>2400</v>
      </c>
      <c r="F85" s="14">
        <f t="shared" si="25"/>
        <v>0</v>
      </c>
      <c r="G85" s="14">
        <f t="shared" si="19"/>
        <v>2400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20"/>
        <v>62027</v>
      </c>
      <c r="B86" s="12">
        <f ca="1" t="shared" si="21"/>
        <v>46559</v>
      </c>
      <c r="C86" s="13">
        <f t="shared" si="22"/>
        <v>300</v>
      </c>
      <c r="D86" s="13">
        <f t="shared" si="23"/>
        <v>30</v>
      </c>
      <c r="E86" s="13">
        <f t="shared" si="24"/>
        <v>2430</v>
      </c>
      <c r="F86" s="14">
        <f t="shared" si="25"/>
        <v>0</v>
      </c>
      <c r="G86" s="14">
        <f t="shared" si="19"/>
        <v>2430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20"/>
        <v>72027</v>
      </c>
      <c r="B87" s="12">
        <f ca="1" t="shared" si="21"/>
        <v>46589</v>
      </c>
      <c r="C87" s="13">
        <f t="shared" si="22"/>
        <v>300</v>
      </c>
      <c r="D87" s="13">
        <f t="shared" si="23"/>
        <v>30</v>
      </c>
      <c r="E87" s="13">
        <f t="shared" si="24"/>
        <v>2460</v>
      </c>
      <c r="F87" s="14">
        <f t="shared" si="25"/>
        <v>0</v>
      </c>
      <c r="G87" s="14">
        <f t="shared" si="19"/>
        <v>2460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20"/>
        <v>82027</v>
      </c>
      <c r="B88" s="12">
        <f ca="1" t="shared" si="21"/>
        <v>46620</v>
      </c>
      <c r="C88" s="13">
        <f t="shared" si="22"/>
        <v>300</v>
      </c>
      <c r="D88" s="13">
        <f t="shared" si="23"/>
        <v>30</v>
      </c>
      <c r="E88" s="13">
        <f t="shared" si="24"/>
        <v>2490</v>
      </c>
      <c r="F88" s="14">
        <f t="shared" si="25"/>
        <v>0</v>
      </c>
      <c r="G88" s="14">
        <f t="shared" si="19"/>
        <v>2490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20"/>
        <v>92027</v>
      </c>
      <c r="B89" s="12">
        <f ca="1" t="shared" si="21"/>
        <v>46651</v>
      </c>
      <c r="C89" s="13">
        <f t="shared" si="22"/>
        <v>300</v>
      </c>
      <c r="D89" s="13">
        <f t="shared" si="23"/>
        <v>30</v>
      </c>
      <c r="E89" s="13">
        <f t="shared" si="24"/>
        <v>2520</v>
      </c>
      <c r="F89" s="14">
        <f t="shared" si="25"/>
        <v>0</v>
      </c>
      <c r="G89" s="14">
        <f t="shared" si="19"/>
        <v>2520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20"/>
        <v>102027</v>
      </c>
      <c r="B90" s="12">
        <f ca="1" t="shared" si="21"/>
        <v>46681</v>
      </c>
      <c r="C90" s="13">
        <f t="shared" si="22"/>
        <v>300</v>
      </c>
      <c r="D90" s="13">
        <f t="shared" si="23"/>
        <v>30</v>
      </c>
      <c r="E90" s="13">
        <f t="shared" si="24"/>
        <v>2550</v>
      </c>
      <c r="F90" s="14">
        <f t="shared" si="25"/>
        <v>0</v>
      </c>
      <c r="G90" s="14">
        <f t="shared" si="19"/>
        <v>2550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20"/>
        <v>112027</v>
      </c>
      <c r="B91" s="12">
        <f ca="1" t="shared" si="21"/>
        <v>46712</v>
      </c>
      <c r="C91" s="13">
        <f t="shared" si="22"/>
        <v>300</v>
      </c>
      <c r="D91" s="13">
        <f t="shared" si="23"/>
        <v>30</v>
      </c>
      <c r="E91" s="13">
        <f t="shared" si="24"/>
        <v>2580</v>
      </c>
      <c r="F91" s="14">
        <f t="shared" si="25"/>
        <v>0</v>
      </c>
      <c r="G91" s="14">
        <f t="shared" si="19"/>
        <v>2580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20"/>
        <v>122027</v>
      </c>
      <c r="B92" s="12">
        <f ca="1" t="shared" si="21"/>
        <v>46742</v>
      </c>
      <c r="C92" s="13">
        <f t="shared" si="22"/>
        <v>300</v>
      </c>
      <c r="D92" s="13">
        <f t="shared" si="23"/>
        <v>30</v>
      </c>
      <c r="E92" s="13">
        <f t="shared" si="24"/>
        <v>2610</v>
      </c>
      <c r="F92" s="14">
        <f t="shared" si="25"/>
        <v>0</v>
      </c>
      <c r="G92" s="14">
        <f t="shared" si="19"/>
        <v>2610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20"/>
        <v>12028</v>
      </c>
      <c r="B93" s="12">
        <f ca="1" t="shared" si="21"/>
        <v>46773</v>
      </c>
      <c r="C93" s="13">
        <f t="shared" si="22"/>
        <v>300</v>
      </c>
      <c r="D93" s="13">
        <f t="shared" si="23"/>
        <v>30</v>
      </c>
      <c r="E93" s="13">
        <f t="shared" si="24"/>
        <v>2640</v>
      </c>
      <c r="F93" s="14">
        <f t="shared" si="25"/>
        <v>0</v>
      </c>
      <c r="G93" s="14">
        <f t="shared" si="19"/>
        <v>2640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20"/>
        <v>22028</v>
      </c>
      <c r="B94" s="12">
        <f ca="1" t="shared" si="21"/>
        <v>46804</v>
      </c>
      <c r="C94" s="13">
        <f t="shared" si="22"/>
        <v>300</v>
      </c>
      <c r="D94" s="13">
        <f t="shared" si="23"/>
        <v>30</v>
      </c>
      <c r="E94" s="13">
        <f t="shared" si="24"/>
        <v>2670</v>
      </c>
      <c r="F94" s="14">
        <f t="shared" si="25"/>
        <v>0</v>
      </c>
      <c r="G94" s="14">
        <f t="shared" si="19"/>
        <v>2670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20"/>
        <v>32028</v>
      </c>
      <c r="B95" s="12">
        <f ca="1" t="shared" si="21"/>
        <v>46833</v>
      </c>
      <c r="C95" s="13">
        <f t="shared" si="22"/>
        <v>300</v>
      </c>
      <c r="D95" s="13">
        <f t="shared" si="23"/>
        <v>30</v>
      </c>
      <c r="E95" s="13">
        <f t="shared" si="24"/>
        <v>2700</v>
      </c>
      <c r="F95" s="14">
        <f t="shared" si="25"/>
        <v>0</v>
      </c>
      <c r="G95" s="14">
        <f t="shared" si="19"/>
        <v>2700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20"/>
        <v>42028</v>
      </c>
      <c r="B96" s="12">
        <f ca="1" t="shared" si="21"/>
        <v>46864</v>
      </c>
      <c r="C96" s="13">
        <f t="shared" si="22"/>
        <v>300</v>
      </c>
      <c r="D96" s="13">
        <f t="shared" si="23"/>
        <v>30</v>
      </c>
      <c r="E96" s="13">
        <f t="shared" si="24"/>
        <v>2730</v>
      </c>
      <c r="F96" s="14">
        <f t="shared" si="25"/>
        <v>0</v>
      </c>
      <c r="G96" s="14">
        <f t="shared" si="19"/>
        <v>2730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20"/>
        <v>52028</v>
      </c>
      <c r="B97" s="12">
        <f ca="1" t="shared" si="21"/>
        <v>46894</v>
      </c>
      <c r="C97" s="13">
        <f t="shared" si="22"/>
        <v>300</v>
      </c>
      <c r="D97" s="13">
        <f t="shared" si="23"/>
        <v>30</v>
      </c>
      <c r="E97" s="13">
        <f t="shared" si="24"/>
        <v>2760</v>
      </c>
      <c r="F97" s="14">
        <f t="shared" si="25"/>
        <v>0</v>
      </c>
      <c r="G97" s="14">
        <f t="shared" si="19"/>
        <v>2760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20"/>
        <v>62028</v>
      </c>
      <c r="B98" s="12">
        <f ca="1" t="shared" si="21"/>
        <v>46925</v>
      </c>
      <c r="C98" s="13">
        <f t="shared" si="22"/>
        <v>300</v>
      </c>
      <c r="D98" s="13">
        <f t="shared" si="23"/>
        <v>30</v>
      </c>
      <c r="E98" s="13">
        <f t="shared" si="24"/>
        <v>2790</v>
      </c>
      <c r="F98" s="14">
        <f t="shared" si="25"/>
        <v>0</v>
      </c>
      <c r="G98" s="14">
        <f t="shared" si="19"/>
        <v>2790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20"/>
        <v>72028</v>
      </c>
      <c r="B99" s="12">
        <f ca="1" t="shared" si="21"/>
        <v>46955</v>
      </c>
      <c r="C99" s="13">
        <f t="shared" si="22"/>
        <v>300</v>
      </c>
      <c r="D99" s="13">
        <f t="shared" si="23"/>
        <v>30</v>
      </c>
      <c r="E99" s="13">
        <f t="shared" si="24"/>
        <v>2820</v>
      </c>
      <c r="F99" s="14">
        <f t="shared" si="25"/>
        <v>0</v>
      </c>
      <c r="G99" s="14">
        <f t="shared" si="19"/>
        <v>2820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20"/>
        <v>82028</v>
      </c>
      <c r="B100" s="12">
        <f ca="1" t="shared" si="21"/>
        <v>46986</v>
      </c>
      <c r="C100" s="13">
        <f t="shared" si="22"/>
        <v>300</v>
      </c>
      <c r="D100" s="13">
        <f t="shared" si="23"/>
        <v>30</v>
      </c>
      <c r="E100" s="13">
        <f t="shared" si="24"/>
        <v>2850</v>
      </c>
      <c r="F100" s="14">
        <f t="shared" si="25"/>
        <v>0</v>
      </c>
      <c r="G100" s="14">
        <f t="shared" si="19"/>
        <v>2850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20"/>
        <v>92028</v>
      </c>
      <c r="B101" s="12">
        <f ca="1" t="shared" si="21"/>
        <v>47017</v>
      </c>
      <c r="C101" s="13">
        <f t="shared" si="22"/>
        <v>300</v>
      </c>
      <c r="D101" s="13">
        <f t="shared" si="23"/>
        <v>30</v>
      </c>
      <c r="E101" s="13">
        <f t="shared" si="24"/>
        <v>2880</v>
      </c>
      <c r="F101" s="14">
        <f t="shared" si="25"/>
        <v>0</v>
      </c>
      <c r="G101" s="14">
        <f t="shared" ref="G101:G124" si="29">E101-F101</f>
        <v>2880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30">MONTH(B102)&amp;YEAR(B102)</f>
        <v>102028</v>
      </c>
      <c r="B102" s="12">
        <f ca="1" t="shared" ref="B102:B124" si="31">EDATE(B101,1)</f>
        <v>47047</v>
      </c>
      <c r="C102" s="13">
        <f t="shared" ref="C102:C124" si="32">C101-H102+I102</f>
        <v>300</v>
      </c>
      <c r="D102" s="13">
        <f t="shared" ref="D102:D124" si="33">C101*$K$1</f>
        <v>30</v>
      </c>
      <c r="E102" s="13">
        <f t="shared" ref="E102:E124" si="34">C101*$K$1+G101</f>
        <v>2910</v>
      </c>
      <c r="F102" s="14">
        <f t="shared" ref="F102:F124" si="35">IF(J102&gt;E102,E102,J102)</f>
        <v>0</v>
      </c>
      <c r="G102" s="14">
        <f t="shared" si="29"/>
        <v>2910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30"/>
        <v>112028</v>
      </c>
      <c r="B103" s="12">
        <f ca="1" t="shared" si="31"/>
        <v>47078</v>
      </c>
      <c r="C103" s="13">
        <f t="shared" si="32"/>
        <v>300</v>
      </c>
      <c r="D103" s="13">
        <f t="shared" si="33"/>
        <v>30</v>
      </c>
      <c r="E103" s="13">
        <f t="shared" si="34"/>
        <v>2940</v>
      </c>
      <c r="F103" s="14">
        <f t="shared" si="35"/>
        <v>0</v>
      </c>
      <c r="G103" s="14">
        <f t="shared" si="29"/>
        <v>2940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30"/>
        <v>122028</v>
      </c>
      <c r="B104" s="12">
        <f ca="1" t="shared" si="31"/>
        <v>47108</v>
      </c>
      <c r="C104" s="13">
        <f t="shared" si="32"/>
        <v>300</v>
      </c>
      <c r="D104" s="13">
        <f t="shared" si="33"/>
        <v>30</v>
      </c>
      <c r="E104" s="13">
        <f t="shared" si="34"/>
        <v>2970</v>
      </c>
      <c r="F104" s="14">
        <f t="shared" si="35"/>
        <v>0</v>
      </c>
      <c r="G104" s="14">
        <f t="shared" si="29"/>
        <v>2970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30"/>
        <v>12029</v>
      </c>
      <c r="B105" s="12">
        <f ca="1" t="shared" si="31"/>
        <v>47139</v>
      </c>
      <c r="C105" s="13">
        <f t="shared" si="32"/>
        <v>300</v>
      </c>
      <c r="D105" s="13">
        <f t="shared" si="33"/>
        <v>30</v>
      </c>
      <c r="E105" s="13">
        <f t="shared" si="34"/>
        <v>3000</v>
      </c>
      <c r="F105" s="14">
        <f t="shared" si="35"/>
        <v>0</v>
      </c>
      <c r="G105" s="14">
        <f t="shared" si="29"/>
        <v>3000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30"/>
        <v>22029</v>
      </c>
      <c r="B106" s="12">
        <f ca="1" t="shared" si="31"/>
        <v>47170</v>
      </c>
      <c r="C106" s="13">
        <f t="shared" si="32"/>
        <v>300</v>
      </c>
      <c r="D106" s="13">
        <f t="shared" si="33"/>
        <v>30</v>
      </c>
      <c r="E106" s="13">
        <f t="shared" si="34"/>
        <v>3030</v>
      </c>
      <c r="F106" s="14">
        <f t="shared" si="35"/>
        <v>0</v>
      </c>
      <c r="G106" s="14">
        <f t="shared" si="29"/>
        <v>3030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30"/>
        <v>32029</v>
      </c>
      <c r="B107" s="12">
        <f ca="1" t="shared" si="31"/>
        <v>47198</v>
      </c>
      <c r="C107" s="13">
        <f t="shared" si="32"/>
        <v>300</v>
      </c>
      <c r="D107" s="13">
        <f t="shared" si="33"/>
        <v>30</v>
      </c>
      <c r="E107" s="13">
        <f t="shared" si="34"/>
        <v>3060</v>
      </c>
      <c r="F107" s="14">
        <f t="shared" si="35"/>
        <v>0</v>
      </c>
      <c r="G107" s="14">
        <f t="shared" si="29"/>
        <v>3060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30"/>
        <v>42029</v>
      </c>
      <c r="B108" s="12">
        <f ca="1" t="shared" si="31"/>
        <v>47229</v>
      </c>
      <c r="C108" s="13">
        <f t="shared" si="32"/>
        <v>300</v>
      </c>
      <c r="D108" s="13">
        <f t="shared" si="33"/>
        <v>30</v>
      </c>
      <c r="E108" s="13">
        <f t="shared" si="34"/>
        <v>3090</v>
      </c>
      <c r="F108" s="14">
        <f t="shared" si="35"/>
        <v>0</v>
      </c>
      <c r="G108" s="14">
        <f t="shared" si="29"/>
        <v>3090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30"/>
        <v>52029</v>
      </c>
      <c r="B109" s="12">
        <f ca="1" t="shared" si="31"/>
        <v>47259</v>
      </c>
      <c r="C109" s="13">
        <f t="shared" si="32"/>
        <v>300</v>
      </c>
      <c r="D109" s="13">
        <f t="shared" si="33"/>
        <v>30</v>
      </c>
      <c r="E109" s="13">
        <f t="shared" si="34"/>
        <v>3120</v>
      </c>
      <c r="F109" s="14">
        <f t="shared" si="35"/>
        <v>0</v>
      </c>
      <c r="G109" s="14">
        <f t="shared" si="29"/>
        <v>3120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30"/>
        <v>62029</v>
      </c>
      <c r="B110" s="12">
        <f ca="1" t="shared" si="31"/>
        <v>47290</v>
      </c>
      <c r="C110" s="13">
        <f t="shared" si="32"/>
        <v>300</v>
      </c>
      <c r="D110" s="13">
        <f t="shared" si="33"/>
        <v>30</v>
      </c>
      <c r="E110" s="13">
        <f t="shared" si="34"/>
        <v>3150</v>
      </c>
      <c r="F110" s="14">
        <f t="shared" si="35"/>
        <v>0</v>
      </c>
      <c r="G110" s="14">
        <f t="shared" si="29"/>
        <v>3150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30"/>
        <v>72029</v>
      </c>
      <c r="B111" s="12">
        <f ca="1" t="shared" si="31"/>
        <v>47320</v>
      </c>
      <c r="C111" s="13">
        <f t="shared" si="32"/>
        <v>300</v>
      </c>
      <c r="D111" s="13">
        <f t="shared" si="33"/>
        <v>30</v>
      </c>
      <c r="E111" s="13">
        <f t="shared" si="34"/>
        <v>3180</v>
      </c>
      <c r="F111" s="14">
        <f t="shared" si="35"/>
        <v>0</v>
      </c>
      <c r="G111" s="14">
        <f t="shared" si="29"/>
        <v>3180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30"/>
        <v>82029</v>
      </c>
      <c r="B112" s="12">
        <f ca="1" t="shared" si="31"/>
        <v>47351</v>
      </c>
      <c r="C112" s="13">
        <f t="shared" si="32"/>
        <v>300</v>
      </c>
      <c r="D112" s="13">
        <f t="shared" si="33"/>
        <v>30</v>
      </c>
      <c r="E112" s="13">
        <f t="shared" si="34"/>
        <v>3210</v>
      </c>
      <c r="F112" s="14">
        <f t="shared" si="35"/>
        <v>0</v>
      </c>
      <c r="G112" s="14">
        <f t="shared" si="29"/>
        <v>3210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30"/>
        <v>92029</v>
      </c>
      <c r="B113" s="12">
        <f ca="1" t="shared" si="31"/>
        <v>47382</v>
      </c>
      <c r="C113" s="13">
        <f t="shared" si="32"/>
        <v>300</v>
      </c>
      <c r="D113" s="13">
        <f t="shared" si="33"/>
        <v>30</v>
      </c>
      <c r="E113" s="13">
        <f t="shared" si="34"/>
        <v>3240</v>
      </c>
      <c r="F113" s="14">
        <f t="shared" si="35"/>
        <v>0</v>
      </c>
      <c r="G113" s="14">
        <f t="shared" si="29"/>
        <v>3240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30"/>
        <v>102029</v>
      </c>
      <c r="B114" s="12">
        <f ca="1" t="shared" si="31"/>
        <v>47412</v>
      </c>
      <c r="C114" s="13">
        <f t="shared" si="32"/>
        <v>300</v>
      </c>
      <c r="D114" s="13">
        <f t="shared" si="33"/>
        <v>30</v>
      </c>
      <c r="E114" s="13">
        <f t="shared" si="34"/>
        <v>3270</v>
      </c>
      <c r="F114" s="14">
        <f t="shared" si="35"/>
        <v>0</v>
      </c>
      <c r="G114" s="14">
        <f t="shared" si="29"/>
        <v>3270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30"/>
        <v>112029</v>
      </c>
      <c r="B115" s="12">
        <f ca="1" t="shared" si="31"/>
        <v>47443</v>
      </c>
      <c r="C115" s="13">
        <f t="shared" si="32"/>
        <v>300</v>
      </c>
      <c r="D115" s="13">
        <f t="shared" si="33"/>
        <v>30</v>
      </c>
      <c r="E115" s="13">
        <f t="shared" si="34"/>
        <v>3300</v>
      </c>
      <c r="F115" s="14">
        <f t="shared" si="35"/>
        <v>0</v>
      </c>
      <c r="G115" s="14">
        <f t="shared" si="29"/>
        <v>3300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30"/>
        <v>122029</v>
      </c>
      <c r="B116" s="12">
        <f ca="1" t="shared" si="31"/>
        <v>47473</v>
      </c>
      <c r="C116" s="13">
        <f t="shared" si="32"/>
        <v>300</v>
      </c>
      <c r="D116" s="13">
        <f t="shared" si="33"/>
        <v>30</v>
      </c>
      <c r="E116" s="13">
        <f t="shared" si="34"/>
        <v>3330</v>
      </c>
      <c r="F116" s="14">
        <f t="shared" si="35"/>
        <v>0</v>
      </c>
      <c r="G116" s="14">
        <f t="shared" si="29"/>
        <v>3330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30"/>
        <v>12030</v>
      </c>
      <c r="B117" s="12">
        <f ca="1" t="shared" si="31"/>
        <v>47504</v>
      </c>
      <c r="C117" s="13">
        <f t="shared" si="32"/>
        <v>300</v>
      </c>
      <c r="D117" s="13">
        <f t="shared" si="33"/>
        <v>30</v>
      </c>
      <c r="E117" s="13">
        <f t="shared" si="34"/>
        <v>3360</v>
      </c>
      <c r="F117" s="14">
        <f t="shared" si="35"/>
        <v>0</v>
      </c>
      <c r="G117" s="14">
        <f t="shared" si="29"/>
        <v>3360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30"/>
        <v>22030</v>
      </c>
      <c r="B118" s="12">
        <f ca="1" t="shared" si="31"/>
        <v>47535</v>
      </c>
      <c r="C118" s="13">
        <f t="shared" si="32"/>
        <v>300</v>
      </c>
      <c r="D118" s="13">
        <f t="shared" si="33"/>
        <v>30</v>
      </c>
      <c r="E118" s="13">
        <f t="shared" si="34"/>
        <v>3390</v>
      </c>
      <c r="F118" s="14">
        <f t="shared" si="35"/>
        <v>0</v>
      </c>
      <c r="G118" s="14">
        <f t="shared" si="29"/>
        <v>3390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30"/>
        <v>32030</v>
      </c>
      <c r="B119" s="12">
        <f ca="1" t="shared" si="31"/>
        <v>47563</v>
      </c>
      <c r="C119" s="13">
        <f t="shared" si="32"/>
        <v>300</v>
      </c>
      <c r="D119" s="13">
        <f t="shared" si="33"/>
        <v>30</v>
      </c>
      <c r="E119" s="13">
        <f t="shared" si="34"/>
        <v>3420</v>
      </c>
      <c r="F119" s="14">
        <f t="shared" si="35"/>
        <v>0</v>
      </c>
      <c r="G119" s="14">
        <f t="shared" si="29"/>
        <v>3420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30"/>
        <v>42030</v>
      </c>
      <c r="B120" s="12">
        <f ca="1" t="shared" si="31"/>
        <v>47594</v>
      </c>
      <c r="C120" s="13">
        <f t="shared" si="32"/>
        <v>300</v>
      </c>
      <c r="D120" s="13">
        <f t="shared" si="33"/>
        <v>30</v>
      </c>
      <c r="E120" s="13">
        <f t="shared" si="34"/>
        <v>3450</v>
      </c>
      <c r="F120" s="14">
        <f t="shared" si="35"/>
        <v>0</v>
      </c>
      <c r="G120" s="14">
        <f t="shared" si="29"/>
        <v>3450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30"/>
        <v>52030</v>
      </c>
      <c r="B121" s="12">
        <f ca="1" t="shared" si="31"/>
        <v>47624</v>
      </c>
      <c r="C121" s="13">
        <f t="shared" si="32"/>
        <v>300</v>
      </c>
      <c r="D121" s="13">
        <f t="shared" si="33"/>
        <v>30</v>
      </c>
      <c r="E121" s="13">
        <f t="shared" si="34"/>
        <v>3480</v>
      </c>
      <c r="F121" s="14">
        <f t="shared" si="35"/>
        <v>0</v>
      </c>
      <c r="G121" s="14">
        <f t="shared" si="29"/>
        <v>3480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30"/>
        <v>62030</v>
      </c>
      <c r="B122" s="12">
        <f ca="1" t="shared" si="31"/>
        <v>47655</v>
      </c>
      <c r="C122" s="13">
        <f t="shared" si="32"/>
        <v>300</v>
      </c>
      <c r="D122" s="13">
        <f t="shared" si="33"/>
        <v>30</v>
      </c>
      <c r="E122" s="13">
        <f t="shared" si="34"/>
        <v>3510</v>
      </c>
      <c r="F122" s="14">
        <f t="shared" si="35"/>
        <v>0</v>
      </c>
      <c r="G122" s="14">
        <f t="shared" si="29"/>
        <v>3510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30"/>
        <v>72030</v>
      </c>
      <c r="B123" s="12">
        <f ca="1" t="shared" si="31"/>
        <v>47685</v>
      </c>
      <c r="C123" s="13">
        <f t="shared" si="32"/>
        <v>300</v>
      </c>
      <c r="D123" s="13">
        <f t="shared" si="33"/>
        <v>30</v>
      </c>
      <c r="E123" s="13">
        <f t="shared" si="34"/>
        <v>3540</v>
      </c>
      <c r="F123" s="14">
        <f t="shared" si="35"/>
        <v>0</v>
      </c>
      <c r="G123" s="14">
        <f t="shared" si="29"/>
        <v>3540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30"/>
        <v>82030</v>
      </c>
      <c r="B124" s="12">
        <f ca="1" t="shared" si="31"/>
        <v>47716</v>
      </c>
      <c r="C124" s="13">
        <f t="shared" si="32"/>
        <v>300</v>
      </c>
      <c r="D124" s="13">
        <f t="shared" si="33"/>
        <v>30</v>
      </c>
      <c r="E124" s="13">
        <f t="shared" si="34"/>
        <v>3570</v>
      </c>
      <c r="F124" s="14">
        <f t="shared" si="35"/>
        <v>0</v>
      </c>
      <c r="G124" s="14">
        <f t="shared" si="29"/>
        <v>3570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1" sqref="M21"/>
    </sheetView>
  </sheetViews>
  <sheetFormatPr defaultColWidth="11" defaultRowHeight="15"/>
  <cols>
    <col min="1" max="1" width="7" hidden="1" customWidth="1"/>
    <col min="2" max="2" width="9.14285714285714" customWidth="1"/>
    <col min="3" max="3" width="10.4285714285714" customWidth="1"/>
    <col min="4" max="4" width="10.2857142857143" customWidth="1"/>
    <col min="5" max="5" width="11.7142857142857" customWidth="1"/>
    <col min="6" max="6" width="10.4285714285714" customWidth="1"/>
    <col min="7" max="7" width="12.4285714285714" customWidth="1"/>
    <col min="8" max="8" width="10.4285714285714" customWidth="1"/>
    <col min="9" max="9" width="10" customWidth="1"/>
    <col min="10" max="10" width="9.85714285714286" customWidth="1"/>
    <col min="11" max="11" width="11.5714285714286" customWidth="1"/>
    <col min="13" max="13" width="11.5714285714286" customWidth="1"/>
    <col min="14" max="14" width="10.8571428571429" customWidth="1"/>
    <col min="15" max="15" width="10.7142857142857" customWidth="1"/>
    <col min="16" max="16" width="10" customWidth="1"/>
    <col min="17" max="17" width="3.42857142857143" customWidth="1"/>
    <col min="18" max="18" width="19" customWidth="1"/>
    <col min="19" max="19" width="9.42857142857143" customWidth="1"/>
  </cols>
  <sheetData>
    <row r="1" spans="2:16">
      <c r="B1" s="1" t="s">
        <v>9</v>
      </c>
      <c r="C1" s="2" t="s">
        <v>101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600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600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600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400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850</v>
      </c>
      <c r="D6" s="13">
        <f t="shared" ref="D6:D37" si="4">C5*$K$1</f>
        <v>60</v>
      </c>
      <c r="E6" s="13">
        <f t="shared" ref="E6:E37" si="5">C5*$K$1+G5</f>
        <v>60</v>
      </c>
      <c r="F6" s="14">
        <f t="shared" ref="F6:F37" si="6">IF(J6&gt;E6,E6,J6)</f>
        <v>60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250</v>
      </c>
      <c r="J6" s="24">
        <f>IF($L6&gt;0,$L6,0)+IF($N6&gt;0,$N6,0)+IF($P6&gt;0,$P6,0)</f>
        <v>60</v>
      </c>
      <c r="K6" s="27">
        <v>43631</v>
      </c>
      <c r="L6" s="26">
        <v>60</v>
      </c>
      <c r="M6" s="27">
        <v>43631</v>
      </c>
      <c r="N6" s="28">
        <v>-250</v>
      </c>
      <c r="O6" s="27"/>
      <c r="P6" s="28"/>
      <c r="R6" s="34" t="s">
        <v>5</v>
      </c>
      <c r="S6" s="33">
        <f ca="1">VLOOKUP($A$2,$A$5:$P$127,4,FALSE)</f>
        <v>40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350</v>
      </c>
      <c r="D7" s="13">
        <f t="shared" si="4"/>
        <v>85</v>
      </c>
      <c r="E7" s="13">
        <f t="shared" si="5"/>
        <v>85</v>
      </c>
      <c r="F7" s="14">
        <f t="shared" si="6"/>
        <v>85</v>
      </c>
      <c r="G7" s="14">
        <f t="shared" si="0"/>
        <v>0</v>
      </c>
      <c r="H7" s="14">
        <f t="shared" si="7"/>
        <v>500</v>
      </c>
      <c r="I7" s="24">
        <f t="shared" si="8"/>
        <v>0</v>
      </c>
      <c r="J7" s="24">
        <f t="shared" ref="J7:J70" si="9">IF($L7&gt;0,$L7,0)+IF($N7&gt;0,$N7,0)+IF($P7&gt;0,$P7,0)</f>
        <v>585</v>
      </c>
      <c r="K7" s="27">
        <v>43665</v>
      </c>
      <c r="L7" s="26">
        <v>585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350</v>
      </c>
      <c r="D8" s="13">
        <f t="shared" si="4"/>
        <v>35</v>
      </c>
      <c r="E8" s="13">
        <f t="shared" si="5"/>
        <v>35</v>
      </c>
      <c r="F8" s="14">
        <f t="shared" si="6"/>
        <v>35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35</v>
      </c>
      <c r="K8" s="27">
        <v>43693</v>
      </c>
      <c r="L8" s="26">
        <v>35</v>
      </c>
      <c r="M8" s="27"/>
      <c r="N8" s="28"/>
      <c r="O8" s="27"/>
      <c r="P8" s="28"/>
      <c r="R8" s="32" t="s">
        <v>7</v>
      </c>
      <c r="S8" s="33">
        <f ca="1">VLOOKUP($A$2,$A$5:$P$127,6,FALSE)</f>
        <v>40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350</v>
      </c>
      <c r="D9" s="13">
        <f t="shared" si="4"/>
        <v>35</v>
      </c>
      <c r="E9" s="13">
        <f t="shared" si="5"/>
        <v>35</v>
      </c>
      <c r="F9" s="14">
        <f t="shared" si="6"/>
        <v>35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35</v>
      </c>
      <c r="K9" s="27">
        <v>43724</v>
      </c>
      <c r="L9" s="26">
        <v>35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350</v>
      </c>
      <c r="D10" s="13">
        <f t="shared" si="4"/>
        <v>35</v>
      </c>
      <c r="E10" s="13">
        <f t="shared" si="5"/>
        <v>35</v>
      </c>
      <c r="F10" s="14">
        <f t="shared" si="6"/>
        <v>35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35</v>
      </c>
      <c r="K10" s="27">
        <v>43748</v>
      </c>
      <c r="L10" s="26">
        <v>35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0</v>
      </c>
      <c r="D11" s="13">
        <f t="shared" si="4"/>
        <v>35</v>
      </c>
      <c r="E11" s="13">
        <f t="shared" si="5"/>
        <v>35</v>
      </c>
      <c r="F11" s="14">
        <f t="shared" si="6"/>
        <v>35</v>
      </c>
      <c r="G11" s="14">
        <f t="shared" si="0"/>
        <v>0</v>
      </c>
      <c r="H11" s="14">
        <f t="shared" si="7"/>
        <v>350</v>
      </c>
      <c r="I11" s="24">
        <f t="shared" si="8"/>
        <v>0</v>
      </c>
      <c r="J11" s="24">
        <f t="shared" si="9"/>
        <v>385</v>
      </c>
      <c r="K11" s="27">
        <v>43774</v>
      </c>
      <c r="L11" s="26">
        <v>385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500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500</v>
      </c>
      <c r="J14" s="24">
        <f t="shared" si="9"/>
        <v>0</v>
      </c>
      <c r="K14" s="27">
        <v>43874</v>
      </c>
      <c r="L14" s="26">
        <v>-500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500</v>
      </c>
      <c r="D15" s="13">
        <f t="shared" si="4"/>
        <v>50</v>
      </c>
      <c r="E15" s="13">
        <f t="shared" si="5"/>
        <v>50</v>
      </c>
      <c r="F15" s="14">
        <f t="shared" si="6"/>
        <v>50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50</v>
      </c>
      <c r="K15" s="29">
        <v>43904</v>
      </c>
      <c r="L15" s="26">
        <v>50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500</v>
      </c>
      <c r="D16" s="13">
        <f t="shared" si="4"/>
        <v>50</v>
      </c>
      <c r="E16" s="13">
        <f t="shared" si="5"/>
        <v>50</v>
      </c>
      <c r="F16" s="14">
        <f t="shared" si="6"/>
        <v>50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50</v>
      </c>
      <c r="K16" s="25">
        <v>43936</v>
      </c>
      <c r="L16" s="26">
        <v>50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500</v>
      </c>
      <c r="D17" s="13">
        <f t="shared" si="4"/>
        <v>50</v>
      </c>
      <c r="E17" s="13">
        <f t="shared" si="5"/>
        <v>50</v>
      </c>
      <c r="F17" s="14">
        <f t="shared" si="6"/>
        <v>50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50</v>
      </c>
      <c r="K17" s="25">
        <v>43959</v>
      </c>
      <c r="L17" s="26">
        <v>50</v>
      </c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500</v>
      </c>
      <c r="D18" s="13">
        <f t="shared" si="4"/>
        <v>50</v>
      </c>
      <c r="E18" s="13">
        <f t="shared" si="5"/>
        <v>50</v>
      </c>
      <c r="F18" s="14">
        <f t="shared" si="6"/>
        <v>50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50</v>
      </c>
      <c r="K18" s="25">
        <v>43989</v>
      </c>
      <c r="L18" s="26">
        <v>50</v>
      </c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400</v>
      </c>
      <c r="D19" s="13">
        <f t="shared" si="4"/>
        <v>50</v>
      </c>
      <c r="E19" s="13">
        <f t="shared" si="5"/>
        <v>50</v>
      </c>
      <c r="F19" s="14">
        <f t="shared" si="6"/>
        <v>50</v>
      </c>
      <c r="G19" s="14">
        <f t="shared" si="0"/>
        <v>0</v>
      </c>
      <c r="H19" s="14">
        <f t="shared" si="7"/>
        <v>100</v>
      </c>
      <c r="I19" s="24">
        <f t="shared" si="8"/>
        <v>0</v>
      </c>
      <c r="J19" s="24">
        <f t="shared" si="9"/>
        <v>150</v>
      </c>
      <c r="K19" s="25">
        <v>44028</v>
      </c>
      <c r="L19" s="26">
        <v>150</v>
      </c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400</v>
      </c>
      <c r="D20" s="13">
        <f t="shared" si="4"/>
        <v>40</v>
      </c>
      <c r="E20" s="13">
        <f t="shared" si="5"/>
        <v>40</v>
      </c>
      <c r="F20" s="14">
        <f t="shared" si="6"/>
        <v>40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40</v>
      </c>
      <c r="K20" s="25">
        <v>44053</v>
      </c>
      <c r="L20" s="26">
        <v>40</v>
      </c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400</v>
      </c>
      <c r="D21" s="13">
        <f t="shared" si="4"/>
        <v>40</v>
      </c>
      <c r="E21" s="13">
        <f t="shared" si="5"/>
        <v>40</v>
      </c>
      <c r="F21" s="14">
        <f t="shared" si="6"/>
        <v>40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40</v>
      </c>
      <c r="K21" s="25">
        <v>44086</v>
      </c>
      <c r="L21" s="26">
        <v>40</v>
      </c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400</v>
      </c>
      <c r="D22" s="13">
        <f t="shared" si="4"/>
        <v>40</v>
      </c>
      <c r="E22" s="13">
        <f t="shared" si="5"/>
        <v>40</v>
      </c>
      <c r="F22" s="14">
        <f t="shared" si="6"/>
        <v>0</v>
      </c>
      <c r="G22" s="14">
        <f t="shared" si="0"/>
        <v>40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400</v>
      </c>
      <c r="D23" s="13">
        <f t="shared" si="4"/>
        <v>40</v>
      </c>
      <c r="E23" s="13">
        <f t="shared" si="5"/>
        <v>80</v>
      </c>
      <c r="F23" s="14">
        <f t="shared" si="6"/>
        <v>0</v>
      </c>
      <c r="G23" s="14">
        <f t="shared" si="0"/>
        <v>80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400</v>
      </c>
      <c r="D24" s="13">
        <f t="shared" si="4"/>
        <v>40</v>
      </c>
      <c r="E24" s="13">
        <f t="shared" si="5"/>
        <v>120</v>
      </c>
      <c r="F24" s="14">
        <f t="shared" si="6"/>
        <v>0</v>
      </c>
      <c r="G24" s="14">
        <f t="shared" si="0"/>
        <v>120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400</v>
      </c>
      <c r="D25" s="13">
        <f t="shared" si="4"/>
        <v>40</v>
      </c>
      <c r="E25" s="13">
        <f t="shared" si="5"/>
        <v>160</v>
      </c>
      <c r="F25" s="14">
        <f t="shared" si="6"/>
        <v>0</v>
      </c>
      <c r="G25" s="14">
        <f t="shared" si="0"/>
        <v>160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400</v>
      </c>
      <c r="D26" s="13">
        <f t="shared" si="4"/>
        <v>40</v>
      </c>
      <c r="E26" s="13">
        <f t="shared" si="5"/>
        <v>200</v>
      </c>
      <c r="F26" s="14">
        <f t="shared" si="6"/>
        <v>0</v>
      </c>
      <c r="G26" s="14">
        <f t="shared" si="0"/>
        <v>200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400</v>
      </c>
      <c r="D27" s="13">
        <f t="shared" si="4"/>
        <v>40</v>
      </c>
      <c r="E27" s="13">
        <f t="shared" si="5"/>
        <v>240</v>
      </c>
      <c r="F27" s="14">
        <f t="shared" si="6"/>
        <v>0</v>
      </c>
      <c r="G27" s="14">
        <f t="shared" si="0"/>
        <v>240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400</v>
      </c>
      <c r="D28" s="13">
        <f t="shared" si="4"/>
        <v>40</v>
      </c>
      <c r="E28" s="13">
        <f t="shared" si="5"/>
        <v>280</v>
      </c>
      <c r="F28" s="14">
        <f t="shared" si="6"/>
        <v>0</v>
      </c>
      <c r="G28" s="14">
        <f t="shared" si="0"/>
        <v>280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400</v>
      </c>
      <c r="D29" s="13">
        <f t="shared" si="4"/>
        <v>40</v>
      </c>
      <c r="E29" s="13">
        <f t="shared" si="5"/>
        <v>320</v>
      </c>
      <c r="F29" s="14">
        <f t="shared" si="6"/>
        <v>0</v>
      </c>
      <c r="G29" s="14">
        <f t="shared" si="0"/>
        <v>320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400</v>
      </c>
      <c r="D30" s="13">
        <f t="shared" si="4"/>
        <v>40</v>
      </c>
      <c r="E30" s="13">
        <f t="shared" si="5"/>
        <v>360</v>
      </c>
      <c r="F30" s="14">
        <f t="shared" si="6"/>
        <v>0</v>
      </c>
      <c r="G30" s="14">
        <f t="shared" si="0"/>
        <v>360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400</v>
      </c>
      <c r="D31" s="13">
        <f t="shared" si="4"/>
        <v>40</v>
      </c>
      <c r="E31" s="13">
        <f t="shared" si="5"/>
        <v>400</v>
      </c>
      <c r="F31" s="14">
        <f t="shared" si="6"/>
        <v>0</v>
      </c>
      <c r="G31" s="14">
        <f t="shared" si="0"/>
        <v>400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400</v>
      </c>
      <c r="D32" s="13">
        <f t="shared" si="4"/>
        <v>40</v>
      </c>
      <c r="E32" s="13">
        <f t="shared" si="5"/>
        <v>440</v>
      </c>
      <c r="F32" s="14">
        <f t="shared" si="6"/>
        <v>0</v>
      </c>
      <c r="G32" s="14">
        <f t="shared" si="0"/>
        <v>440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400</v>
      </c>
      <c r="D33" s="13">
        <f t="shared" si="4"/>
        <v>40</v>
      </c>
      <c r="E33" s="13">
        <f t="shared" si="5"/>
        <v>480</v>
      </c>
      <c r="F33" s="14">
        <f t="shared" si="6"/>
        <v>0</v>
      </c>
      <c r="G33" s="14">
        <f t="shared" si="0"/>
        <v>480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400</v>
      </c>
      <c r="D34" s="13">
        <f t="shared" si="4"/>
        <v>40</v>
      </c>
      <c r="E34" s="13">
        <f t="shared" si="5"/>
        <v>520</v>
      </c>
      <c r="F34" s="14">
        <f t="shared" si="6"/>
        <v>0</v>
      </c>
      <c r="G34" s="14">
        <f t="shared" si="0"/>
        <v>520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400</v>
      </c>
      <c r="D35" s="13">
        <f t="shared" si="4"/>
        <v>40</v>
      </c>
      <c r="E35" s="13">
        <f t="shared" si="5"/>
        <v>560</v>
      </c>
      <c r="F35" s="14">
        <f t="shared" si="6"/>
        <v>0</v>
      </c>
      <c r="G35" s="14">
        <f t="shared" si="0"/>
        <v>560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400</v>
      </c>
      <c r="D36" s="13">
        <f t="shared" si="4"/>
        <v>40</v>
      </c>
      <c r="E36" s="13">
        <f t="shared" si="5"/>
        <v>600</v>
      </c>
      <c r="F36" s="14">
        <f t="shared" si="6"/>
        <v>0</v>
      </c>
      <c r="G36" s="14">
        <f t="shared" si="0"/>
        <v>600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400</v>
      </c>
      <c r="D37" s="13">
        <f t="shared" si="4"/>
        <v>40</v>
      </c>
      <c r="E37" s="13">
        <f t="shared" si="5"/>
        <v>640</v>
      </c>
      <c r="F37" s="14">
        <f t="shared" si="6"/>
        <v>0</v>
      </c>
      <c r="G37" s="14">
        <f t="shared" ref="G37:G68" si="10">E37-F37</f>
        <v>640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400</v>
      </c>
      <c r="D38" s="13">
        <f t="shared" ref="D38:D69" si="14">C37*$K$1</f>
        <v>40</v>
      </c>
      <c r="E38" s="13">
        <f t="shared" ref="E38:E69" si="15">C37*$K$1+G37</f>
        <v>680</v>
      </c>
      <c r="F38" s="14">
        <f t="shared" ref="F38:F69" si="16">IF(J38&gt;E38,E38,J38)</f>
        <v>0</v>
      </c>
      <c r="G38" s="14">
        <f t="shared" si="10"/>
        <v>680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400</v>
      </c>
      <c r="D39" s="13">
        <f t="shared" si="14"/>
        <v>40</v>
      </c>
      <c r="E39" s="13">
        <f t="shared" si="15"/>
        <v>720</v>
      </c>
      <c r="F39" s="14">
        <f t="shared" si="16"/>
        <v>0</v>
      </c>
      <c r="G39" s="14">
        <f t="shared" si="10"/>
        <v>720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400</v>
      </c>
      <c r="D40" s="13">
        <f t="shared" si="14"/>
        <v>40</v>
      </c>
      <c r="E40" s="13">
        <f t="shared" si="15"/>
        <v>760</v>
      </c>
      <c r="F40" s="14">
        <f t="shared" si="16"/>
        <v>0</v>
      </c>
      <c r="G40" s="14">
        <f t="shared" si="10"/>
        <v>760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400</v>
      </c>
      <c r="D41" s="13">
        <f t="shared" si="14"/>
        <v>40</v>
      </c>
      <c r="E41" s="13">
        <f t="shared" si="15"/>
        <v>800</v>
      </c>
      <c r="F41" s="14">
        <f t="shared" si="16"/>
        <v>0</v>
      </c>
      <c r="G41" s="14">
        <f t="shared" si="10"/>
        <v>800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400</v>
      </c>
      <c r="D42" s="13">
        <f t="shared" si="14"/>
        <v>40</v>
      </c>
      <c r="E42" s="13">
        <f t="shared" si="15"/>
        <v>840</v>
      </c>
      <c r="F42" s="14">
        <f t="shared" si="16"/>
        <v>0</v>
      </c>
      <c r="G42" s="14">
        <f t="shared" si="10"/>
        <v>840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400</v>
      </c>
      <c r="D43" s="13">
        <f t="shared" si="14"/>
        <v>40</v>
      </c>
      <c r="E43" s="13">
        <f t="shared" si="15"/>
        <v>880</v>
      </c>
      <c r="F43" s="14">
        <f t="shared" si="16"/>
        <v>0</v>
      </c>
      <c r="G43" s="14">
        <f t="shared" si="10"/>
        <v>880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400</v>
      </c>
      <c r="D44" s="13">
        <f t="shared" si="14"/>
        <v>40</v>
      </c>
      <c r="E44" s="13">
        <f t="shared" si="15"/>
        <v>920</v>
      </c>
      <c r="F44" s="14">
        <f t="shared" si="16"/>
        <v>0</v>
      </c>
      <c r="G44" s="14">
        <f t="shared" si="10"/>
        <v>920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400</v>
      </c>
      <c r="D45" s="13">
        <f t="shared" si="14"/>
        <v>40</v>
      </c>
      <c r="E45" s="13">
        <f t="shared" si="15"/>
        <v>960</v>
      </c>
      <c r="F45" s="14">
        <f t="shared" si="16"/>
        <v>0</v>
      </c>
      <c r="G45" s="14">
        <f t="shared" si="10"/>
        <v>960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400</v>
      </c>
      <c r="D46" s="13">
        <f t="shared" si="14"/>
        <v>40</v>
      </c>
      <c r="E46" s="13">
        <f t="shared" si="15"/>
        <v>1000</v>
      </c>
      <c r="F46" s="14">
        <f t="shared" si="16"/>
        <v>0</v>
      </c>
      <c r="G46" s="14">
        <f t="shared" si="10"/>
        <v>1000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400</v>
      </c>
      <c r="D47" s="13">
        <f t="shared" si="14"/>
        <v>40</v>
      </c>
      <c r="E47" s="13">
        <f t="shared" si="15"/>
        <v>1040</v>
      </c>
      <c r="F47" s="14">
        <f t="shared" si="16"/>
        <v>0</v>
      </c>
      <c r="G47" s="14">
        <f t="shared" si="10"/>
        <v>1040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400</v>
      </c>
      <c r="D48" s="13">
        <f t="shared" si="14"/>
        <v>40</v>
      </c>
      <c r="E48" s="13">
        <f t="shared" si="15"/>
        <v>1080</v>
      </c>
      <c r="F48" s="14">
        <f t="shared" si="16"/>
        <v>0</v>
      </c>
      <c r="G48" s="14">
        <f t="shared" si="10"/>
        <v>1080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400</v>
      </c>
      <c r="D49" s="13">
        <f t="shared" si="14"/>
        <v>40</v>
      </c>
      <c r="E49" s="13">
        <f t="shared" si="15"/>
        <v>1120</v>
      </c>
      <c r="F49" s="14">
        <f t="shared" si="16"/>
        <v>0</v>
      </c>
      <c r="G49" s="14">
        <f t="shared" si="10"/>
        <v>1120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400</v>
      </c>
      <c r="D50" s="13">
        <f t="shared" si="14"/>
        <v>40</v>
      </c>
      <c r="E50" s="13">
        <f t="shared" si="15"/>
        <v>1160</v>
      </c>
      <c r="F50" s="14">
        <f t="shared" si="16"/>
        <v>0</v>
      </c>
      <c r="G50" s="14">
        <f t="shared" si="10"/>
        <v>1160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400</v>
      </c>
      <c r="D51" s="13">
        <f t="shared" si="14"/>
        <v>40</v>
      </c>
      <c r="E51" s="13">
        <f t="shared" si="15"/>
        <v>1200</v>
      </c>
      <c r="F51" s="14">
        <f t="shared" si="16"/>
        <v>0</v>
      </c>
      <c r="G51" s="14">
        <f t="shared" si="10"/>
        <v>1200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400</v>
      </c>
      <c r="D52" s="13">
        <f t="shared" si="14"/>
        <v>40</v>
      </c>
      <c r="E52" s="13">
        <f t="shared" si="15"/>
        <v>1240</v>
      </c>
      <c r="F52" s="14">
        <f t="shared" si="16"/>
        <v>0</v>
      </c>
      <c r="G52" s="14">
        <f t="shared" si="10"/>
        <v>1240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400</v>
      </c>
      <c r="D53" s="13">
        <f t="shared" si="14"/>
        <v>40</v>
      </c>
      <c r="E53" s="13">
        <f t="shared" si="15"/>
        <v>1280</v>
      </c>
      <c r="F53" s="14">
        <f t="shared" si="16"/>
        <v>0</v>
      </c>
      <c r="G53" s="14">
        <f t="shared" si="10"/>
        <v>1280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400</v>
      </c>
      <c r="D54" s="13">
        <f t="shared" si="14"/>
        <v>40</v>
      </c>
      <c r="E54" s="13">
        <f t="shared" si="15"/>
        <v>1320</v>
      </c>
      <c r="F54" s="14">
        <f t="shared" si="16"/>
        <v>0</v>
      </c>
      <c r="G54" s="14">
        <f t="shared" si="10"/>
        <v>1320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400</v>
      </c>
      <c r="D55" s="13">
        <f t="shared" si="14"/>
        <v>40</v>
      </c>
      <c r="E55" s="13">
        <f t="shared" si="15"/>
        <v>1360</v>
      </c>
      <c r="F55" s="14">
        <f t="shared" si="16"/>
        <v>0</v>
      </c>
      <c r="G55" s="14">
        <f t="shared" si="10"/>
        <v>1360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400</v>
      </c>
      <c r="D56" s="13">
        <f t="shared" si="14"/>
        <v>40</v>
      </c>
      <c r="E56" s="13">
        <f t="shared" si="15"/>
        <v>1400</v>
      </c>
      <c r="F56" s="14">
        <f t="shared" si="16"/>
        <v>0</v>
      </c>
      <c r="G56" s="14">
        <f t="shared" si="10"/>
        <v>1400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400</v>
      </c>
      <c r="D57" s="13">
        <f t="shared" si="14"/>
        <v>40</v>
      </c>
      <c r="E57" s="13">
        <f t="shared" si="15"/>
        <v>1440</v>
      </c>
      <c r="F57" s="14">
        <f t="shared" si="16"/>
        <v>0</v>
      </c>
      <c r="G57" s="14">
        <f t="shared" si="10"/>
        <v>1440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400</v>
      </c>
      <c r="D58" s="13">
        <f t="shared" si="14"/>
        <v>40</v>
      </c>
      <c r="E58" s="13">
        <f t="shared" si="15"/>
        <v>1480</v>
      </c>
      <c r="F58" s="14">
        <f t="shared" si="16"/>
        <v>0</v>
      </c>
      <c r="G58" s="14">
        <f t="shared" si="10"/>
        <v>1480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400</v>
      </c>
      <c r="D59" s="13">
        <f t="shared" si="14"/>
        <v>40</v>
      </c>
      <c r="E59" s="13">
        <f t="shared" si="15"/>
        <v>1520</v>
      </c>
      <c r="F59" s="14">
        <f t="shared" si="16"/>
        <v>0</v>
      </c>
      <c r="G59" s="14">
        <f t="shared" si="10"/>
        <v>1520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400</v>
      </c>
      <c r="D60" s="13">
        <f t="shared" si="14"/>
        <v>40</v>
      </c>
      <c r="E60" s="13">
        <f t="shared" si="15"/>
        <v>1560</v>
      </c>
      <c r="F60" s="14">
        <f t="shared" si="16"/>
        <v>0</v>
      </c>
      <c r="G60" s="14">
        <f t="shared" si="10"/>
        <v>1560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400</v>
      </c>
      <c r="D61" s="13">
        <f t="shared" si="14"/>
        <v>40</v>
      </c>
      <c r="E61" s="13">
        <f t="shared" si="15"/>
        <v>1600</v>
      </c>
      <c r="F61" s="14">
        <f t="shared" si="16"/>
        <v>0</v>
      </c>
      <c r="G61" s="14">
        <f t="shared" si="10"/>
        <v>1600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400</v>
      </c>
      <c r="D62" s="13">
        <f t="shared" si="14"/>
        <v>40</v>
      </c>
      <c r="E62" s="13">
        <f t="shared" si="15"/>
        <v>1640</v>
      </c>
      <c r="F62" s="14">
        <f t="shared" si="16"/>
        <v>0</v>
      </c>
      <c r="G62" s="14">
        <f t="shared" si="10"/>
        <v>1640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400</v>
      </c>
      <c r="D63" s="13">
        <f t="shared" si="14"/>
        <v>40</v>
      </c>
      <c r="E63" s="13">
        <f t="shared" si="15"/>
        <v>1680</v>
      </c>
      <c r="F63" s="14">
        <f t="shared" si="16"/>
        <v>0</v>
      </c>
      <c r="G63" s="14">
        <f t="shared" si="10"/>
        <v>1680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400</v>
      </c>
      <c r="D64" s="13">
        <f t="shared" si="14"/>
        <v>40</v>
      </c>
      <c r="E64" s="13">
        <f t="shared" si="15"/>
        <v>1720</v>
      </c>
      <c r="F64" s="14">
        <f t="shared" si="16"/>
        <v>0</v>
      </c>
      <c r="G64" s="14">
        <f t="shared" si="10"/>
        <v>1720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400</v>
      </c>
      <c r="D65" s="13">
        <f t="shared" si="14"/>
        <v>40</v>
      </c>
      <c r="E65" s="13">
        <f t="shared" si="15"/>
        <v>1760</v>
      </c>
      <c r="F65" s="14">
        <f t="shared" si="16"/>
        <v>0</v>
      </c>
      <c r="G65" s="14">
        <f t="shared" si="10"/>
        <v>1760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400</v>
      </c>
      <c r="D66" s="13">
        <f t="shared" si="14"/>
        <v>40</v>
      </c>
      <c r="E66" s="13">
        <f t="shared" si="15"/>
        <v>1800</v>
      </c>
      <c r="F66" s="14">
        <f t="shared" si="16"/>
        <v>0</v>
      </c>
      <c r="G66" s="14">
        <f t="shared" si="10"/>
        <v>1800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400</v>
      </c>
      <c r="D67" s="13">
        <f t="shared" si="14"/>
        <v>40</v>
      </c>
      <c r="E67" s="13">
        <f t="shared" si="15"/>
        <v>1840</v>
      </c>
      <c r="F67" s="14">
        <f t="shared" si="16"/>
        <v>0</v>
      </c>
      <c r="G67" s="14">
        <f t="shared" si="10"/>
        <v>1840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400</v>
      </c>
      <c r="D68" s="13">
        <f t="shared" si="14"/>
        <v>40</v>
      </c>
      <c r="E68" s="13">
        <f t="shared" si="15"/>
        <v>1880</v>
      </c>
      <c r="F68" s="14">
        <f t="shared" si="16"/>
        <v>0</v>
      </c>
      <c r="G68" s="14">
        <f t="shared" si="10"/>
        <v>1880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400</v>
      </c>
      <c r="D69" s="13">
        <f t="shared" si="14"/>
        <v>40</v>
      </c>
      <c r="E69" s="13">
        <f t="shared" si="15"/>
        <v>1920</v>
      </c>
      <c r="F69" s="14">
        <f t="shared" si="16"/>
        <v>0</v>
      </c>
      <c r="G69" s="14">
        <f t="shared" ref="G69:G100" si="19">E69-F69</f>
        <v>1920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400</v>
      </c>
      <c r="D70" s="13">
        <f t="shared" ref="D70:D101" si="23">C69*$K$1</f>
        <v>40</v>
      </c>
      <c r="E70" s="13">
        <f t="shared" ref="E70:E101" si="24">C69*$K$1+G69</f>
        <v>1960</v>
      </c>
      <c r="F70" s="14">
        <f t="shared" ref="F70:F101" si="25">IF(J70&gt;E70,E70,J70)</f>
        <v>0</v>
      </c>
      <c r="G70" s="14">
        <f t="shared" si="19"/>
        <v>1960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400</v>
      </c>
      <c r="D71" s="13">
        <f t="shared" si="23"/>
        <v>40</v>
      </c>
      <c r="E71" s="13">
        <f t="shared" si="24"/>
        <v>2000</v>
      </c>
      <c r="F71" s="14">
        <f t="shared" si="25"/>
        <v>0</v>
      </c>
      <c r="G71" s="14">
        <f t="shared" si="19"/>
        <v>2000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400</v>
      </c>
      <c r="D72" s="13">
        <f t="shared" si="23"/>
        <v>40</v>
      </c>
      <c r="E72" s="13">
        <f t="shared" si="24"/>
        <v>2040</v>
      </c>
      <c r="F72" s="14">
        <f t="shared" si="25"/>
        <v>0</v>
      </c>
      <c r="G72" s="14">
        <f t="shared" si="19"/>
        <v>2040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400</v>
      </c>
      <c r="D73" s="13">
        <f t="shared" si="23"/>
        <v>40</v>
      </c>
      <c r="E73" s="13">
        <f t="shared" si="24"/>
        <v>2080</v>
      </c>
      <c r="F73" s="14">
        <f t="shared" si="25"/>
        <v>0</v>
      </c>
      <c r="G73" s="14">
        <f t="shared" si="19"/>
        <v>2080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400</v>
      </c>
      <c r="D74" s="13">
        <f t="shared" si="23"/>
        <v>40</v>
      </c>
      <c r="E74" s="13">
        <f t="shared" si="24"/>
        <v>2120</v>
      </c>
      <c r="F74" s="14">
        <f t="shared" si="25"/>
        <v>0</v>
      </c>
      <c r="G74" s="14">
        <f t="shared" si="19"/>
        <v>2120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400</v>
      </c>
      <c r="D75" s="13">
        <f t="shared" si="23"/>
        <v>40</v>
      </c>
      <c r="E75" s="13">
        <f t="shared" si="24"/>
        <v>2160</v>
      </c>
      <c r="F75" s="14">
        <f t="shared" si="25"/>
        <v>0</v>
      </c>
      <c r="G75" s="14">
        <f t="shared" si="19"/>
        <v>2160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400</v>
      </c>
      <c r="D76" s="13">
        <f t="shared" si="23"/>
        <v>40</v>
      </c>
      <c r="E76" s="13">
        <f t="shared" si="24"/>
        <v>2200</v>
      </c>
      <c r="F76" s="14">
        <f t="shared" si="25"/>
        <v>0</v>
      </c>
      <c r="G76" s="14">
        <f t="shared" si="19"/>
        <v>2200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400</v>
      </c>
      <c r="D77" s="13">
        <f t="shared" si="23"/>
        <v>40</v>
      </c>
      <c r="E77" s="13">
        <f t="shared" si="24"/>
        <v>2240</v>
      </c>
      <c r="F77" s="14">
        <f t="shared" si="25"/>
        <v>0</v>
      </c>
      <c r="G77" s="14">
        <f t="shared" si="19"/>
        <v>2240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400</v>
      </c>
      <c r="D78" s="13">
        <f t="shared" si="23"/>
        <v>40</v>
      </c>
      <c r="E78" s="13">
        <f t="shared" si="24"/>
        <v>2280</v>
      </c>
      <c r="F78" s="14">
        <f t="shared" si="25"/>
        <v>0</v>
      </c>
      <c r="G78" s="14">
        <f t="shared" si="19"/>
        <v>2280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400</v>
      </c>
      <c r="D79" s="13">
        <f t="shared" si="23"/>
        <v>40</v>
      </c>
      <c r="E79" s="13">
        <f t="shared" si="24"/>
        <v>2320</v>
      </c>
      <c r="F79" s="14">
        <f t="shared" si="25"/>
        <v>0</v>
      </c>
      <c r="G79" s="14">
        <f t="shared" si="19"/>
        <v>2320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400</v>
      </c>
      <c r="D80" s="13">
        <f t="shared" si="23"/>
        <v>40</v>
      </c>
      <c r="E80" s="13">
        <f t="shared" si="24"/>
        <v>2360</v>
      </c>
      <c r="F80" s="14">
        <f t="shared" si="25"/>
        <v>0</v>
      </c>
      <c r="G80" s="14">
        <f t="shared" si="19"/>
        <v>2360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400</v>
      </c>
      <c r="D81" s="13">
        <f t="shared" si="23"/>
        <v>40</v>
      </c>
      <c r="E81" s="13">
        <f t="shared" si="24"/>
        <v>2400</v>
      </c>
      <c r="F81" s="14">
        <f t="shared" si="25"/>
        <v>0</v>
      </c>
      <c r="G81" s="14">
        <f t="shared" si="19"/>
        <v>2400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400</v>
      </c>
      <c r="D82" s="13">
        <f t="shared" si="23"/>
        <v>40</v>
      </c>
      <c r="E82" s="13">
        <f t="shared" si="24"/>
        <v>2440</v>
      </c>
      <c r="F82" s="14">
        <f t="shared" si="25"/>
        <v>0</v>
      </c>
      <c r="G82" s="14">
        <f t="shared" si="19"/>
        <v>2440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400</v>
      </c>
      <c r="D83" s="13">
        <f t="shared" si="23"/>
        <v>40</v>
      </c>
      <c r="E83" s="13">
        <f t="shared" si="24"/>
        <v>2480</v>
      </c>
      <c r="F83" s="14">
        <f t="shared" si="25"/>
        <v>0</v>
      </c>
      <c r="G83" s="14">
        <f t="shared" si="19"/>
        <v>2480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400</v>
      </c>
      <c r="D84" s="13">
        <f t="shared" si="23"/>
        <v>40</v>
      </c>
      <c r="E84" s="13">
        <f t="shared" si="24"/>
        <v>2520</v>
      </c>
      <c r="F84" s="14">
        <f t="shared" si="25"/>
        <v>0</v>
      </c>
      <c r="G84" s="14">
        <f t="shared" si="19"/>
        <v>2520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400</v>
      </c>
      <c r="D85" s="13">
        <f t="shared" si="23"/>
        <v>40</v>
      </c>
      <c r="E85" s="13">
        <f t="shared" si="24"/>
        <v>2560</v>
      </c>
      <c r="F85" s="14">
        <f t="shared" si="25"/>
        <v>0</v>
      </c>
      <c r="G85" s="14">
        <f t="shared" si="19"/>
        <v>2560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400</v>
      </c>
      <c r="D86" s="13">
        <f t="shared" si="23"/>
        <v>40</v>
      </c>
      <c r="E86" s="13">
        <f t="shared" si="24"/>
        <v>2600</v>
      </c>
      <c r="F86" s="14">
        <f t="shared" si="25"/>
        <v>0</v>
      </c>
      <c r="G86" s="14">
        <f t="shared" si="19"/>
        <v>2600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400</v>
      </c>
      <c r="D87" s="13">
        <f t="shared" si="23"/>
        <v>40</v>
      </c>
      <c r="E87" s="13">
        <f t="shared" si="24"/>
        <v>2640</v>
      </c>
      <c r="F87" s="14">
        <f t="shared" si="25"/>
        <v>0</v>
      </c>
      <c r="G87" s="14">
        <f t="shared" si="19"/>
        <v>2640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400</v>
      </c>
      <c r="D88" s="13">
        <f t="shared" si="23"/>
        <v>40</v>
      </c>
      <c r="E88" s="13">
        <f t="shared" si="24"/>
        <v>2680</v>
      </c>
      <c r="F88" s="14">
        <f t="shared" si="25"/>
        <v>0</v>
      </c>
      <c r="G88" s="14">
        <f t="shared" si="19"/>
        <v>2680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400</v>
      </c>
      <c r="D89" s="13">
        <f t="shared" si="23"/>
        <v>40</v>
      </c>
      <c r="E89" s="13">
        <f t="shared" si="24"/>
        <v>2720</v>
      </c>
      <c r="F89" s="14">
        <f t="shared" si="25"/>
        <v>0</v>
      </c>
      <c r="G89" s="14">
        <f t="shared" si="19"/>
        <v>2720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400</v>
      </c>
      <c r="D90" s="13">
        <f t="shared" si="23"/>
        <v>40</v>
      </c>
      <c r="E90" s="13">
        <f t="shared" si="24"/>
        <v>2760</v>
      </c>
      <c r="F90" s="14">
        <f t="shared" si="25"/>
        <v>0</v>
      </c>
      <c r="G90" s="14">
        <f t="shared" si="19"/>
        <v>2760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400</v>
      </c>
      <c r="D91" s="13">
        <f t="shared" si="23"/>
        <v>40</v>
      </c>
      <c r="E91" s="13">
        <f t="shared" si="24"/>
        <v>2800</v>
      </c>
      <c r="F91" s="14">
        <f t="shared" si="25"/>
        <v>0</v>
      </c>
      <c r="G91" s="14">
        <f t="shared" si="19"/>
        <v>2800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400</v>
      </c>
      <c r="D92" s="13">
        <f t="shared" si="23"/>
        <v>40</v>
      </c>
      <c r="E92" s="13">
        <f t="shared" si="24"/>
        <v>2840</v>
      </c>
      <c r="F92" s="14">
        <f t="shared" si="25"/>
        <v>0</v>
      </c>
      <c r="G92" s="14">
        <f t="shared" si="19"/>
        <v>2840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400</v>
      </c>
      <c r="D93" s="13">
        <f t="shared" si="23"/>
        <v>40</v>
      </c>
      <c r="E93" s="13">
        <f t="shared" si="24"/>
        <v>2880</v>
      </c>
      <c r="F93" s="14">
        <f t="shared" si="25"/>
        <v>0</v>
      </c>
      <c r="G93" s="14">
        <f t="shared" si="19"/>
        <v>2880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400</v>
      </c>
      <c r="D94" s="13">
        <f t="shared" si="23"/>
        <v>40</v>
      </c>
      <c r="E94" s="13">
        <f t="shared" si="24"/>
        <v>2920</v>
      </c>
      <c r="F94" s="14">
        <f t="shared" si="25"/>
        <v>0</v>
      </c>
      <c r="G94" s="14">
        <f t="shared" si="19"/>
        <v>2920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400</v>
      </c>
      <c r="D95" s="13">
        <f t="shared" si="23"/>
        <v>40</v>
      </c>
      <c r="E95" s="13">
        <f t="shared" si="24"/>
        <v>2960</v>
      </c>
      <c r="F95" s="14">
        <f t="shared" si="25"/>
        <v>0</v>
      </c>
      <c r="G95" s="14">
        <f t="shared" si="19"/>
        <v>2960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400</v>
      </c>
      <c r="D96" s="13">
        <f t="shared" si="23"/>
        <v>40</v>
      </c>
      <c r="E96" s="13">
        <f t="shared" si="24"/>
        <v>3000</v>
      </c>
      <c r="F96" s="14">
        <f t="shared" si="25"/>
        <v>0</v>
      </c>
      <c r="G96" s="14">
        <f t="shared" si="19"/>
        <v>3000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400</v>
      </c>
      <c r="D97" s="13">
        <f t="shared" si="23"/>
        <v>40</v>
      </c>
      <c r="E97" s="13">
        <f t="shared" si="24"/>
        <v>3040</v>
      </c>
      <c r="F97" s="14">
        <f t="shared" si="25"/>
        <v>0</v>
      </c>
      <c r="G97" s="14">
        <f t="shared" si="19"/>
        <v>3040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400</v>
      </c>
      <c r="D98" s="13">
        <f t="shared" si="23"/>
        <v>40</v>
      </c>
      <c r="E98" s="13">
        <f t="shared" si="24"/>
        <v>3080</v>
      </c>
      <c r="F98" s="14">
        <f t="shared" si="25"/>
        <v>0</v>
      </c>
      <c r="G98" s="14">
        <f t="shared" si="19"/>
        <v>3080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400</v>
      </c>
      <c r="D99" s="13">
        <f t="shared" si="23"/>
        <v>40</v>
      </c>
      <c r="E99" s="13">
        <f t="shared" si="24"/>
        <v>3120</v>
      </c>
      <c r="F99" s="14">
        <f t="shared" si="25"/>
        <v>0</v>
      </c>
      <c r="G99" s="14">
        <f t="shared" si="19"/>
        <v>3120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400</v>
      </c>
      <c r="D100" s="13">
        <f t="shared" si="23"/>
        <v>40</v>
      </c>
      <c r="E100" s="13">
        <f t="shared" si="24"/>
        <v>3160</v>
      </c>
      <c r="F100" s="14">
        <f t="shared" si="25"/>
        <v>0</v>
      </c>
      <c r="G100" s="14">
        <f t="shared" si="19"/>
        <v>3160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400</v>
      </c>
      <c r="D101" s="13">
        <f t="shared" si="23"/>
        <v>40</v>
      </c>
      <c r="E101" s="13">
        <f t="shared" si="24"/>
        <v>3200</v>
      </c>
      <c r="F101" s="14">
        <f t="shared" si="25"/>
        <v>0</v>
      </c>
      <c r="G101" s="14">
        <f t="shared" ref="G101:G124" si="29">E101-F101</f>
        <v>3200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400</v>
      </c>
      <c r="D102" s="13">
        <f t="shared" ref="D102:D124" si="33">C101*$K$1</f>
        <v>40</v>
      </c>
      <c r="E102" s="13">
        <f t="shared" ref="E102:E124" si="34">C101*$K$1+G101</f>
        <v>3240</v>
      </c>
      <c r="F102" s="14">
        <f t="shared" ref="F102:F124" si="35">IF(J102&gt;E102,E102,J102)</f>
        <v>0</v>
      </c>
      <c r="G102" s="14">
        <f t="shared" si="29"/>
        <v>3240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400</v>
      </c>
      <c r="D103" s="13">
        <f t="shared" si="33"/>
        <v>40</v>
      </c>
      <c r="E103" s="13">
        <f t="shared" si="34"/>
        <v>3280</v>
      </c>
      <c r="F103" s="14">
        <f t="shared" si="35"/>
        <v>0</v>
      </c>
      <c r="G103" s="14">
        <f t="shared" si="29"/>
        <v>3280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400</v>
      </c>
      <c r="D104" s="13">
        <f t="shared" si="33"/>
        <v>40</v>
      </c>
      <c r="E104" s="13">
        <f t="shared" si="34"/>
        <v>3320</v>
      </c>
      <c r="F104" s="14">
        <f t="shared" si="35"/>
        <v>0</v>
      </c>
      <c r="G104" s="14">
        <f t="shared" si="29"/>
        <v>3320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400</v>
      </c>
      <c r="D105" s="13">
        <f t="shared" si="33"/>
        <v>40</v>
      </c>
      <c r="E105" s="13">
        <f t="shared" si="34"/>
        <v>3360</v>
      </c>
      <c r="F105" s="14">
        <f t="shared" si="35"/>
        <v>0</v>
      </c>
      <c r="G105" s="14">
        <f t="shared" si="29"/>
        <v>3360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400</v>
      </c>
      <c r="D106" s="13">
        <f t="shared" si="33"/>
        <v>40</v>
      </c>
      <c r="E106" s="13">
        <f t="shared" si="34"/>
        <v>3400</v>
      </c>
      <c r="F106" s="14">
        <f t="shared" si="35"/>
        <v>0</v>
      </c>
      <c r="G106" s="14">
        <f t="shared" si="29"/>
        <v>3400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400</v>
      </c>
      <c r="D107" s="13">
        <f t="shared" si="33"/>
        <v>40</v>
      </c>
      <c r="E107" s="13">
        <f t="shared" si="34"/>
        <v>3440</v>
      </c>
      <c r="F107" s="14">
        <f t="shared" si="35"/>
        <v>0</v>
      </c>
      <c r="G107" s="14">
        <f t="shared" si="29"/>
        <v>3440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400</v>
      </c>
      <c r="D108" s="13">
        <f t="shared" si="33"/>
        <v>40</v>
      </c>
      <c r="E108" s="13">
        <f t="shared" si="34"/>
        <v>3480</v>
      </c>
      <c r="F108" s="14">
        <f t="shared" si="35"/>
        <v>0</v>
      </c>
      <c r="G108" s="14">
        <f t="shared" si="29"/>
        <v>3480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400</v>
      </c>
      <c r="D109" s="13">
        <f t="shared" si="33"/>
        <v>40</v>
      </c>
      <c r="E109" s="13">
        <f t="shared" si="34"/>
        <v>3520</v>
      </c>
      <c r="F109" s="14">
        <f t="shared" si="35"/>
        <v>0</v>
      </c>
      <c r="G109" s="14">
        <f t="shared" si="29"/>
        <v>3520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400</v>
      </c>
      <c r="D110" s="13">
        <f t="shared" si="33"/>
        <v>40</v>
      </c>
      <c r="E110" s="13">
        <f t="shared" si="34"/>
        <v>3560</v>
      </c>
      <c r="F110" s="14">
        <f t="shared" si="35"/>
        <v>0</v>
      </c>
      <c r="G110" s="14">
        <f t="shared" si="29"/>
        <v>3560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400</v>
      </c>
      <c r="D111" s="13">
        <f t="shared" si="33"/>
        <v>40</v>
      </c>
      <c r="E111" s="13">
        <f t="shared" si="34"/>
        <v>3600</v>
      </c>
      <c r="F111" s="14">
        <f t="shared" si="35"/>
        <v>0</v>
      </c>
      <c r="G111" s="14">
        <f t="shared" si="29"/>
        <v>3600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400</v>
      </c>
      <c r="D112" s="13">
        <f t="shared" si="33"/>
        <v>40</v>
      </c>
      <c r="E112" s="13">
        <f t="shared" si="34"/>
        <v>3640</v>
      </c>
      <c r="F112" s="14">
        <f t="shared" si="35"/>
        <v>0</v>
      </c>
      <c r="G112" s="14">
        <f t="shared" si="29"/>
        <v>3640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400</v>
      </c>
      <c r="D113" s="13">
        <f t="shared" si="33"/>
        <v>40</v>
      </c>
      <c r="E113" s="13">
        <f t="shared" si="34"/>
        <v>3680</v>
      </c>
      <c r="F113" s="14">
        <f t="shared" si="35"/>
        <v>0</v>
      </c>
      <c r="G113" s="14">
        <f t="shared" si="29"/>
        <v>3680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400</v>
      </c>
      <c r="D114" s="13">
        <f t="shared" si="33"/>
        <v>40</v>
      </c>
      <c r="E114" s="13">
        <f t="shared" si="34"/>
        <v>3720</v>
      </c>
      <c r="F114" s="14">
        <f t="shared" si="35"/>
        <v>0</v>
      </c>
      <c r="G114" s="14">
        <f t="shared" si="29"/>
        <v>3720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400</v>
      </c>
      <c r="D115" s="13">
        <f t="shared" si="33"/>
        <v>40</v>
      </c>
      <c r="E115" s="13">
        <f t="shared" si="34"/>
        <v>3760</v>
      </c>
      <c r="F115" s="14">
        <f t="shared" si="35"/>
        <v>0</v>
      </c>
      <c r="G115" s="14">
        <f t="shared" si="29"/>
        <v>3760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400</v>
      </c>
      <c r="D116" s="13">
        <f t="shared" si="33"/>
        <v>40</v>
      </c>
      <c r="E116" s="13">
        <f t="shared" si="34"/>
        <v>3800</v>
      </c>
      <c r="F116" s="14">
        <f t="shared" si="35"/>
        <v>0</v>
      </c>
      <c r="G116" s="14">
        <f t="shared" si="29"/>
        <v>3800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400</v>
      </c>
      <c r="D117" s="13">
        <f t="shared" si="33"/>
        <v>40</v>
      </c>
      <c r="E117" s="13">
        <f t="shared" si="34"/>
        <v>3840</v>
      </c>
      <c r="F117" s="14">
        <f t="shared" si="35"/>
        <v>0</v>
      </c>
      <c r="G117" s="14">
        <f t="shared" si="29"/>
        <v>3840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400</v>
      </c>
      <c r="D118" s="13">
        <f t="shared" si="33"/>
        <v>40</v>
      </c>
      <c r="E118" s="13">
        <f t="shared" si="34"/>
        <v>3880</v>
      </c>
      <c r="F118" s="14">
        <f t="shared" si="35"/>
        <v>0</v>
      </c>
      <c r="G118" s="14">
        <f t="shared" si="29"/>
        <v>3880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400</v>
      </c>
      <c r="D119" s="13">
        <f t="shared" si="33"/>
        <v>40</v>
      </c>
      <c r="E119" s="13">
        <f t="shared" si="34"/>
        <v>3920</v>
      </c>
      <c r="F119" s="14">
        <f t="shared" si="35"/>
        <v>0</v>
      </c>
      <c r="G119" s="14">
        <f t="shared" si="29"/>
        <v>3920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400</v>
      </c>
      <c r="D120" s="13">
        <f t="shared" si="33"/>
        <v>40</v>
      </c>
      <c r="E120" s="13">
        <f t="shared" si="34"/>
        <v>3960</v>
      </c>
      <c r="F120" s="14">
        <f t="shared" si="35"/>
        <v>0</v>
      </c>
      <c r="G120" s="14">
        <f t="shared" si="29"/>
        <v>3960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400</v>
      </c>
      <c r="D121" s="13">
        <f t="shared" si="33"/>
        <v>40</v>
      </c>
      <c r="E121" s="13">
        <f t="shared" si="34"/>
        <v>4000</v>
      </c>
      <c r="F121" s="14">
        <f t="shared" si="35"/>
        <v>0</v>
      </c>
      <c r="G121" s="14">
        <f t="shared" si="29"/>
        <v>4000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400</v>
      </c>
      <c r="D122" s="13">
        <f t="shared" si="33"/>
        <v>40</v>
      </c>
      <c r="E122" s="13">
        <f t="shared" si="34"/>
        <v>4040</v>
      </c>
      <c r="F122" s="14">
        <f t="shared" si="35"/>
        <v>0</v>
      </c>
      <c r="G122" s="14">
        <f t="shared" si="29"/>
        <v>4040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400</v>
      </c>
      <c r="D123" s="13">
        <f t="shared" si="33"/>
        <v>40</v>
      </c>
      <c r="E123" s="13">
        <f t="shared" si="34"/>
        <v>4080</v>
      </c>
      <c r="F123" s="14">
        <f t="shared" si="35"/>
        <v>0</v>
      </c>
      <c r="G123" s="14">
        <f t="shared" si="29"/>
        <v>4080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400</v>
      </c>
      <c r="D124" s="13">
        <f t="shared" si="33"/>
        <v>40</v>
      </c>
      <c r="E124" s="13">
        <f t="shared" si="34"/>
        <v>4120</v>
      </c>
      <c r="F124" s="14">
        <f t="shared" si="35"/>
        <v>0</v>
      </c>
      <c r="G124" s="14">
        <f t="shared" si="29"/>
        <v>4120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6" sqref="M6"/>
    </sheetView>
  </sheetViews>
  <sheetFormatPr defaultColWidth="11" defaultRowHeight="15"/>
  <cols>
    <col min="1" max="1" width="7" hidden="1" customWidth="1"/>
    <col min="2" max="2" width="8.71428571428571" customWidth="1"/>
    <col min="4" max="5" width="12" customWidth="1"/>
    <col min="6" max="6" width="11" customWidth="1"/>
    <col min="7" max="7" width="10.5714285714286" customWidth="1"/>
    <col min="8" max="8" width="9.71428571428571" customWidth="1"/>
    <col min="9" max="10" width="10.1428571428571" customWidth="1"/>
    <col min="11" max="11" width="12" customWidth="1"/>
    <col min="12" max="12" width="10.8571428571429" customWidth="1"/>
    <col min="13" max="13" width="10.2857142857143" customWidth="1"/>
    <col min="14" max="14" width="10.4285714285714" customWidth="1"/>
    <col min="15" max="15" width="10.5714285714286" customWidth="1"/>
    <col min="16" max="16" width="10.4285714285714" customWidth="1"/>
    <col min="17" max="17" width="4" customWidth="1"/>
    <col min="18" max="18" width="19" customWidth="1"/>
    <col min="19" max="19" width="9.14285714285714" customWidth="1"/>
  </cols>
  <sheetData>
    <row r="1" spans="2:16">
      <c r="B1" s="1" t="s">
        <v>9</v>
      </c>
      <c r="C1" s="2" t="s">
        <v>102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43770</v>
      </c>
      <c r="N1" s="19" t="s">
        <v>13</v>
      </c>
      <c r="O1" s="20">
        <v>200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112019</v>
      </c>
      <c r="B5" s="12">
        <f>EDATE(M1,0)</f>
        <v>43770</v>
      </c>
      <c r="C5" s="13">
        <f>IF(H5&gt;0,O1-H5,IF(J5&lt;0,O1-J5,O1))</f>
        <v>200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200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122019</v>
      </c>
      <c r="B6" s="12">
        <f t="shared" ref="B6:B37" si="2">EDATE(B5,1)</f>
        <v>43800</v>
      </c>
      <c r="C6" s="13">
        <f t="shared" ref="C6:C37" si="3">C5-H6+I6</f>
        <v>0</v>
      </c>
      <c r="D6" s="13">
        <f t="shared" ref="D6:D37" si="4">C5*$K$1</f>
        <v>20</v>
      </c>
      <c r="E6" s="13">
        <f t="shared" ref="E6:E37" si="5">C5*$K$1+G5</f>
        <v>20</v>
      </c>
      <c r="F6" s="14">
        <f t="shared" ref="F6:F37" si="6">IF(J6&gt;E6,E6,J6)</f>
        <v>20</v>
      </c>
      <c r="G6" s="14">
        <f t="shared" si="0"/>
        <v>0</v>
      </c>
      <c r="H6" s="14">
        <f t="shared" ref="H6:H37" si="7">IF(J6&gt;F6,J6-F6,0)</f>
        <v>200</v>
      </c>
      <c r="I6" s="24">
        <f t="shared" ref="I6:I37" si="8">-SUMIF(L6:P6,"&lt;0",L6:P6)</f>
        <v>0</v>
      </c>
      <c r="J6" s="24">
        <f>IF($L6&gt;0,$L6,0)+IF($N6&gt;0,$N6,0)+IF($P6&gt;0,$P6,0)</f>
        <v>220</v>
      </c>
      <c r="K6" s="27">
        <v>43812</v>
      </c>
      <c r="L6" s="26">
        <v>220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12020</v>
      </c>
      <c r="B7" s="12">
        <f t="shared" si="2"/>
        <v>43831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22020</v>
      </c>
      <c r="B8" s="12">
        <f t="shared" si="2"/>
        <v>43862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32020</v>
      </c>
      <c r="B9" s="12">
        <f t="shared" si="2"/>
        <v>43891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42020</v>
      </c>
      <c r="B10" s="12">
        <f t="shared" si="2"/>
        <v>43922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52020</v>
      </c>
      <c r="B11" s="12">
        <f t="shared" si="2"/>
        <v>43952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62020</v>
      </c>
      <c r="B12" s="12">
        <f t="shared" si="2"/>
        <v>43983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72020</v>
      </c>
      <c r="B13" s="12">
        <f t="shared" si="2"/>
        <v>44013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82020</v>
      </c>
      <c r="B14" s="12">
        <f t="shared" si="2"/>
        <v>44044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92020</v>
      </c>
      <c r="B15" s="12">
        <f t="shared" si="2"/>
        <v>44075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102020</v>
      </c>
      <c r="B16" s="12">
        <f t="shared" si="2"/>
        <v>44105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112020</v>
      </c>
      <c r="B17" s="12">
        <f t="shared" si="2"/>
        <v>44136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122020</v>
      </c>
      <c r="B18" s="12">
        <f t="shared" si="2"/>
        <v>44166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12021</v>
      </c>
      <c r="B19" s="12">
        <f t="shared" si="2"/>
        <v>44197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22021</v>
      </c>
      <c r="B20" s="12">
        <f t="shared" si="2"/>
        <v>44228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32021</v>
      </c>
      <c r="B21" s="12">
        <f t="shared" si="2"/>
        <v>44256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42021</v>
      </c>
      <c r="B22" s="12">
        <f t="shared" si="2"/>
        <v>44287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52021</v>
      </c>
      <c r="B23" s="12">
        <f t="shared" si="2"/>
        <v>44317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62021</v>
      </c>
      <c r="B24" s="12">
        <f t="shared" si="2"/>
        <v>44348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72021</v>
      </c>
      <c r="B25" s="12">
        <f t="shared" si="2"/>
        <v>44378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82021</v>
      </c>
      <c r="B26" s="12">
        <f t="shared" si="2"/>
        <v>44409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92021</v>
      </c>
      <c r="B27" s="12">
        <f t="shared" si="2"/>
        <v>44440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102021</v>
      </c>
      <c r="B28" s="12">
        <f t="shared" si="2"/>
        <v>44470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112021</v>
      </c>
      <c r="B29" s="12">
        <f t="shared" si="2"/>
        <v>44501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122021</v>
      </c>
      <c r="B30" s="12">
        <f t="shared" si="2"/>
        <v>44531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12022</v>
      </c>
      <c r="B31" s="12">
        <f t="shared" si="2"/>
        <v>44562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22022</v>
      </c>
      <c r="B32" s="12">
        <f t="shared" si="2"/>
        <v>44593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32022</v>
      </c>
      <c r="B33" s="12">
        <f t="shared" si="2"/>
        <v>44621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42022</v>
      </c>
      <c r="B34" s="12">
        <f t="shared" si="2"/>
        <v>44652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52022</v>
      </c>
      <c r="B35" s="12">
        <f t="shared" si="2"/>
        <v>44682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62022</v>
      </c>
      <c r="B36" s="12">
        <f t="shared" si="2"/>
        <v>44713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72022</v>
      </c>
      <c r="B37" s="12">
        <f t="shared" si="2"/>
        <v>44743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82022</v>
      </c>
      <c r="B38" s="12">
        <f t="shared" ref="B38:B69" si="12">EDATE(B37,1)</f>
        <v>44774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92022</v>
      </c>
      <c r="B39" s="12">
        <f t="shared" si="12"/>
        <v>44805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102022</v>
      </c>
      <c r="B40" s="12">
        <f t="shared" si="12"/>
        <v>44835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112022</v>
      </c>
      <c r="B41" s="12">
        <f t="shared" si="12"/>
        <v>44866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122022</v>
      </c>
      <c r="B42" s="12">
        <f t="shared" si="12"/>
        <v>44896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12023</v>
      </c>
      <c r="B43" s="12">
        <f t="shared" si="12"/>
        <v>44927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22023</v>
      </c>
      <c r="B44" s="12">
        <f t="shared" si="12"/>
        <v>44958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32023</v>
      </c>
      <c r="B45" s="12">
        <f t="shared" si="12"/>
        <v>44986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42023</v>
      </c>
      <c r="B46" s="12">
        <f t="shared" si="12"/>
        <v>45017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52023</v>
      </c>
      <c r="B47" s="12">
        <f t="shared" si="12"/>
        <v>45047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62023</v>
      </c>
      <c r="B48" s="12">
        <f t="shared" si="12"/>
        <v>45078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72023</v>
      </c>
      <c r="B49" s="12">
        <f t="shared" si="12"/>
        <v>45108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82023</v>
      </c>
      <c r="B50" s="12">
        <f t="shared" si="12"/>
        <v>45139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92023</v>
      </c>
      <c r="B51" s="12">
        <f t="shared" si="12"/>
        <v>45170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102023</v>
      </c>
      <c r="B52" s="12">
        <f t="shared" si="12"/>
        <v>45200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112023</v>
      </c>
      <c r="B53" s="12">
        <f t="shared" si="12"/>
        <v>45231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122023</v>
      </c>
      <c r="B54" s="12">
        <f t="shared" si="12"/>
        <v>45261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12024</v>
      </c>
      <c r="B55" s="12">
        <f t="shared" si="12"/>
        <v>45292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22024</v>
      </c>
      <c r="B56" s="12">
        <f t="shared" si="12"/>
        <v>45323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32024</v>
      </c>
      <c r="B57" s="12">
        <f t="shared" si="12"/>
        <v>45352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42024</v>
      </c>
      <c r="B58" s="12">
        <f t="shared" si="12"/>
        <v>45383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52024</v>
      </c>
      <c r="B59" s="12">
        <f t="shared" si="12"/>
        <v>45413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62024</v>
      </c>
      <c r="B60" s="12">
        <f t="shared" si="12"/>
        <v>45444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72024</v>
      </c>
      <c r="B61" s="12">
        <f t="shared" si="12"/>
        <v>45474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82024</v>
      </c>
      <c r="B62" s="12">
        <f t="shared" si="12"/>
        <v>45505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92024</v>
      </c>
      <c r="B63" s="12">
        <f t="shared" si="12"/>
        <v>45536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102024</v>
      </c>
      <c r="B64" s="12">
        <f t="shared" si="12"/>
        <v>45566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112024</v>
      </c>
      <c r="B65" s="12">
        <f t="shared" si="12"/>
        <v>45597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122024</v>
      </c>
      <c r="B66" s="12">
        <f t="shared" si="12"/>
        <v>45627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12025</v>
      </c>
      <c r="B67" s="12">
        <f t="shared" si="12"/>
        <v>45658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22025</v>
      </c>
      <c r="B68" s="12">
        <f t="shared" si="12"/>
        <v>45689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32025</v>
      </c>
      <c r="B69" s="12">
        <f t="shared" si="12"/>
        <v>45717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42025</v>
      </c>
      <c r="B70" s="12">
        <f t="shared" ref="B70:B101" si="21">EDATE(B69,1)</f>
        <v>45748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52025</v>
      </c>
      <c r="B71" s="12">
        <f t="shared" si="21"/>
        <v>45778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62025</v>
      </c>
      <c r="B72" s="12">
        <f t="shared" si="21"/>
        <v>45809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72025</v>
      </c>
      <c r="B73" s="12">
        <f t="shared" si="21"/>
        <v>45839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82025</v>
      </c>
      <c r="B74" s="12">
        <f t="shared" si="21"/>
        <v>45870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92025</v>
      </c>
      <c r="B75" s="12">
        <f t="shared" si="21"/>
        <v>45901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102025</v>
      </c>
      <c r="B76" s="12">
        <f t="shared" si="21"/>
        <v>45931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112025</v>
      </c>
      <c r="B77" s="12">
        <f t="shared" si="21"/>
        <v>45962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122025</v>
      </c>
      <c r="B78" s="12">
        <f t="shared" si="21"/>
        <v>45992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12026</v>
      </c>
      <c r="B79" s="12">
        <f t="shared" si="21"/>
        <v>46023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22026</v>
      </c>
      <c r="B80" s="12">
        <f t="shared" si="21"/>
        <v>46054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32026</v>
      </c>
      <c r="B81" s="12">
        <f t="shared" si="21"/>
        <v>46082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42026</v>
      </c>
      <c r="B82" s="12">
        <f t="shared" si="21"/>
        <v>46113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52026</v>
      </c>
      <c r="B83" s="12">
        <f t="shared" si="21"/>
        <v>46143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62026</v>
      </c>
      <c r="B84" s="12">
        <f t="shared" si="21"/>
        <v>46174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72026</v>
      </c>
      <c r="B85" s="12">
        <f t="shared" si="21"/>
        <v>46204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82026</v>
      </c>
      <c r="B86" s="12">
        <f t="shared" si="21"/>
        <v>46235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92026</v>
      </c>
      <c r="B87" s="12">
        <f t="shared" si="21"/>
        <v>46266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102026</v>
      </c>
      <c r="B88" s="12">
        <f t="shared" si="21"/>
        <v>46296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112026</v>
      </c>
      <c r="B89" s="12">
        <f t="shared" si="21"/>
        <v>46327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122026</v>
      </c>
      <c r="B90" s="12">
        <f t="shared" si="21"/>
        <v>46357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12027</v>
      </c>
      <c r="B91" s="12">
        <f t="shared" si="21"/>
        <v>46388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22027</v>
      </c>
      <c r="B92" s="12">
        <f t="shared" si="21"/>
        <v>46419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32027</v>
      </c>
      <c r="B93" s="12">
        <f t="shared" si="21"/>
        <v>46447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42027</v>
      </c>
      <c r="B94" s="12">
        <f t="shared" si="21"/>
        <v>46478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52027</v>
      </c>
      <c r="B95" s="12">
        <f t="shared" si="21"/>
        <v>46508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62027</v>
      </c>
      <c r="B96" s="12">
        <f t="shared" si="21"/>
        <v>46539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72027</v>
      </c>
      <c r="B97" s="12">
        <f t="shared" si="21"/>
        <v>46569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82027</v>
      </c>
      <c r="B98" s="12">
        <f t="shared" si="21"/>
        <v>46600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92027</v>
      </c>
      <c r="B99" s="12">
        <f t="shared" si="21"/>
        <v>46631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102027</v>
      </c>
      <c r="B100" s="12">
        <f t="shared" si="21"/>
        <v>46661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112027</v>
      </c>
      <c r="B101" s="12">
        <f t="shared" si="21"/>
        <v>46692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122027</v>
      </c>
      <c r="B102" s="12">
        <f t="shared" ref="B102:B124" si="31">EDATE(B101,1)</f>
        <v>46722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12028</v>
      </c>
      <c r="B103" s="12">
        <f t="shared" si="31"/>
        <v>46753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22028</v>
      </c>
      <c r="B104" s="12">
        <f t="shared" si="31"/>
        <v>46784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32028</v>
      </c>
      <c r="B105" s="12">
        <f t="shared" si="31"/>
        <v>46813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42028</v>
      </c>
      <c r="B106" s="12">
        <f t="shared" si="31"/>
        <v>46844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52028</v>
      </c>
      <c r="B107" s="12">
        <f t="shared" si="31"/>
        <v>46874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62028</v>
      </c>
      <c r="B108" s="12">
        <f t="shared" si="31"/>
        <v>46905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72028</v>
      </c>
      <c r="B109" s="12">
        <f t="shared" si="31"/>
        <v>46935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82028</v>
      </c>
      <c r="B110" s="12">
        <f t="shared" si="31"/>
        <v>46966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92028</v>
      </c>
      <c r="B111" s="12">
        <f t="shared" si="31"/>
        <v>46997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102028</v>
      </c>
      <c r="B112" s="12">
        <f t="shared" si="31"/>
        <v>47027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112028</v>
      </c>
      <c r="B113" s="12">
        <f t="shared" si="31"/>
        <v>47058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122028</v>
      </c>
      <c r="B114" s="12">
        <f t="shared" si="31"/>
        <v>47088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12029</v>
      </c>
      <c r="B115" s="12">
        <f t="shared" si="31"/>
        <v>47119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22029</v>
      </c>
      <c r="B116" s="12">
        <f t="shared" si="31"/>
        <v>47150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32029</v>
      </c>
      <c r="B117" s="12">
        <f t="shared" si="31"/>
        <v>47178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42029</v>
      </c>
      <c r="B118" s="12">
        <f t="shared" si="31"/>
        <v>47209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52029</v>
      </c>
      <c r="B119" s="12">
        <f t="shared" si="31"/>
        <v>47239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62029</v>
      </c>
      <c r="B120" s="12">
        <f t="shared" si="31"/>
        <v>47270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72029</v>
      </c>
      <c r="B121" s="12">
        <f t="shared" si="31"/>
        <v>47300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82029</v>
      </c>
      <c r="B122" s="12">
        <f t="shared" si="31"/>
        <v>47331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92029</v>
      </c>
      <c r="B123" s="12">
        <f t="shared" si="31"/>
        <v>47362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102029</v>
      </c>
      <c r="B124" s="12">
        <f t="shared" si="31"/>
        <v>47392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4" sqref="S4"/>
    </sheetView>
  </sheetViews>
  <sheetFormatPr defaultColWidth="11" defaultRowHeight="15"/>
  <cols>
    <col min="1" max="1" width="7" hidden="1" customWidth="1"/>
    <col min="2" max="2" width="9.85714285714286" customWidth="1"/>
    <col min="4" max="4" width="12" customWidth="1"/>
    <col min="5" max="6" width="11.4285714285714" customWidth="1"/>
    <col min="7" max="9" width="11" customWidth="1"/>
    <col min="11" max="12" width="10.2857142857143" customWidth="1"/>
    <col min="13" max="13" width="10.4285714285714" customWidth="1"/>
    <col min="14" max="14" width="10.2857142857143" customWidth="1"/>
    <col min="15" max="15" width="10.5714285714286" customWidth="1"/>
    <col min="16" max="16" width="9.14285714285714" customWidth="1"/>
    <col min="17" max="17" width="3.28571428571429" customWidth="1"/>
    <col min="18" max="18" width="19.1428571428571" customWidth="1"/>
    <col min="19" max="19" width="9.28571428571429" customWidth="1"/>
  </cols>
  <sheetData>
    <row r="1" spans="2:16">
      <c r="B1" s="1" t="s">
        <v>9</v>
      </c>
      <c r="C1" s="2" t="s">
        <v>103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f ca="1">TODAY()</f>
        <v>44095</v>
      </c>
      <c r="N1" s="19" t="s">
        <v>13</v>
      </c>
      <c r="O1" s="20">
        <v>450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450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450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450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450</v>
      </c>
    </row>
    <row r="6" ht="15.75" spans="1:19">
      <c r="A6" s="5" t="str">
        <f ca="1" t="shared" ref="A6:A37" si="1">MONTH(B6)&amp;YEAR(B6)</f>
        <v>102020</v>
      </c>
      <c r="B6" s="12">
        <f ca="1" t="shared" ref="B6:B37" si="2">EDATE(B5,1)</f>
        <v>44125</v>
      </c>
      <c r="C6" s="13">
        <f t="shared" ref="C6:C37" si="3">C5-H6+I6</f>
        <v>450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112020</v>
      </c>
      <c r="B7" s="12">
        <f ca="1" t="shared" si="2"/>
        <v>44156</v>
      </c>
      <c r="C7" s="13">
        <f t="shared" si="3"/>
        <v>450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1"/>
        <v>122020</v>
      </c>
      <c r="B8" s="12">
        <f ca="1" t="shared" si="2"/>
        <v>44186</v>
      </c>
      <c r="C8" s="13">
        <f t="shared" si="3"/>
        <v>450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ca="1" t="shared" si="1"/>
        <v>12021</v>
      </c>
      <c r="B9" s="12">
        <f ca="1" t="shared" si="2"/>
        <v>44217</v>
      </c>
      <c r="C9" s="13">
        <f t="shared" si="3"/>
        <v>450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22021</v>
      </c>
      <c r="B10" s="12">
        <f ca="1" t="shared" si="2"/>
        <v>44248</v>
      </c>
      <c r="C10" s="13">
        <f t="shared" si="3"/>
        <v>450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32021</v>
      </c>
      <c r="B11" s="12">
        <f ca="1" t="shared" si="2"/>
        <v>44276</v>
      </c>
      <c r="C11" s="13">
        <f t="shared" si="3"/>
        <v>450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42021</v>
      </c>
      <c r="B12" s="12">
        <f ca="1" t="shared" si="2"/>
        <v>44307</v>
      </c>
      <c r="C12" s="13">
        <f t="shared" si="3"/>
        <v>450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52021</v>
      </c>
      <c r="B13" s="12">
        <f ca="1" t="shared" si="2"/>
        <v>44337</v>
      </c>
      <c r="C13" s="13">
        <f t="shared" si="3"/>
        <v>450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62021</v>
      </c>
      <c r="B14" s="12">
        <f ca="1" t="shared" si="2"/>
        <v>44368</v>
      </c>
      <c r="C14" s="13">
        <f t="shared" si="3"/>
        <v>450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72021</v>
      </c>
      <c r="B15" s="12">
        <f ca="1" t="shared" si="2"/>
        <v>44398</v>
      </c>
      <c r="C15" s="13">
        <f t="shared" si="3"/>
        <v>450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82021</v>
      </c>
      <c r="B16" s="12">
        <f ca="1" t="shared" si="2"/>
        <v>44429</v>
      </c>
      <c r="C16" s="13">
        <f t="shared" si="3"/>
        <v>450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92021</v>
      </c>
      <c r="B17" s="12">
        <f ca="1" t="shared" si="2"/>
        <v>44460</v>
      </c>
      <c r="C17" s="13">
        <f t="shared" si="3"/>
        <v>450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102021</v>
      </c>
      <c r="B18" s="12">
        <f ca="1" t="shared" si="2"/>
        <v>44490</v>
      </c>
      <c r="C18" s="13">
        <f t="shared" si="3"/>
        <v>450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112021</v>
      </c>
      <c r="B19" s="12">
        <f ca="1" t="shared" si="2"/>
        <v>44521</v>
      </c>
      <c r="C19" s="13">
        <f t="shared" si="3"/>
        <v>450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122021</v>
      </c>
      <c r="B20" s="12">
        <f ca="1" t="shared" si="2"/>
        <v>44551</v>
      </c>
      <c r="C20" s="13">
        <f t="shared" si="3"/>
        <v>450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12022</v>
      </c>
      <c r="B21" s="12">
        <f ca="1" t="shared" si="2"/>
        <v>44582</v>
      </c>
      <c r="C21" s="13">
        <f t="shared" si="3"/>
        <v>450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22022</v>
      </c>
      <c r="B22" s="12">
        <f ca="1" t="shared" si="2"/>
        <v>44613</v>
      </c>
      <c r="C22" s="13">
        <f t="shared" si="3"/>
        <v>450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32022</v>
      </c>
      <c r="B23" s="12">
        <f ca="1" t="shared" si="2"/>
        <v>44641</v>
      </c>
      <c r="C23" s="13">
        <f t="shared" si="3"/>
        <v>450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42022</v>
      </c>
      <c r="B24" s="12">
        <f ca="1" t="shared" si="2"/>
        <v>44672</v>
      </c>
      <c r="C24" s="13">
        <f t="shared" si="3"/>
        <v>450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52022</v>
      </c>
      <c r="B25" s="12">
        <f ca="1" t="shared" si="2"/>
        <v>44702</v>
      </c>
      <c r="C25" s="13">
        <f t="shared" si="3"/>
        <v>450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62022</v>
      </c>
      <c r="B26" s="12">
        <f ca="1" t="shared" si="2"/>
        <v>44733</v>
      </c>
      <c r="C26" s="13">
        <f t="shared" si="3"/>
        <v>450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72022</v>
      </c>
      <c r="B27" s="12">
        <f ca="1" t="shared" si="2"/>
        <v>44763</v>
      </c>
      <c r="C27" s="13">
        <f t="shared" si="3"/>
        <v>450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82022</v>
      </c>
      <c r="B28" s="12">
        <f ca="1" t="shared" si="2"/>
        <v>44794</v>
      </c>
      <c r="C28" s="13">
        <f t="shared" si="3"/>
        <v>450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92022</v>
      </c>
      <c r="B29" s="12">
        <f ca="1" t="shared" si="2"/>
        <v>44825</v>
      </c>
      <c r="C29" s="13">
        <f t="shared" si="3"/>
        <v>450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102022</v>
      </c>
      <c r="B30" s="12">
        <f ca="1" t="shared" si="2"/>
        <v>44855</v>
      </c>
      <c r="C30" s="13">
        <f t="shared" si="3"/>
        <v>450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112022</v>
      </c>
      <c r="B31" s="12">
        <f ca="1" t="shared" si="2"/>
        <v>44886</v>
      </c>
      <c r="C31" s="13">
        <f t="shared" si="3"/>
        <v>450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122022</v>
      </c>
      <c r="B32" s="12">
        <f ca="1" t="shared" si="2"/>
        <v>44916</v>
      </c>
      <c r="C32" s="13">
        <f t="shared" si="3"/>
        <v>450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12023</v>
      </c>
      <c r="B33" s="12">
        <f ca="1" t="shared" si="2"/>
        <v>44947</v>
      </c>
      <c r="C33" s="13">
        <f t="shared" si="3"/>
        <v>450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22023</v>
      </c>
      <c r="B34" s="12">
        <f ca="1" t="shared" si="2"/>
        <v>44978</v>
      </c>
      <c r="C34" s="13">
        <f t="shared" si="3"/>
        <v>450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32023</v>
      </c>
      <c r="B35" s="12">
        <f ca="1" t="shared" si="2"/>
        <v>45006</v>
      </c>
      <c r="C35" s="13">
        <f t="shared" si="3"/>
        <v>450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42023</v>
      </c>
      <c r="B36" s="12">
        <f ca="1" t="shared" si="2"/>
        <v>45037</v>
      </c>
      <c r="C36" s="13">
        <f t="shared" si="3"/>
        <v>450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52023</v>
      </c>
      <c r="B37" s="12">
        <f ca="1" t="shared" si="2"/>
        <v>45067</v>
      </c>
      <c r="C37" s="13">
        <f t="shared" si="3"/>
        <v>450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1">MONTH(B38)&amp;YEAR(B38)</f>
        <v>62023</v>
      </c>
      <c r="B38" s="12">
        <v>45083</v>
      </c>
      <c r="C38" s="13">
        <f t="shared" ref="C38:C69" si="12">C37-H38+I38</f>
        <v>450</v>
      </c>
      <c r="D38" s="13">
        <f t="shared" ref="D38:D69" si="13">C37*$K$1</f>
        <v>0</v>
      </c>
      <c r="E38" s="13">
        <f t="shared" ref="E38:E69" si="14">C37*$K$1+G37</f>
        <v>0</v>
      </c>
      <c r="F38" s="14">
        <f t="shared" ref="F38:F69" si="15">IF(J38&gt;E38,E38,J38)</f>
        <v>0</v>
      </c>
      <c r="G38" s="14">
        <f t="shared" si="10"/>
        <v>0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1"/>
        <v>72023</v>
      </c>
      <c r="B39">
        <v>45113</v>
      </c>
      <c r="C39" s="13">
        <f t="shared" si="12"/>
        <v>450</v>
      </c>
      <c r="D39" s="13">
        <f t="shared" si="13"/>
        <v>0</v>
      </c>
      <c r="E39" s="13">
        <f t="shared" si="14"/>
        <v>0</v>
      </c>
      <c r="F39" s="14">
        <f t="shared" si="15"/>
        <v>0</v>
      </c>
      <c r="G39" s="14">
        <f t="shared" si="10"/>
        <v>0</v>
      </c>
      <c r="H39" s="14">
        <f t="shared" si="16"/>
        <v>0</v>
      </c>
      <c r="I39" s="24">
        <f t="shared" si="17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1"/>
        <v>82023</v>
      </c>
      <c r="B40">
        <v>45144</v>
      </c>
      <c r="C40" s="13">
        <f t="shared" si="12"/>
        <v>450</v>
      </c>
      <c r="D40" s="13">
        <f t="shared" si="13"/>
        <v>0</v>
      </c>
      <c r="E40" s="13">
        <f t="shared" si="14"/>
        <v>0</v>
      </c>
      <c r="F40" s="14">
        <f t="shared" si="15"/>
        <v>0</v>
      </c>
      <c r="G40" s="14">
        <f t="shared" si="10"/>
        <v>0</v>
      </c>
      <c r="H40" s="14">
        <f t="shared" si="16"/>
        <v>0</v>
      </c>
      <c r="I40" s="24">
        <f t="shared" si="17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1"/>
        <v>92023</v>
      </c>
      <c r="B41">
        <v>45175</v>
      </c>
      <c r="C41" s="13">
        <f t="shared" si="12"/>
        <v>450</v>
      </c>
      <c r="D41" s="13">
        <f t="shared" si="13"/>
        <v>0</v>
      </c>
      <c r="E41" s="13">
        <f t="shared" si="14"/>
        <v>0</v>
      </c>
      <c r="F41" s="14">
        <f t="shared" si="15"/>
        <v>0</v>
      </c>
      <c r="G41" s="14">
        <f t="shared" si="10"/>
        <v>0</v>
      </c>
      <c r="H41" s="14">
        <f t="shared" si="16"/>
        <v>0</v>
      </c>
      <c r="I41" s="24">
        <f t="shared" si="17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1"/>
        <v>102023</v>
      </c>
      <c r="B42">
        <v>45205</v>
      </c>
      <c r="C42" s="13">
        <f t="shared" si="12"/>
        <v>450</v>
      </c>
      <c r="D42" s="13">
        <f t="shared" si="13"/>
        <v>0</v>
      </c>
      <c r="E42" s="13">
        <f t="shared" si="14"/>
        <v>0</v>
      </c>
      <c r="F42" s="14">
        <f t="shared" si="15"/>
        <v>0</v>
      </c>
      <c r="G42" s="14">
        <f t="shared" si="10"/>
        <v>0</v>
      </c>
      <c r="H42" s="14">
        <f t="shared" si="16"/>
        <v>0</v>
      </c>
      <c r="I42" s="24">
        <f t="shared" si="17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1"/>
        <v>112023</v>
      </c>
      <c r="B43">
        <v>45236</v>
      </c>
      <c r="C43" s="13">
        <f t="shared" si="12"/>
        <v>450</v>
      </c>
      <c r="D43" s="13">
        <f t="shared" si="13"/>
        <v>0</v>
      </c>
      <c r="E43" s="13">
        <f t="shared" si="14"/>
        <v>0</v>
      </c>
      <c r="F43" s="14">
        <f t="shared" si="15"/>
        <v>0</v>
      </c>
      <c r="G43" s="14">
        <f t="shared" si="10"/>
        <v>0</v>
      </c>
      <c r="H43" s="14">
        <f t="shared" si="16"/>
        <v>0</v>
      </c>
      <c r="I43" s="24">
        <f t="shared" si="17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1"/>
        <v>122023</v>
      </c>
      <c r="B44">
        <v>45266</v>
      </c>
      <c r="C44" s="13">
        <f t="shared" si="12"/>
        <v>450</v>
      </c>
      <c r="D44" s="13">
        <f t="shared" si="13"/>
        <v>0</v>
      </c>
      <c r="E44" s="13">
        <f t="shared" si="14"/>
        <v>0</v>
      </c>
      <c r="F44" s="14">
        <f t="shared" si="15"/>
        <v>0</v>
      </c>
      <c r="G44" s="14">
        <f t="shared" si="10"/>
        <v>0</v>
      </c>
      <c r="H44" s="14">
        <f t="shared" si="16"/>
        <v>0</v>
      </c>
      <c r="I44" s="24">
        <f t="shared" si="17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1"/>
        <v>12024</v>
      </c>
      <c r="B45">
        <v>45297</v>
      </c>
      <c r="C45" s="13">
        <f t="shared" si="12"/>
        <v>450</v>
      </c>
      <c r="D45" s="13">
        <f t="shared" si="13"/>
        <v>0</v>
      </c>
      <c r="E45" s="13">
        <f t="shared" si="14"/>
        <v>0</v>
      </c>
      <c r="F45" s="14">
        <f t="shared" si="15"/>
        <v>0</v>
      </c>
      <c r="G45" s="14">
        <f t="shared" si="10"/>
        <v>0</v>
      </c>
      <c r="H45" s="14">
        <f t="shared" si="16"/>
        <v>0</v>
      </c>
      <c r="I45" s="24">
        <f t="shared" si="17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1"/>
        <v>22024</v>
      </c>
      <c r="B46">
        <v>45328</v>
      </c>
      <c r="C46" s="13">
        <f t="shared" si="12"/>
        <v>450</v>
      </c>
      <c r="D46" s="13">
        <f t="shared" si="13"/>
        <v>0</v>
      </c>
      <c r="E46" s="13">
        <f t="shared" si="14"/>
        <v>0</v>
      </c>
      <c r="F46" s="14">
        <f t="shared" si="15"/>
        <v>0</v>
      </c>
      <c r="G46" s="14">
        <f t="shared" si="10"/>
        <v>0</v>
      </c>
      <c r="H46" s="14">
        <f t="shared" si="16"/>
        <v>0</v>
      </c>
      <c r="I46" s="24">
        <f t="shared" si="17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1"/>
        <v>32024</v>
      </c>
      <c r="B47">
        <v>45357</v>
      </c>
      <c r="C47" s="13">
        <f t="shared" si="12"/>
        <v>450</v>
      </c>
      <c r="D47" s="13">
        <f t="shared" si="13"/>
        <v>0</v>
      </c>
      <c r="E47" s="13">
        <f t="shared" si="14"/>
        <v>0</v>
      </c>
      <c r="F47" s="14">
        <f t="shared" si="15"/>
        <v>0</v>
      </c>
      <c r="G47" s="14">
        <f t="shared" si="10"/>
        <v>0</v>
      </c>
      <c r="H47" s="14">
        <f t="shared" si="16"/>
        <v>0</v>
      </c>
      <c r="I47" s="24">
        <f t="shared" si="17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1"/>
        <v>42024</v>
      </c>
      <c r="B48">
        <v>45388</v>
      </c>
      <c r="C48" s="13">
        <f t="shared" si="12"/>
        <v>450</v>
      </c>
      <c r="D48" s="13">
        <f t="shared" si="13"/>
        <v>0</v>
      </c>
      <c r="E48" s="13">
        <f t="shared" si="14"/>
        <v>0</v>
      </c>
      <c r="F48" s="14">
        <f t="shared" si="15"/>
        <v>0</v>
      </c>
      <c r="G48" s="14">
        <f t="shared" si="10"/>
        <v>0</v>
      </c>
      <c r="H48" s="14">
        <f t="shared" si="16"/>
        <v>0</v>
      </c>
      <c r="I48" s="24">
        <f t="shared" si="17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1"/>
        <v>52024</v>
      </c>
      <c r="B49">
        <v>45418</v>
      </c>
      <c r="C49" s="13">
        <f t="shared" si="12"/>
        <v>450</v>
      </c>
      <c r="D49" s="13">
        <f t="shared" si="13"/>
        <v>0</v>
      </c>
      <c r="E49" s="13">
        <f t="shared" si="14"/>
        <v>0</v>
      </c>
      <c r="F49" s="14">
        <f t="shared" si="15"/>
        <v>0</v>
      </c>
      <c r="G49" s="14">
        <f t="shared" si="10"/>
        <v>0</v>
      </c>
      <c r="H49" s="14">
        <f t="shared" si="16"/>
        <v>0</v>
      </c>
      <c r="I49" s="24">
        <f t="shared" si="17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1"/>
        <v>62024</v>
      </c>
      <c r="B50">
        <v>45449</v>
      </c>
      <c r="C50" s="13">
        <f t="shared" si="12"/>
        <v>450</v>
      </c>
      <c r="D50" s="13">
        <f t="shared" si="13"/>
        <v>0</v>
      </c>
      <c r="E50" s="13">
        <f t="shared" si="14"/>
        <v>0</v>
      </c>
      <c r="F50" s="14">
        <f t="shared" si="15"/>
        <v>0</v>
      </c>
      <c r="G50" s="14">
        <f t="shared" si="10"/>
        <v>0</v>
      </c>
      <c r="H50" s="14">
        <f t="shared" si="16"/>
        <v>0</v>
      </c>
      <c r="I50" s="24">
        <f t="shared" si="17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1"/>
        <v>72024</v>
      </c>
      <c r="B51">
        <v>45479</v>
      </c>
      <c r="C51" s="13">
        <f t="shared" si="12"/>
        <v>450</v>
      </c>
      <c r="D51" s="13">
        <f t="shared" si="13"/>
        <v>0</v>
      </c>
      <c r="E51" s="13">
        <f t="shared" si="14"/>
        <v>0</v>
      </c>
      <c r="F51" s="14">
        <f t="shared" si="15"/>
        <v>0</v>
      </c>
      <c r="G51" s="14">
        <f t="shared" si="10"/>
        <v>0</v>
      </c>
      <c r="H51" s="14">
        <f t="shared" si="16"/>
        <v>0</v>
      </c>
      <c r="I51" s="24">
        <f t="shared" si="17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1"/>
        <v>82024</v>
      </c>
      <c r="B52">
        <v>45510</v>
      </c>
      <c r="C52" s="13">
        <f t="shared" si="12"/>
        <v>450</v>
      </c>
      <c r="D52" s="13">
        <f t="shared" si="13"/>
        <v>0</v>
      </c>
      <c r="E52" s="13">
        <f t="shared" si="14"/>
        <v>0</v>
      </c>
      <c r="F52" s="14">
        <f t="shared" si="15"/>
        <v>0</v>
      </c>
      <c r="G52" s="14">
        <f t="shared" si="10"/>
        <v>0</v>
      </c>
      <c r="H52" s="14">
        <f t="shared" si="16"/>
        <v>0</v>
      </c>
      <c r="I52" s="24">
        <f t="shared" si="17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1"/>
        <v>92024</v>
      </c>
      <c r="B53">
        <v>45541</v>
      </c>
      <c r="C53" s="13">
        <f t="shared" si="12"/>
        <v>450</v>
      </c>
      <c r="D53" s="13">
        <f t="shared" si="13"/>
        <v>0</v>
      </c>
      <c r="E53" s="13">
        <f t="shared" si="14"/>
        <v>0</v>
      </c>
      <c r="F53" s="14">
        <f t="shared" si="15"/>
        <v>0</v>
      </c>
      <c r="G53" s="14">
        <f t="shared" si="10"/>
        <v>0</v>
      </c>
      <c r="H53" s="14">
        <f t="shared" si="16"/>
        <v>0</v>
      </c>
      <c r="I53" s="24">
        <f t="shared" si="17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1"/>
        <v>102024</v>
      </c>
      <c r="B54">
        <v>45571</v>
      </c>
      <c r="C54" s="13">
        <f t="shared" si="12"/>
        <v>450</v>
      </c>
      <c r="D54" s="13">
        <f t="shared" si="13"/>
        <v>0</v>
      </c>
      <c r="E54" s="13">
        <f t="shared" si="14"/>
        <v>0</v>
      </c>
      <c r="F54" s="14">
        <f t="shared" si="15"/>
        <v>0</v>
      </c>
      <c r="G54" s="14">
        <f t="shared" si="10"/>
        <v>0</v>
      </c>
      <c r="H54" s="14">
        <f t="shared" si="16"/>
        <v>0</v>
      </c>
      <c r="I54" s="24">
        <f t="shared" si="17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1"/>
        <v>112024</v>
      </c>
      <c r="B55">
        <v>45602</v>
      </c>
      <c r="C55" s="13">
        <f t="shared" si="12"/>
        <v>450</v>
      </c>
      <c r="D55" s="13">
        <f t="shared" si="13"/>
        <v>0</v>
      </c>
      <c r="E55" s="13">
        <f t="shared" si="14"/>
        <v>0</v>
      </c>
      <c r="F55" s="14">
        <f t="shared" si="15"/>
        <v>0</v>
      </c>
      <c r="G55" s="14">
        <f t="shared" si="10"/>
        <v>0</v>
      </c>
      <c r="H55" s="14">
        <f t="shared" si="16"/>
        <v>0</v>
      </c>
      <c r="I55" s="24">
        <f t="shared" si="17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1"/>
        <v>122024</v>
      </c>
      <c r="B56">
        <v>45632</v>
      </c>
      <c r="C56" s="13">
        <f t="shared" si="12"/>
        <v>450</v>
      </c>
      <c r="D56" s="13">
        <f t="shared" si="13"/>
        <v>0</v>
      </c>
      <c r="E56" s="13">
        <f t="shared" si="14"/>
        <v>0</v>
      </c>
      <c r="F56" s="14">
        <f t="shared" si="15"/>
        <v>0</v>
      </c>
      <c r="G56" s="14">
        <f t="shared" si="10"/>
        <v>0</v>
      </c>
      <c r="H56" s="14">
        <f t="shared" si="16"/>
        <v>0</v>
      </c>
      <c r="I56" s="24">
        <f t="shared" si="17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1"/>
        <v>12025</v>
      </c>
      <c r="B57">
        <v>45663</v>
      </c>
      <c r="C57" s="13">
        <f t="shared" si="12"/>
        <v>450</v>
      </c>
      <c r="D57" s="13">
        <f t="shared" si="13"/>
        <v>0</v>
      </c>
      <c r="E57" s="13">
        <f t="shared" si="14"/>
        <v>0</v>
      </c>
      <c r="F57" s="14">
        <f t="shared" si="15"/>
        <v>0</v>
      </c>
      <c r="G57" s="14">
        <f t="shared" si="10"/>
        <v>0</v>
      </c>
      <c r="H57" s="14">
        <f t="shared" si="16"/>
        <v>0</v>
      </c>
      <c r="I57" s="24">
        <f t="shared" si="17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1"/>
        <v>22025</v>
      </c>
      <c r="B58">
        <v>45694</v>
      </c>
      <c r="C58" s="13">
        <f t="shared" si="12"/>
        <v>450</v>
      </c>
      <c r="D58" s="13">
        <f t="shared" si="13"/>
        <v>0</v>
      </c>
      <c r="E58" s="13">
        <f t="shared" si="14"/>
        <v>0</v>
      </c>
      <c r="F58" s="14">
        <f t="shared" si="15"/>
        <v>0</v>
      </c>
      <c r="G58" s="14">
        <f t="shared" si="10"/>
        <v>0</v>
      </c>
      <c r="H58" s="14">
        <f t="shared" si="16"/>
        <v>0</v>
      </c>
      <c r="I58" s="24">
        <f t="shared" si="17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1"/>
        <v>32025</v>
      </c>
      <c r="B59">
        <v>45722</v>
      </c>
      <c r="C59" s="13">
        <f t="shared" si="12"/>
        <v>450</v>
      </c>
      <c r="D59" s="13">
        <f t="shared" si="13"/>
        <v>0</v>
      </c>
      <c r="E59" s="13">
        <f t="shared" si="14"/>
        <v>0</v>
      </c>
      <c r="F59" s="14">
        <f t="shared" si="15"/>
        <v>0</v>
      </c>
      <c r="G59" s="14">
        <f t="shared" si="10"/>
        <v>0</v>
      </c>
      <c r="H59" s="14">
        <f t="shared" si="16"/>
        <v>0</v>
      </c>
      <c r="I59" s="24">
        <f t="shared" si="17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1"/>
        <v>42025</v>
      </c>
      <c r="B60">
        <v>45753</v>
      </c>
      <c r="C60" s="13">
        <f t="shared" si="12"/>
        <v>450</v>
      </c>
      <c r="D60" s="13">
        <f t="shared" si="13"/>
        <v>0</v>
      </c>
      <c r="E60" s="13">
        <f t="shared" si="14"/>
        <v>0</v>
      </c>
      <c r="F60" s="14">
        <f t="shared" si="15"/>
        <v>0</v>
      </c>
      <c r="G60" s="14">
        <f t="shared" si="10"/>
        <v>0</v>
      </c>
      <c r="H60" s="14">
        <f t="shared" si="16"/>
        <v>0</v>
      </c>
      <c r="I60" s="24">
        <f t="shared" si="17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1"/>
        <v>52025</v>
      </c>
      <c r="B61">
        <v>45783</v>
      </c>
      <c r="C61" s="13">
        <f t="shared" si="12"/>
        <v>450</v>
      </c>
      <c r="D61" s="13">
        <f t="shared" si="13"/>
        <v>0</v>
      </c>
      <c r="E61" s="13">
        <f t="shared" si="14"/>
        <v>0</v>
      </c>
      <c r="F61" s="14">
        <f t="shared" si="15"/>
        <v>0</v>
      </c>
      <c r="G61" s="14">
        <f t="shared" si="10"/>
        <v>0</v>
      </c>
      <c r="H61" s="14">
        <f t="shared" si="16"/>
        <v>0</v>
      </c>
      <c r="I61" s="24">
        <f t="shared" si="17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1"/>
        <v>62025</v>
      </c>
      <c r="B62">
        <v>45814</v>
      </c>
      <c r="C62" s="13">
        <f t="shared" si="12"/>
        <v>450</v>
      </c>
      <c r="D62" s="13">
        <f t="shared" si="13"/>
        <v>0</v>
      </c>
      <c r="E62" s="13">
        <f t="shared" si="14"/>
        <v>0</v>
      </c>
      <c r="F62" s="14">
        <f t="shared" si="15"/>
        <v>0</v>
      </c>
      <c r="G62" s="14">
        <f t="shared" si="10"/>
        <v>0</v>
      </c>
      <c r="H62" s="14">
        <f t="shared" si="16"/>
        <v>0</v>
      </c>
      <c r="I62" s="24">
        <f t="shared" si="17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1"/>
        <v>72025</v>
      </c>
      <c r="B63">
        <v>45844</v>
      </c>
      <c r="C63" s="13">
        <f t="shared" si="12"/>
        <v>450</v>
      </c>
      <c r="D63" s="13">
        <f t="shared" si="13"/>
        <v>0</v>
      </c>
      <c r="E63" s="13">
        <f t="shared" si="14"/>
        <v>0</v>
      </c>
      <c r="F63" s="14">
        <f t="shared" si="15"/>
        <v>0</v>
      </c>
      <c r="G63" s="14">
        <f t="shared" si="10"/>
        <v>0</v>
      </c>
      <c r="H63" s="14">
        <f t="shared" si="16"/>
        <v>0</v>
      </c>
      <c r="I63" s="24">
        <f t="shared" si="17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1"/>
        <v>82025</v>
      </c>
      <c r="B64">
        <v>45875</v>
      </c>
      <c r="C64" s="13">
        <f t="shared" si="12"/>
        <v>450</v>
      </c>
      <c r="D64" s="13">
        <f t="shared" si="13"/>
        <v>0</v>
      </c>
      <c r="E64" s="13">
        <f t="shared" si="14"/>
        <v>0</v>
      </c>
      <c r="F64" s="14">
        <f t="shared" si="15"/>
        <v>0</v>
      </c>
      <c r="G64" s="14">
        <f t="shared" si="10"/>
        <v>0</v>
      </c>
      <c r="H64" s="14">
        <f t="shared" si="16"/>
        <v>0</v>
      </c>
      <c r="I64" s="24">
        <f t="shared" si="17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1"/>
        <v>92025</v>
      </c>
      <c r="B65">
        <v>45906</v>
      </c>
      <c r="C65" s="13">
        <f t="shared" si="12"/>
        <v>450</v>
      </c>
      <c r="D65" s="13">
        <f t="shared" si="13"/>
        <v>0</v>
      </c>
      <c r="E65" s="13">
        <f t="shared" si="14"/>
        <v>0</v>
      </c>
      <c r="F65" s="14">
        <f t="shared" si="15"/>
        <v>0</v>
      </c>
      <c r="G65" s="14">
        <f t="shared" si="10"/>
        <v>0</v>
      </c>
      <c r="H65" s="14">
        <f t="shared" si="16"/>
        <v>0</v>
      </c>
      <c r="I65" s="24">
        <f t="shared" si="17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1"/>
        <v>102025</v>
      </c>
      <c r="B66">
        <v>45936</v>
      </c>
      <c r="C66" s="13">
        <f t="shared" si="12"/>
        <v>450</v>
      </c>
      <c r="D66" s="13">
        <f t="shared" si="13"/>
        <v>0</v>
      </c>
      <c r="E66" s="13">
        <f t="shared" si="14"/>
        <v>0</v>
      </c>
      <c r="F66" s="14">
        <f t="shared" si="15"/>
        <v>0</v>
      </c>
      <c r="G66" s="14">
        <f t="shared" si="10"/>
        <v>0</v>
      </c>
      <c r="H66" s="14">
        <f t="shared" si="16"/>
        <v>0</v>
      </c>
      <c r="I66" s="24">
        <f t="shared" si="17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1"/>
        <v>112025</v>
      </c>
      <c r="B67">
        <v>45967</v>
      </c>
      <c r="C67" s="13">
        <f t="shared" si="12"/>
        <v>450</v>
      </c>
      <c r="D67" s="13">
        <f t="shared" si="13"/>
        <v>0</v>
      </c>
      <c r="E67" s="13">
        <f t="shared" si="14"/>
        <v>0</v>
      </c>
      <c r="F67" s="14">
        <f t="shared" si="15"/>
        <v>0</v>
      </c>
      <c r="G67" s="14">
        <f t="shared" si="10"/>
        <v>0</v>
      </c>
      <c r="H67" s="14">
        <f t="shared" si="16"/>
        <v>0</v>
      </c>
      <c r="I67" s="24">
        <f t="shared" si="17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1"/>
        <v>122025</v>
      </c>
      <c r="B68">
        <v>45997</v>
      </c>
      <c r="C68" s="13">
        <f t="shared" si="12"/>
        <v>450</v>
      </c>
      <c r="D68" s="13">
        <f t="shared" si="13"/>
        <v>0</v>
      </c>
      <c r="E68" s="13">
        <f t="shared" si="14"/>
        <v>0</v>
      </c>
      <c r="F68" s="14">
        <f t="shared" si="15"/>
        <v>0</v>
      </c>
      <c r="G68" s="14">
        <f t="shared" si="10"/>
        <v>0</v>
      </c>
      <c r="H68" s="14">
        <f t="shared" si="16"/>
        <v>0</v>
      </c>
      <c r="I68" s="24">
        <f t="shared" si="17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1"/>
        <v>12026</v>
      </c>
      <c r="B69">
        <v>46028</v>
      </c>
      <c r="C69" s="13">
        <f t="shared" si="12"/>
        <v>450</v>
      </c>
      <c r="D69" s="13">
        <f t="shared" si="13"/>
        <v>0</v>
      </c>
      <c r="E69" s="13">
        <f t="shared" si="14"/>
        <v>0</v>
      </c>
      <c r="F69" s="14">
        <f t="shared" si="15"/>
        <v>0</v>
      </c>
      <c r="G69" s="14">
        <f t="shared" ref="G69:G100" si="18">E69-F69</f>
        <v>0</v>
      </c>
      <c r="H69" s="14">
        <f t="shared" si="16"/>
        <v>0</v>
      </c>
      <c r="I69" s="24">
        <f t="shared" si="17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19">MONTH(B70)&amp;YEAR(B70)</f>
        <v>22026</v>
      </c>
      <c r="B70" s="12">
        <f ca="1" t="shared" ref="B70:B101" si="20">EDATE(B69,1)</f>
        <v>46059</v>
      </c>
      <c r="C70" s="13">
        <f t="shared" ref="C70:C101" si="21">C69-H70+I70</f>
        <v>450</v>
      </c>
      <c r="D70" s="13">
        <f t="shared" ref="D70:D101" si="22">C69*$K$1</f>
        <v>0</v>
      </c>
      <c r="E70" s="13">
        <f t="shared" ref="E70:E101" si="23">C69*$K$1+G69</f>
        <v>0</v>
      </c>
      <c r="F70" s="14">
        <f t="shared" ref="F70:F101" si="24">IF(J70&gt;E70,E70,J70)</f>
        <v>0</v>
      </c>
      <c r="G70" s="14">
        <f t="shared" si="18"/>
        <v>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19"/>
        <v>32026</v>
      </c>
      <c r="B71" s="12">
        <f ca="1" t="shared" si="20"/>
        <v>46087</v>
      </c>
      <c r="C71" s="13">
        <f t="shared" si="21"/>
        <v>450</v>
      </c>
      <c r="D71" s="13">
        <f t="shared" si="22"/>
        <v>0</v>
      </c>
      <c r="E71" s="13">
        <f t="shared" si="23"/>
        <v>0</v>
      </c>
      <c r="F71" s="14">
        <f t="shared" si="24"/>
        <v>0</v>
      </c>
      <c r="G71" s="14">
        <f t="shared" si="18"/>
        <v>0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19"/>
        <v>42026</v>
      </c>
      <c r="B72" s="12">
        <f ca="1" t="shared" si="20"/>
        <v>46118</v>
      </c>
      <c r="C72" s="13">
        <f t="shared" si="21"/>
        <v>450</v>
      </c>
      <c r="D72" s="13">
        <f t="shared" si="22"/>
        <v>0</v>
      </c>
      <c r="E72" s="13">
        <f t="shared" si="23"/>
        <v>0</v>
      </c>
      <c r="F72" s="14">
        <f t="shared" si="24"/>
        <v>0</v>
      </c>
      <c r="G72" s="14">
        <f t="shared" si="18"/>
        <v>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19"/>
        <v>52026</v>
      </c>
      <c r="B73" s="12">
        <f ca="1" t="shared" si="20"/>
        <v>46148</v>
      </c>
      <c r="C73" s="13">
        <f t="shared" si="21"/>
        <v>450</v>
      </c>
      <c r="D73" s="13">
        <f t="shared" si="22"/>
        <v>0</v>
      </c>
      <c r="E73" s="13">
        <f t="shared" si="23"/>
        <v>0</v>
      </c>
      <c r="F73" s="14">
        <f t="shared" si="24"/>
        <v>0</v>
      </c>
      <c r="G73" s="14">
        <f t="shared" si="18"/>
        <v>0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19"/>
        <v>62026</v>
      </c>
      <c r="B74" s="12">
        <f ca="1" t="shared" si="20"/>
        <v>46179</v>
      </c>
      <c r="C74" s="13">
        <f t="shared" si="21"/>
        <v>450</v>
      </c>
      <c r="D74" s="13">
        <f t="shared" si="22"/>
        <v>0</v>
      </c>
      <c r="E74" s="13">
        <f t="shared" si="23"/>
        <v>0</v>
      </c>
      <c r="F74" s="14">
        <f t="shared" si="24"/>
        <v>0</v>
      </c>
      <c r="G74" s="14">
        <f t="shared" si="18"/>
        <v>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19"/>
        <v>72026</v>
      </c>
      <c r="B75" s="12">
        <f ca="1" t="shared" si="20"/>
        <v>46209</v>
      </c>
      <c r="C75" s="13">
        <f t="shared" si="21"/>
        <v>450</v>
      </c>
      <c r="D75" s="13">
        <f t="shared" si="22"/>
        <v>0</v>
      </c>
      <c r="E75" s="13">
        <f t="shared" si="23"/>
        <v>0</v>
      </c>
      <c r="F75" s="14">
        <f t="shared" si="24"/>
        <v>0</v>
      </c>
      <c r="G75" s="14">
        <f t="shared" si="18"/>
        <v>0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19"/>
        <v>82026</v>
      </c>
      <c r="B76" s="12">
        <f ca="1" t="shared" si="20"/>
        <v>46240</v>
      </c>
      <c r="C76" s="13">
        <f t="shared" si="21"/>
        <v>450</v>
      </c>
      <c r="D76" s="13">
        <f t="shared" si="22"/>
        <v>0</v>
      </c>
      <c r="E76" s="13">
        <f t="shared" si="23"/>
        <v>0</v>
      </c>
      <c r="F76" s="14">
        <f t="shared" si="24"/>
        <v>0</v>
      </c>
      <c r="G76" s="14">
        <f t="shared" si="18"/>
        <v>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19"/>
        <v>92026</v>
      </c>
      <c r="B77" s="12">
        <f ca="1" t="shared" si="20"/>
        <v>46271</v>
      </c>
      <c r="C77" s="13">
        <f t="shared" si="21"/>
        <v>450</v>
      </c>
      <c r="D77" s="13">
        <f t="shared" si="22"/>
        <v>0</v>
      </c>
      <c r="E77" s="13">
        <f t="shared" si="23"/>
        <v>0</v>
      </c>
      <c r="F77" s="14">
        <f t="shared" si="24"/>
        <v>0</v>
      </c>
      <c r="G77" s="14">
        <f t="shared" si="18"/>
        <v>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19"/>
        <v>102026</v>
      </c>
      <c r="B78" s="12">
        <f ca="1" t="shared" si="20"/>
        <v>46301</v>
      </c>
      <c r="C78" s="13">
        <f t="shared" si="21"/>
        <v>450</v>
      </c>
      <c r="D78" s="13">
        <f t="shared" si="22"/>
        <v>0</v>
      </c>
      <c r="E78" s="13">
        <f t="shared" si="23"/>
        <v>0</v>
      </c>
      <c r="F78" s="14">
        <f t="shared" si="24"/>
        <v>0</v>
      </c>
      <c r="G78" s="14">
        <f t="shared" si="18"/>
        <v>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19"/>
        <v>112026</v>
      </c>
      <c r="B79" s="12">
        <f ca="1" t="shared" si="20"/>
        <v>46332</v>
      </c>
      <c r="C79" s="13">
        <f t="shared" si="21"/>
        <v>450</v>
      </c>
      <c r="D79" s="13">
        <f t="shared" si="22"/>
        <v>0</v>
      </c>
      <c r="E79" s="13">
        <f t="shared" si="23"/>
        <v>0</v>
      </c>
      <c r="F79" s="14">
        <f t="shared" si="24"/>
        <v>0</v>
      </c>
      <c r="G79" s="14">
        <f t="shared" si="18"/>
        <v>0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19"/>
        <v>122026</v>
      </c>
      <c r="B80" s="12">
        <f ca="1" t="shared" si="20"/>
        <v>46362</v>
      </c>
      <c r="C80" s="13">
        <f t="shared" si="21"/>
        <v>450</v>
      </c>
      <c r="D80" s="13">
        <f t="shared" si="22"/>
        <v>0</v>
      </c>
      <c r="E80" s="13">
        <f t="shared" si="23"/>
        <v>0</v>
      </c>
      <c r="F80" s="14">
        <f t="shared" si="24"/>
        <v>0</v>
      </c>
      <c r="G80" s="14">
        <f t="shared" si="18"/>
        <v>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19"/>
        <v>12027</v>
      </c>
      <c r="B81" s="12">
        <f ca="1" t="shared" si="20"/>
        <v>46393</v>
      </c>
      <c r="C81" s="13">
        <f t="shared" si="21"/>
        <v>450</v>
      </c>
      <c r="D81" s="13">
        <f t="shared" si="22"/>
        <v>0</v>
      </c>
      <c r="E81" s="13">
        <f t="shared" si="23"/>
        <v>0</v>
      </c>
      <c r="F81" s="14">
        <f t="shared" si="24"/>
        <v>0</v>
      </c>
      <c r="G81" s="14">
        <f t="shared" si="18"/>
        <v>0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19"/>
        <v>22027</v>
      </c>
      <c r="B82" s="12">
        <f ca="1" t="shared" si="20"/>
        <v>46424</v>
      </c>
      <c r="C82" s="13">
        <f t="shared" si="21"/>
        <v>450</v>
      </c>
      <c r="D82" s="13">
        <f t="shared" si="22"/>
        <v>0</v>
      </c>
      <c r="E82" s="13">
        <f t="shared" si="23"/>
        <v>0</v>
      </c>
      <c r="F82" s="14">
        <f t="shared" si="24"/>
        <v>0</v>
      </c>
      <c r="G82" s="14">
        <f t="shared" si="18"/>
        <v>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19"/>
        <v>32027</v>
      </c>
      <c r="B83" s="12">
        <f ca="1" t="shared" si="20"/>
        <v>46452</v>
      </c>
      <c r="C83" s="13">
        <f t="shared" si="21"/>
        <v>450</v>
      </c>
      <c r="D83" s="13">
        <f t="shared" si="22"/>
        <v>0</v>
      </c>
      <c r="E83" s="13">
        <f t="shared" si="23"/>
        <v>0</v>
      </c>
      <c r="F83" s="14">
        <f t="shared" si="24"/>
        <v>0</v>
      </c>
      <c r="G83" s="14">
        <f t="shared" si="18"/>
        <v>0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19"/>
        <v>42027</v>
      </c>
      <c r="B84" s="12">
        <f ca="1" t="shared" si="20"/>
        <v>46483</v>
      </c>
      <c r="C84" s="13">
        <f t="shared" si="21"/>
        <v>450</v>
      </c>
      <c r="D84" s="13">
        <f t="shared" si="22"/>
        <v>0</v>
      </c>
      <c r="E84" s="13">
        <f t="shared" si="23"/>
        <v>0</v>
      </c>
      <c r="F84" s="14">
        <f t="shared" si="24"/>
        <v>0</v>
      </c>
      <c r="G84" s="14">
        <f t="shared" si="18"/>
        <v>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19"/>
        <v>52027</v>
      </c>
      <c r="B85" s="12">
        <f ca="1" t="shared" si="20"/>
        <v>46513</v>
      </c>
      <c r="C85" s="13">
        <f t="shared" si="21"/>
        <v>450</v>
      </c>
      <c r="D85" s="13">
        <f t="shared" si="22"/>
        <v>0</v>
      </c>
      <c r="E85" s="13">
        <f t="shared" si="23"/>
        <v>0</v>
      </c>
      <c r="F85" s="14">
        <f t="shared" si="24"/>
        <v>0</v>
      </c>
      <c r="G85" s="14">
        <f t="shared" si="18"/>
        <v>0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19"/>
        <v>62027</v>
      </c>
      <c r="B86" s="12">
        <f ca="1" t="shared" si="20"/>
        <v>46544</v>
      </c>
      <c r="C86" s="13">
        <f t="shared" si="21"/>
        <v>450</v>
      </c>
      <c r="D86" s="13">
        <f t="shared" si="22"/>
        <v>0</v>
      </c>
      <c r="E86" s="13">
        <f t="shared" si="23"/>
        <v>0</v>
      </c>
      <c r="F86" s="14">
        <f t="shared" si="24"/>
        <v>0</v>
      </c>
      <c r="G86" s="14">
        <f t="shared" si="18"/>
        <v>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19"/>
        <v>72027</v>
      </c>
      <c r="B87" s="12">
        <f ca="1" t="shared" si="20"/>
        <v>46574</v>
      </c>
      <c r="C87" s="13">
        <f t="shared" si="21"/>
        <v>450</v>
      </c>
      <c r="D87" s="13">
        <f t="shared" si="22"/>
        <v>0</v>
      </c>
      <c r="E87" s="13">
        <f t="shared" si="23"/>
        <v>0</v>
      </c>
      <c r="F87" s="14">
        <f t="shared" si="24"/>
        <v>0</v>
      </c>
      <c r="G87" s="14">
        <f t="shared" si="18"/>
        <v>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19"/>
        <v>82027</v>
      </c>
      <c r="B88" s="12">
        <f ca="1" t="shared" si="20"/>
        <v>46605</v>
      </c>
      <c r="C88" s="13">
        <f t="shared" si="21"/>
        <v>450</v>
      </c>
      <c r="D88" s="13">
        <f t="shared" si="22"/>
        <v>0</v>
      </c>
      <c r="E88" s="13">
        <f t="shared" si="23"/>
        <v>0</v>
      </c>
      <c r="F88" s="14">
        <f t="shared" si="24"/>
        <v>0</v>
      </c>
      <c r="G88" s="14">
        <f t="shared" si="18"/>
        <v>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19"/>
        <v>92027</v>
      </c>
      <c r="B89" s="12">
        <f ca="1" t="shared" si="20"/>
        <v>46636</v>
      </c>
      <c r="C89" s="13">
        <f t="shared" si="21"/>
        <v>450</v>
      </c>
      <c r="D89" s="13">
        <f t="shared" si="22"/>
        <v>0</v>
      </c>
      <c r="E89" s="13">
        <f t="shared" si="23"/>
        <v>0</v>
      </c>
      <c r="F89" s="14">
        <f t="shared" si="24"/>
        <v>0</v>
      </c>
      <c r="G89" s="14">
        <f t="shared" si="18"/>
        <v>0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19"/>
        <v>102027</v>
      </c>
      <c r="B90" s="12">
        <f ca="1" t="shared" si="20"/>
        <v>46666</v>
      </c>
      <c r="C90" s="13">
        <f t="shared" si="21"/>
        <v>450</v>
      </c>
      <c r="D90" s="13">
        <f t="shared" si="22"/>
        <v>0</v>
      </c>
      <c r="E90" s="13">
        <f t="shared" si="23"/>
        <v>0</v>
      </c>
      <c r="F90" s="14">
        <f t="shared" si="24"/>
        <v>0</v>
      </c>
      <c r="G90" s="14">
        <f t="shared" si="18"/>
        <v>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19"/>
        <v>112027</v>
      </c>
      <c r="B91" s="12">
        <f ca="1" t="shared" si="20"/>
        <v>46697</v>
      </c>
      <c r="C91" s="13">
        <f t="shared" si="21"/>
        <v>450</v>
      </c>
      <c r="D91" s="13">
        <f t="shared" si="22"/>
        <v>0</v>
      </c>
      <c r="E91" s="13">
        <f t="shared" si="23"/>
        <v>0</v>
      </c>
      <c r="F91" s="14">
        <f t="shared" si="24"/>
        <v>0</v>
      </c>
      <c r="G91" s="14">
        <f t="shared" si="18"/>
        <v>0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19"/>
        <v>122027</v>
      </c>
      <c r="B92" s="12">
        <f ca="1" t="shared" si="20"/>
        <v>46727</v>
      </c>
      <c r="C92" s="13">
        <f t="shared" si="21"/>
        <v>450</v>
      </c>
      <c r="D92" s="13">
        <f t="shared" si="22"/>
        <v>0</v>
      </c>
      <c r="E92" s="13">
        <f t="shared" si="23"/>
        <v>0</v>
      </c>
      <c r="F92" s="14">
        <f t="shared" si="24"/>
        <v>0</v>
      </c>
      <c r="G92" s="14">
        <f t="shared" si="18"/>
        <v>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19"/>
        <v>12028</v>
      </c>
      <c r="B93" s="12">
        <f ca="1" t="shared" si="20"/>
        <v>46758</v>
      </c>
      <c r="C93" s="13">
        <f t="shared" si="21"/>
        <v>450</v>
      </c>
      <c r="D93" s="13">
        <f t="shared" si="22"/>
        <v>0</v>
      </c>
      <c r="E93" s="13">
        <f t="shared" si="23"/>
        <v>0</v>
      </c>
      <c r="F93" s="14">
        <f t="shared" si="24"/>
        <v>0</v>
      </c>
      <c r="G93" s="14">
        <f t="shared" si="18"/>
        <v>0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19"/>
        <v>22028</v>
      </c>
      <c r="B94" s="12">
        <f ca="1" t="shared" si="20"/>
        <v>46789</v>
      </c>
      <c r="C94" s="13">
        <f t="shared" si="21"/>
        <v>450</v>
      </c>
      <c r="D94" s="13">
        <f t="shared" si="22"/>
        <v>0</v>
      </c>
      <c r="E94" s="13">
        <f t="shared" si="23"/>
        <v>0</v>
      </c>
      <c r="F94" s="14">
        <f t="shared" si="24"/>
        <v>0</v>
      </c>
      <c r="G94" s="14">
        <f t="shared" si="18"/>
        <v>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19"/>
        <v>32028</v>
      </c>
      <c r="B95" s="12">
        <f ca="1" t="shared" si="20"/>
        <v>46818</v>
      </c>
      <c r="C95" s="13">
        <f t="shared" si="21"/>
        <v>450</v>
      </c>
      <c r="D95" s="13">
        <f t="shared" si="22"/>
        <v>0</v>
      </c>
      <c r="E95" s="13">
        <f t="shared" si="23"/>
        <v>0</v>
      </c>
      <c r="F95" s="14">
        <f t="shared" si="24"/>
        <v>0</v>
      </c>
      <c r="G95" s="14">
        <f t="shared" si="18"/>
        <v>0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19"/>
        <v>42028</v>
      </c>
      <c r="B96" s="12">
        <f ca="1" t="shared" si="20"/>
        <v>46849</v>
      </c>
      <c r="C96" s="13">
        <f t="shared" si="21"/>
        <v>450</v>
      </c>
      <c r="D96" s="13">
        <f t="shared" si="22"/>
        <v>0</v>
      </c>
      <c r="E96" s="13">
        <f t="shared" si="23"/>
        <v>0</v>
      </c>
      <c r="F96" s="14">
        <f t="shared" si="24"/>
        <v>0</v>
      </c>
      <c r="G96" s="14">
        <f t="shared" si="18"/>
        <v>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19"/>
        <v>52028</v>
      </c>
      <c r="B97" s="12">
        <f ca="1" t="shared" si="20"/>
        <v>46879</v>
      </c>
      <c r="C97" s="13">
        <f t="shared" si="21"/>
        <v>450</v>
      </c>
      <c r="D97" s="13">
        <f t="shared" si="22"/>
        <v>0</v>
      </c>
      <c r="E97" s="13">
        <f t="shared" si="23"/>
        <v>0</v>
      </c>
      <c r="F97" s="14">
        <f t="shared" si="24"/>
        <v>0</v>
      </c>
      <c r="G97" s="14">
        <f t="shared" si="18"/>
        <v>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19"/>
        <v>62028</v>
      </c>
      <c r="B98" s="12">
        <f ca="1" t="shared" si="20"/>
        <v>46910</v>
      </c>
      <c r="C98" s="13">
        <f t="shared" si="21"/>
        <v>450</v>
      </c>
      <c r="D98" s="13">
        <f t="shared" si="22"/>
        <v>0</v>
      </c>
      <c r="E98" s="13">
        <f t="shared" si="23"/>
        <v>0</v>
      </c>
      <c r="F98" s="14">
        <f t="shared" si="24"/>
        <v>0</v>
      </c>
      <c r="G98" s="14">
        <f t="shared" si="18"/>
        <v>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19"/>
        <v>72028</v>
      </c>
      <c r="B99" s="12">
        <f ca="1" t="shared" si="20"/>
        <v>46940</v>
      </c>
      <c r="C99" s="13">
        <f t="shared" si="21"/>
        <v>450</v>
      </c>
      <c r="D99" s="13">
        <f t="shared" si="22"/>
        <v>0</v>
      </c>
      <c r="E99" s="13">
        <f t="shared" si="23"/>
        <v>0</v>
      </c>
      <c r="F99" s="14">
        <f t="shared" si="24"/>
        <v>0</v>
      </c>
      <c r="G99" s="14">
        <f t="shared" si="18"/>
        <v>0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19"/>
        <v>82028</v>
      </c>
      <c r="B100" s="12">
        <f ca="1" t="shared" si="20"/>
        <v>46971</v>
      </c>
      <c r="C100" s="13">
        <f t="shared" si="21"/>
        <v>450</v>
      </c>
      <c r="D100" s="13">
        <f t="shared" si="22"/>
        <v>0</v>
      </c>
      <c r="E100" s="13">
        <f t="shared" si="23"/>
        <v>0</v>
      </c>
      <c r="F100" s="14">
        <f t="shared" si="24"/>
        <v>0</v>
      </c>
      <c r="G100" s="14">
        <f t="shared" si="18"/>
        <v>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19"/>
        <v>92028</v>
      </c>
      <c r="B101" s="12">
        <f ca="1" t="shared" si="20"/>
        <v>47002</v>
      </c>
      <c r="C101" s="13">
        <f t="shared" si="21"/>
        <v>450</v>
      </c>
      <c r="D101" s="13">
        <f t="shared" si="22"/>
        <v>0</v>
      </c>
      <c r="E101" s="13">
        <f t="shared" si="23"/>
        <v>0</v>
      </c>
      <c r="F101" s="14">
        <f t="shared" si="24"/>
        <v>0</v>
      </c>
      <c r="G101" s="14">
        <f t="shared" ref="G101:G124" si="28">E101-F101</f>
        <v>0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29">MONTH(B102)&amp;YEAR(B102)</f>
        <v>102028</v>
      </c>
      <c r="B102" s="12">
        <f ca="1" t="shared" ref="B102:B124" si="30">EDATE(B101,1)</f>
        <v>47032</v>
      </c>
      <c r="C102" s="13">
        <f t="shared" ref="C102:C124" si="31">C101-H102+I102</f>
        <v>450</v>
      </c>
      <c r="D102" s="13">
        <f t="shared" ref="D102:D124" si="32">C101*$K$1</f>
        <v>0</v>
      </c>
      <c r="E102" s="13">
        <f t="shared" ref="E102:E124" si="33">C101*$K$1+G101</f>
        <v>0</v>
      </c>
      <c r="F102" s="14">
        <f t="shared" ref="F102:F124" si="34">IF(J102&gt;E102,E102,J102)</f>
        <v>0</v>
      </c>
      <c r="G102" s="14">
        <f t="shared" si="28"/>
        <v>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29"/>
        <v>112028</v>
      </c>
      <c r="B103" s="12">
        <f ca="1" t="shared" si="30"/>
        <v>47063</v>
      </c>
      <c r="C103" s="13">
        <f t="shared" si="31"/>
        <v>450</v>
      </c>
      <c r="D103" s="13">
        <f t="shared" si="32"/>
        <v>0</v>
      </c>
      <c r="E103" s="13">
        <f t="shared" si="33"/>
        <v>0</v>
      </c>
      <c r="F103" s="14">
        <f t="shared" si="34"/>
        <v>0</v>
      </c>
      <c r="G103" s="14">
        <f t="shared" si="28"/>
        <v>0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29"/>
        <v>122028</v>
      </c>
      <c r="B104" s="12">
        <f ca="1" t="shared" si="30"/>
        <v>47093</v>
      </c>
      <c r="C104" s="13">
        <f t="shared" si="31"/>
        <v>450</v>
      </c>
      <c r="D104" s="13">
        <f t="shared" si="32"/>
        <v>0</v>
      </c>
      <c r="E104" s="13">
        <f t="shared" si="33"/>
        <v>0</v>
      </c>
      <c r="F104" s="14">
        <f t="shared" si="34"/>
        <v>0</v>
      </c>
      <c r="G104" s="14">
        <f t="shared" si="28"/>
        <v>0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29"/>
        <v>12029</v>
      </c>
      <c r="B105" s="12">
        <f ca="1" t="shared" si="30"/>
        <v>47124</v>
      </c>
      <c r="C105" s="13">
        <f t="shared" si="31"/>
        <v>450</v>
      </c>
      <c r="D105" s="13">
        <f t="shared" si="32"/>
        <v>0</v>
      </c>
      <c r="E105" s="13">
        <f t="shared" si="33"/>
        <v>0</v>
      </c>
      <c r="F105" s="14">
        <f t="shared" si="34"/>
        <v>0</v>
      </c>
      <c r="G105" s="14">
        <f t="shared" si="28"/>
        <v>0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29"/>
        <v>22029</v>
      </c>
      <c r="B106" s="12">
        <f ca="1" t="shared" si="30"/>
        <v>47155</v>
      </c>
      <c r="C106" s="13">
        <f t="shared" si="31"/>
        <v>450</v>
      </c>
      <c r="D106" s="13">
        <f t="shared" si="32"/>
        <v>0</v>
      </c>
      <c r="E106" s="13">
        <f t="shared" si="33"/>
        <v>0</v>
      </c>
      <c r="F106" s="14">
        <f t="shared" si="34"/>
        <v>0</v>
      </c>
      <c r="G106" s="14">
        <f t="shared" si="28"/>
        <v>0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29"/>
        <v>32029</v>
      </c>
      <c r="B107" s="12">
        <f ca="1" t="shared" si="30"/>
        <v>47183</v>
      </c>
      <c r="C107" s="13">
        <f t="shared" si="31"/>
        <v>450</v>
      </c>
      <c r="D107" s="13">
        <f t="shared" si="32"/>
        <v>0</v>
      </c>
      <c r="E107" s="13">
        <f t="shared" si="33"/>
        <v>0</v>
      </c>
      <c r="F107" s="14">
        <f t="shared" si="34"/>
        <v>0</v>
      </c>
      <c r="G107" s="14">
        <f t="shared" si="28"/>
        <v>0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29"/>
        <v>42029</v>
      </c>
      <c r="B108" s="12">
        <f ca="1" t="shared" si="30"/>
        <v>47214</v>
      </c>
      <c r="C108" s="13">
        <f t="shared" si="31"/>
        <v>450</v>
      </c>
      <c r="D108" s="13">
        <f t="shared" si="32"/>
        <v>0</v>
      </c>
      <c r="E108" s="13">
        <f t="shared" si="33"/>
        <v>0</v>
      </c>
      <c r="F108" s="14">
        <f t="shared" si="34"/>
        <v>0</v>
      </c>
      <c r="G108" s="14">
        <f t="shared" si="28"/>
        <v>0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29"/>
        <v>52029</v>
      </c>
      <c r="B109" s="12">
        <f ca="1" t="shared" si="30"/>
        <v>47244</v>
      </c>
      <c r="C109" s="13">
        <f t="shared" si="31"/>
        <v>450</v>
      </c>
      <c r="D109" s="13">
        <f t="shared" si="32"/>
        <v>0</v>
      </c>
      <c r="E109" s="13">
        <f t="shared" si="33"/>
        <v>0</v>
      </c>
      <c r="F109" s="14">
        <f t="shared" si="34"/>
        <v>0</v>
      </c>
      <c r="G109" s="14">
        <f t="shared" si="28"/>
        <v>0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29"/>
        <v>62029</v>
      </c>
      <c r="B110" s="12">
        <f ca="1" t="shared" si="30"/>
        <v>47275</v>
      </c>
      <c r="C110" s="13">
        <f t="shared" si="31"/>
        <v>450</v>
      </c>
      <c r="D110" s="13">
        <f t="shared" si="32"/>
        <v>0</v>
      </c>
      <c r="E110" s="13">
        <f t="shared" si="33"/>
        <v>0</v>
      </c>
      <c r="F110" s="14">
        <f t="shared" si="34"/>
        <v>0</v>
      </c>
      <c r="G110" s="14">
        <f t="shared" si="28"/>
        <v>0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29"/>
        <v>72029</v>
      </c>
      <c r="B111" s="12">
        <f ca="1" t="shared" si="30"/>
        <v>47305</v>
      </c>
      <c r="C111" s="13">
        <f t="shared" si="31"/>
        <v>450</v>
      </c>
      <c r="D111" s="13">
        <f t="shared" si="32"/>
        <v>0</v>
      </c>
      <c r="E111" s="13">
        <f t="shared" si="33"/>
        <v>0</v>
      </c>
      <c r="F111" s="14">
        <f t="shared" si="34"/>
        <v>0</v>
      </c>
      <c r="G111" s="14">
        <f t="shared" si="28"/>
        <v>0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29"/>
        <v>82029</v>
      </c>
      <c r="B112" s="12">
        <f ca="1" t="shared" si="30"/>
        <v>47336</v>
      </c>
      <c r="C112" s="13">
        <f t="shared" si="31"/>
        <v>450</v>
      </c>
      <c r="D112" s="13">
        <f t="shared" si="32"/>
        <v>0</v>
      </c>
      <c r="E112" s="13">
        <f t="shared" si="33"/>
        <v>0</v>
      </c>
      <c r="F112" s="14">
        <f t="shared" si="34"/>
        <v>0</v>
      </c>
      <c r="G112" s="14">
        <f t="shared" si="28"/>
        <v>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29"/>
        <v>92029</v>
      </c>
      <c r="B113" s="12">
        <f ca="1" t="shared" si="30"/>
        <v>47367</v>
      </c>
      <c r="C113" s="13">
        <f t="shared" si="31"/>
        <v>450</v>
      </c>
      <c r="D113" s="13">
        <f t="shared" si="32"/>
        <v>0</v>
      </c>
      <c r="E113" s="13">
        <f t="shared" si="33"/>
        <v>0</v>
      </c>
      <c r="F113" s="14">
        <f t="shared" si="34"/>
        <v>0</v>
      </c>
      <c r="G113" s="14">
        <f t="shared" si="28"/>
        <v>0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29"/>
        <v>102029</v>
      </c>
      <c r="B114" s="12">
        <f ca="1" t="shared" si="30"/>
        <v>47397</v>
      </c>
      <c r="C114" s="13">
        <f t="shared" si="31"/>
        <v>450</v>
      </c>
      <c r="D114" s="13">
        <f t="shared" si="32"/>
        <v>0</v>
      </c>
      <c r="E114" s="13">
        <f t="shared" si="33"/>
        <v>0</v>
      </c>
      <c r="F114" s="14">
        <f t="shared" si="34"/>
        <v>0</v>
      </c>
      <c r="G114" s="14">
        <f t="shared" si="28"/>
        <v>0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29"/>
        <v>112029</v>
      </c>
      <c r="B115" s="12">
        <f ca="1" t="shared" si="30"/>
        <v>47428</v>
      </c>
      <c r="C115" s="13">
        <f t="shared" si="31"/>
        <v>450</v>
      </c>
      <c r="D115" s="13">
        <f t="shared" si="32"/>
        <v>0</v>
      </c>
      <c r="E115" s="13">
        <f t="shared" si="33"/>
        <v>0</v>
      </c>
      <c r="F115" s="14">
        <f t="shared" si="34"/>
        <v>0</v>
      </c>
      <c r="G115" s="14">
        <f t="shared" si="28"/>
        <v>0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29"/>
        <v>122029</v>
      </c>
      <c r="B116" s="12">
        <f ca="1" t="shared" si="30"/>
        <v>47458</v>
      </c>
      <c r="C116" s="13">
        <f t="shared" si="31"/>
        <v>450</v>
      </c>
      <c r="D116" s="13">
        <f t="shared" si="32"/>
        <v>0</v>
      </c>
      <c r="E116" s="13">
        <f t="shared" si="33"/>
        <v>0</v>
      </c>
      <c r="F116" s="14">
        <f t="shared" si="34"/>
        <v>0</v>
      </c>
      <c r="G116" s="14">
        <f t="shared" si="28"/>
        <v>0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29"/>
        <v>12030</v>
      </c>
      <c r="B117" s="12">
        <f ca="1" t="shared" si="30"/>
        <v>47489</v>
      </c>
      <c r="C117" s="13">
        <f t="shared" si="31"/>
        <v>450</v>
      </c>
      <c r="D117" s="13">
        <f t="shared" si="32"/>
        <v>0</v>
      </c>
      <c r="E117" s="13">
        <f t="shared" si="33"/>
        <v>0</v>
      </c>
      <c r="F117" s="14">
        <f t="shared" si="34"/>
        <v>0</v>
      </c>
      <c r="G117" s="14">
        <f t="shared" si="28"/>
        <v>0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29"/>
        <v>22030</v>
      </c>
      <c r="B118" s="12">
        <f ca="1" t="shared" si="30"/>
        <v>47520</v>
      </c>
      <c r="C118" s="13">
        <f t="shared" si="31"/>
        <v>450</v>
      </c>
      <c r="D118" s="13">
        <f t="shared" si="32"/>
        <v>0</v>
      </c>
      <c r="E118" s="13">
        <f t="shared" si="33"/>
        <v>0</v>
      </c>
      <c r="F118" s="14">
        <f t="shared" si="34"/>
        <v>0</v>
      </c>
      <c r="G118" s="14">
        <f t="shared" si="28"/>
        <v>0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29"/>
        <v>32030</v>
      </c>
      <c r="B119" s="12">
        <f ca="1" t="shared" si="30"/>
        <v>47548</v>
      </c>
      <c r="C119" s="13">
        <f t="shared" si="31"/>
        <v>450</v>
      </c>
      <c r="D119" s="13">
        <f t="shared" si="32"/>
        <v>0</v>
      </c>
      <c r="E119" s="13">
        <f t="shared" si="33"/>
        <v>0</v>
      </c>
      <c r="F119" s="14">
        <f t="shared" si="34"/>
        <v>0</v>
      </c>
      <c r="G119" s="14">
        <f t="shared" si="28"/>
        <v>0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29"/>
        <v>42030</v>
      </c>
      <c r="B120" s="12">
        <f ca="1" t="shared" si="30"/>
        <v>47579</v>
      </c>
      <c r="C120" s="13">
        <f t="shared" si="31"/>
        <v>450</v>
      </c>
      <c r="D120" s="13">
        <f t="shared" si="32"/>
        <v>0</v>
      </c>
      <c r="E120" s="13">
        <f t="shared" si="33"/>
        <v>0</v>
      </c>
      <c r="F120" s="14">
        <f t="shared" si="34"/>
        <v>0</v>
      </c>
      <c r="G120" s="14">
        <f t="shared" si="28"/>
        <v>0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29"/>
        <v>52030</v>
      </c>
      <c r="B121" s="12">
        <f ca="1" t="shared" si="30"/>
        <v>47609</v>
      </c>
      <c r="C121" s="13">
        <f t="shared" si="31"/>
        <v>450</v>
      </c>
      <c r="D121" s="13">
        <f t="shared" si="32"/>
        <v>0</v>
      </c>
      <c r="E121" s="13">
        <f t="shared" si="33"/>
        <v>0</v>
      </c>
      <c r="F121" s="14">
        <f t="shared" si="34"/>
        <v>0</v>
      </c>
      <c r="G121" s="14">
        <f t="shared" si="28"/>
        <v>0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29"/>
        <v>62030</v>
      </c>
      <c r="B122" s="12">
        <f ca="1" t="shared" si="30"/>
        <v>47640</v>
      </c>
      <c r="C122" s="13">
        <f t="shared" si="31"/>
        <v>450</v>
      </c>
      <c r="D122" s="13">
        <f t="shared" si="32"/>
        <v>0</v>
      </c>
      <c r="E122" s="13">
        <f t="shared" si="33"/>
        <v>0</v>
      </c>
      <c r="F122" s="14">
        <f t="shared" si="34"/>
        <v>0</v>
      </c>
      <c r="G122" s="14">
        <f t="shared" si="28"/>
        <v>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29"/>
        <v>72030</v>
      </c>
      <c r="B123" s="12">
        <f ca="1" t="shared" si="30"/>
        <v>47670</v>
      </c>
      <c r="C123" s="13">
        <f t="shared" si="31"/>
        <v>450</v>
      </c>
      <c r="D123" s="13">
        <f t="shared" si="32"/>
        <v>0</v>
      </c>
      <c r="E123" s="13">
        <f t="shared" si="33"/>
        <v>0</v>
      </c>
      <c r="F123" s="14">
        <f t="shared" si="34"/>
        <v>0</v>
      </c>
      <c r="G123" s="14">
        <f t="shared" si="28"/>
        <v>0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29"/>
        <v>82030</v>
      </c>
      <c r="B124" s="12">
        <f ca="1" t="shared" si="30"/>
        <v>47701</v>
      </c>
      <c r="C124" s="13">
        <f t="shared" si="31"/>
        <v>450</v>
      </c>
      <c r="D124" s="13">
        <f t="shared" si="32"/>
        <v>0</v>
      </c>
      <c r="E124" s="13">
        <f t="shared" si="33"/>
        <v>0</v>
      </c>
      <c r="F124" s="14">
        <f t="shared" si="34"/>
        <v>0</v>
      </c>
      <c r="G124" s="14">
        <f t="shared" si="28"/>
        <v>0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E32" sqref="E32"/>
    </sheetView>
  </sheetViews>
  <sheetFormatPr defaultColWidth="11" defaultRowHeight="15"/>
  <cols>
    <col min="1" max="1" width="7" hidden="1" customWidth="1"/>
    <col min="4" max="5" width="12" customWidth="1"/>
    <col min="6" max="6" width="10.8571428571429" customWidth="1"/>
    <col min="7" max="7" width="11.1428571428571" customWidth="1"/>
    <col min="8" max="8" width="10.7142857142857" customWidth="1"/>
    <col min="9" max="9" width="10.2857142857143" customWidth="1"/>
    <col min="10" max="10" width="10.8571428571429" customWidth="1"/>
    <col min="11" max="11" width="10.5714285714286" customWidth="1"/>
    <col min="12" max="12" width="10.4285714285714" customWidth="1"/>
    <col min="13" max="13" width="9.71428571428571" customWidth="1"/>
    <col min="14" max="14" width="10" customWidth="1"/>
    <col min="15" max="15" width="10.7142857142857" customWidth="1"/>
    <col min="16" max="16" width="10.4285714285714" customWidth="1"/>
    <col min="17" max="17" width="4" customWidth="1"/>
    <col min="18" max="18" width="19" customWidth="1"/>
    <col min="19" max="19" width="7" customWidth="1"/>
  </cols>
  <sheetData>
    <row r="1" spans="2:16">
      <c r="B1" s="1" t="s">
        <v>9</v>
      </c>
      <c r="C1" s="2" t="s">
        <v>104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f ca="1">TODAY()</f>
        <v>44095</v>
      </c>
      <c r="N1" s="19" t="s">
        <v>13</v>
      </c>
      <c r="O1" s="20">
        <v>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ca="1" t="shared" ref="A6:A37" si="1">MONTH(B6)&amp;YEAR(B6)</f>
        <v>102020</v>
      </c>
      <c r="B6" s="12">
        <f ca="1" t="shared" ref="B6:B37" si="2">EDATE(B5,1)</f>
        <v>44125</v>
      </c>
      <c r="C6" s="13">
        <f t="shared" ref="C6:C37" si="3">C5-H6+I6</f>
        <v>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112020</v>
      </c>
      <c r="B7" s="12">
        <f ca="1" t="shared" si="2"/>
        <v>44156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1"/>
        <v>122020</v>
      </c>
      <c r="B8" s="12">
        <f ca="1" t="shared" si="2"/>
        <v>44186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ca="1" t="shared" si="1"/>
        <v>12021</v>
      </c>
      <c r="B9" s="12">
        <f ca="1" t="shared" si="2"/>
        <v>44217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22021</v>
      </c>
      <c r="B10" s="12">
        <f ca="1" t="shared" si="2"/>
        <v>44248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32021</v>
      </c>
      <c r="B11" s="12">
        <f ca="1" t="shared" si="2"/>
        <v>44276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42021</v>
      </c>
      <c r="B12" s="12">
        <f ca="1" t="shared" si="2"/>
        <v>44307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52021</v>
      </c>
      <c r="B13" s="12">
        <f ca="1" t="shared" si="2"/>
        <v>44337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62021</v>
      </c>
      <c r="B14" s="12">
        <f ca="1" t="shared" si="2"/>
        <v>44368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72021</v>
      </c>
      <c r="B15" s="12">
        <f ca="1" t="shared" si="2"/>
        <v>44398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82021</v>
      </c>
      <c r="B16" s="12">
        <f ca="1" t="shared" si="2"/>
        <v>44429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92021</v>
      </c>
      <c r="B17" s="12">
        <f ca="1" t="shared" si="2"/>
        <v>44460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102021</v>
      </c>
      <c r="B18" s="12">
        <f ca="1" t="shared" si="2"/>
        <v>44490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112021</v>
      </c>
      <c r="B19" s="12">
        <f ca="1" t="shared" si="2"/>
        <v>44521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122021</v>
      </c>
      <c r="B20" s="12">
        <f ca="1" t="shared" si="2"/>
        <v>44551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12022</v>
      </c>
      <c r="B21" s="12">
        <f ca="1" t="shared" si="2"/>
        <v>44582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22022</v>
      </c>
      <c r="B22" s="12">
        <f ca="1" t="shared" si="2"/>
        <v>44613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32022</v>
      </c>
      <c r="B23" s="12">
        <f ca="1" t="shared" si="2"/>
        <v>44641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42022</v>
      </c>
      <c r="B24" s="12">
        <f ca="1" t="shared" si="2"/>
        <v>44672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52022</v>
      </c>
      <c r="B25" s="12">
        <f ca="1" t="shared" si="2"/>
        <v>44702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62022</v>
      </c>
      <c r="B26" s="12">
        <f ca="1" t="shared" si="2"/>
        <v>44733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72022</v>
      </c>
      <c r="B27" s="12">
        <f ca="1" t="shared" si="2"/>
        <v>44763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82022</v>
      </c>
      <c r="B28" s="12">
        <f ca="1" t="shared" si="2"/>
        <v>44794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92022</v>
      </c>
      <c r="B29" s="12">
        <f ca="1" t="shared" si="2"/>
        <v>44825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102022</v>
      </c>
      <c r="B30" s="12">
        <f ca="1" t="shared" si="2"/>
        <v>44855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112022</v>
      </c>
      <c r="B31" s="12">
        <f ca="1" t="shared" si="2"/>
        <v>44886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122022</v>
      </c>
      <c r="B32" s="12">
        <f ca="1" t="shared" si="2"/>
        <v>44916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12023</v>
      </c>
      <c r="B33" s="12">
        <f ca="1" t="shared" si="2"/>
        <v>44947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22023</v>
      </c>
      <c r="B34" s="12">
        <f ca="1" t="shared" si="2"/>
        <v>44978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32023</v>
      </c>
      <c r="B35" s="12">
        <f ca="1" t="shared" si="2"/>
        <v>45006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42023</v>
      </c>
      <c r="B36" s="12">
        <f ca="1" t="shared" si="2"/>
        <v>45037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52023</v>
      </c>
      <c r="B37" s="12">
        <f ca="1" t="shared" si="2"/>
        <v>45067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9">E37-F37</f>
        <v>0</v>
      </c>
      <c r="H37" s="14">
        <f t="shared" si="7"/>
        <v>0</v>
      </c>
      <c r="I37" s="24">
        <f t="shared" si="8"/>
        <v>0</v>
      </c>
      <c r="J37"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0">MONTH(B38)&amp;YEAR(B38)</f>
        <v>62023</v>
      </c>
      <c r="B38" s="12">
        <f ca="1" t="shared" ref="B38:B69" si="11">EDATE(B37,1)</f>
        <v>45098</v>
      </c>
      <c r="C38" s="13">
        <f t="shared" ref="C38:C69" si="12">C37-H38+I38</f>
        <v>0</v>
      </c>
      <c r="D38" s="13">
        <f t="shared" ref="D38:D69" si="13">C37*$K$1</f>
        <v>0</v>
      </c>
      <c r="E38" s="13">
        <f t="shared" ref="E38:E69" si="14">C37*$K$1+G37</f>
        <v>0</v>
      </c>
      <c r="F38" s="14">
        <v>0</v>
      </c>
      <c r="G38" s="14">
        <f t="shared" si="9"/>
        <v>0</v>
      </c>
      <c r="H38" s="14">
        <f t="shared" ref="H38:H69" si="15">IF(J38&gt;F38,J38-F38,0)</f>
        <v>0</v>
      </c>
      <c r="I38" s="24">
        <f t="shared" ref="I38:I69" si="16">-SUMIF(L38:P38,"&lt;0",L38:P38)</f>
        <v>0</v>
      </c>
      <c r="J38"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0"/>
        <v>72023</v>
      </c>
      <c r="B39" s="12">
        <f ca="1" t="shared" si="11"/>
        <v>45128</v>
      </c>
      <c r="C39" s="13">
        <f t="shared" si="12"/>
        <v>0</v>
      </c>
      <c r="D39" s="13">
        <f t="shared" si="13"/>
        <v>0</v>
      </c>
      <c r="E39" s="13">
        <f t="shared" si="14"/>
        <v>0</v>
      </c>
      <c r="F39">
        <v>0</v>
      </c>
      <c r="G39" s="14">
        <f t="shared" si="9"/>
        <v>0</v>
      </c>
      <c r="H39" s="14">
        <f t="shared" si="15"/>
        <v>0</v>
      </c>
      <c r="I39" s="24">
        <f t="shared" si="16"/>
        <v>0</v>
      </c>
      <c r="J39"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0"/>
        <v>82023</v>
      </c>
      <c r="B40" s="12">
        <f ca="1" t="shared" si="11"/>
        <v>45159</v>
      </c>
      <c r="C40" s="13">
        <f t="shared" si="12"/>
        <v>0</v>
      </c>
      <c r="D40" s="13">
        <f t="shared" si="13"/>
        <v>0</v>
      </c>
      <c r="E40" s="13">
        <f t="shared" si="14"/>
        <v>0</v>
      </c>
      <c r="F40">
        <v>0</v>
      </c>
      <c r="G40" s="14">
        <f t="shared" si="9"/>
        <v>0</v>
      </c>
      <c r="H40" s="14">
        <f t="shared" si="15"/>
        <v>0</v>
      </c>
      <c r="I40" s="24">
        <f t="shared" si="16"/>
        <v>0</v>
      </c>
      <c r="J40"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0"/>
        <v>92023</v>
      </c>
      <c r="B41" s="12">
        <f ca="1" t="shared" si="11"/>
        <v>45190</v>
      </c>
      <c r="C41" s="13">
        <f t="shared" si="12"/>
        <v>0</v>
      </c>
      <c r="D41" s="13">
        <f t="shared" si="13"/>
        <v>0</v>
      </c>
      <c r="E41" s="13">
        <f t="shared" si="14"/>
        <v>0</v>
      </c>
      <c r="F41">
        <v>0</v>
      </c>
      <c r="G41" s="14">
        <f t="shared" si="9"/>
        <v>0</v>
      </c>
      <c r="H41" s="14">
        <f t="shared" si="15"/>
        <v>0</v>
      </c>
      <c r="I41" s="24">
        <f t="shared" si="16"/>
        <v>0</v>
      </c>
      <c r="J41"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0"/>
        <v>102023</v>
      </c>
      <c r="B42" s="12">
        <f ca="1" t="shared" si="11"/>
        <v>45220</v>
      </c>
      <c r="C42" s="13">
        <f t="shared" si="12"/>
        <v>0</v>
      </c>
      <c r="D42" s="13">
        <f t="shared" si="13"/>
        <v>0</v>
      </c>
      <c r="E42" s="13">
        <f t="shared" si="14"/>
        <v>0</v>
      </c>
      <c r="F42">
        <v>0</v>
      </c>
      <c r="G42" s="14">
        <f t="shared" si="9"/>
        <v>0</v>
      </c>
      <c r="H42" s="14">
        <f t="shared" si="15"/>
        <v>0</v>
      </c>
      <c r="I42" s="24">
        <f t="shared" si="16"/>
        <v>0</v>
      </c>
      <c r="J42"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0"/>
        <v>112023</v>
      </c>
      <c r="B43" s="12">
        <f ca="1" t="shared" si="11"/>
        <v>45251</v>
      </c>
      <c r="C43" s="13">
        <f t="shared" si="12"/>
        <v>0</v>
      </c>
      <c r="D43" s="13">
        <f t="shared" si="13"/>
        <v>0</v>
      </c>
      <c r="E43" s="13">
        <f t="shared" si="14"/>
        <v>0</v>
      </c>
      <c r="F43">
        <v>0</v>
      </c>
      <c r="G43" s="14">
        <f t="shared" si="9"/>
        <v>0</v>
      </c>
      <c r="H43" s="14">
        <f t="shared" si="15"/>
        <v>0</v>
      </c>
      <c r="I43" s="24">
        <f t="shared" si="16"/>
        <v>0</v>
      </c>
      <c r="J43"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0"/>
        <v>122023</v>
      </c>
      <c r="B44" s="12">
        <f ca="1" t="shared" si="11"/>
        <v>45281</v>
      </c>
      <c r="C44" s="13">
        <f t="shared" si="12"/>
        <v>0</v>
      </c>
      <c r="D44" s="13">
        <f t="shared" si="13"/>
        <v>0</v>
      </c>
      <c r="E44" s="13">
        <f t="shared" si="14"/>
        <v>0</v>
      </c>
      <c r="F44">
        <v>0</v>
      </c>
      <c r="G44" s="14">
        <f t="shared" si="9"/>
        <v>0</v>
      </c>
      <c r="H44" s="14">
        <f t="shared" si="15"/>
        <v>0</v>
      </c>
      <c r="I44" s="24">
        <f t="shared" si="16"/>
        <v>0</v>
      </c>
      <c r="J44"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0"/>
        <v>12024</v>
      </c>
      <c r="B45" s="12">
        <f ca="1" t="shared" si="11"/>
        <v>45312</v>
      </c>
      <c r="C45" s="13">
        <f t="shared" si="12"/>
        <v>0</v>
      </c>
      <c r="D45" s="13">
        <f t="shared" si="13"/>
        <v>0</v>
      </c>
      <c r="E45" s="13">
        <f t="shared" si="14"/>
        <v>0</v>
      </c>
      <c r="F45">
        <v>0</v>
      </c>
      <c r="G45" s="14">
        <f t="shared" si="9"/>
        <v>0</v>
      </c>
      <c r="H45" s="14">
        <f t="shared" si="15"/>
        <v>0</v>
      </c>
      <c r="I45" s="24">
        <f t="shared" si="16"/>
        <v>0</v>
      </c>
      <c r="J45"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0"/>
        <v>22024</v>
      </c>
      <c r="B46" s="12">
        <f ca="1" t="shared" si="11"/>
        <v>45343</v>
      </c>
      <c r="C46" s="13">
        <f t="shared" si="12"/>
        <v>0</v>
      </c>
      <c r="D46" s="13">
        <f t="shared" si="13"/>
        <v>0</v>
      </c>
      <c r="E46" s="13">
        <f t="shared" si="14"/>
        <v>0</v>
      </c>
      <c r="F46">
        <v>0</v>
      </c>
      <c r="G46" s="14">
        <f t="shared" si="9"/>
        <v>0</v>
      </c>
      <c r="H46" s="14">
        <f t="shared" si="15"/>
        <v>0</v>
      </c>
      <c r="I46" s="24">
        <f t="shared" si="16"/>
        <v>0</v>
      </c>
      <c r="J46"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0"/>
        <v>32024</v>
      </c>
      <c r="B47" s="12">
        <f ca="1" t="shared" si="11"/>
        <v>45372</v>
      </c>
      <c r="C47" s="13">
        <f t="shared" si="12"/>
        <v>0</v>
      </c>
      <c r="D47" s="13">
        <f t="shared" si="13"/>
        <v>0</v>
      </c>
      <c r="E47" s="13">
        <f t="shared" si="14"/>
        <v>0</v>
      </c>
      <c r="F47">
        <v>0</v>
      </c>
      <c r="G47" s="14">
        <f t="shared" si="9"/>
        <v>0</v>
      </c>
      <c r="H47" s="14">
        <f t="shared" si="15"/>
        <v>0</v>
      </c>
      <c r="I47" s="24">
        <f t="shared" si="16"/>
        <v>0</v>
      </c>
      <c r="J47"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0"/>
        <v>42024</v>
      </c>
      <c r="B48" s="12">
        <f ca="1" t="shared" si="11"/>
        <v>45403</v>
      </c>
      <c r="C48" s="13">
        <f t="shared" si="12"/>
        <v>0</v>
      </c>
      <c r="D48" s="13">
        <f t="shared" si="13"/>
        <v>0</v>
      </c>
      <c r="E48" s="13">
        <f t="shared" si="14"/>
        <v>0</v>
      </c>
      <c r="F48">
        <v>0</v>
      </c>
      <c r="G48" s="14">
        <f t="shared" si="9"/>
        <v>0</v>
      </c>
      <c r="H48" s="14">
        <f t="shared" si="15"/>
        <v>0</v>
      </c>
      <c r="I48" s="24">
        <f t="shared" si="16"/>
        <v>0</v>
      </c>
      <c r="J48"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0"/>
        <v>52024</v>
      </c>
      <c r="B49" s="12">
        <f ca="1" t="shared" si="11"/>
        <v>45433</v>
      </c>
      <c r="C49" s="13">
        <f t="shared" si="12"/>
        <v>0</v>
      </c>
      <c r="D49" s="13">
        <f t="shared" si="13"/>
        <v>0</v>
      </c>
      <c r="E49" s="13">
        <f t="shared" si="14"/>
        <v>0</v>
      </c>
      <c r="F49">
        <v>0</v>
      </c>
      <c r="G49" s="14">
        <f t="shared" si="9"/>
        <v>0</v>
      </c>
      <c r="H49" s="14">
        <f t="shared" si="15"/>
        <v>0</v>
      </c>
      <c r="I49" s="24">
        <f t="shared" si="16"/>
        <v>0</v>
      </c>
      <c r="J49"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0"/>
        <v>62024</v>
      </c>
      <c r="B50" s="12">
        <f ca="1" t="shared" si="11"/>
        <v>45464</v>
      </c>
      <c r="C50" s="13">
        <f t="shared" si="12"/>
        <v>0</v>
      </c>
      <c r="D50" s="13">
        <f t="shared" si="13"/>
        <v>0</v>
      </c>
      <c r="E50" s="13">
        <f t="shared" si="14"/>
        <v>0</v>
      </c>
      <c r="F50">
        <v>0</v>
      </c>
      <c r="G50" s="14">
        <f t="shared" si="9"/>
        <v>0</v>
      </c>
      <c r="H50" s="14">
        <f t="shared" si="15"/>
        <v>0</v>
      </c>
      <c r="I50" s="24">
        <f t="shared" si="16"/>
        <v>0</v>
      </c>
      <c r="J50"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0"/>
        <v>72024</v>
      </c>
      <c r="B51" s="12">
        <f ca="1" t="shared" si="11"/>
        <v>45494</v>
      </c>
      <c r="C51" s="13">
        <f t="shared" si="12"/>
        <v>0</v>
      </c>
      <c r="D51" s="13">
        <f t="shared" si="13"/>
        <v>0</v>
      </c>
      <c r="E51" s="13">
        <f t="shared" si="14"/>
        <v>0</v>
      </c>
      <c r="F51">
        <v>0</v>
      </c>
      <c r="G51" s="14">
        <f t="shared" si="9"/>
        <v>0</v>
      </c>
      <c r="H51" s="14">
        <f t="shared" si="15"/>
        <v>0</v>
      </c>
      <c r="I51" s="24">
        <f t="shared" si="16"/>
        <v>0</v>
      </c>
      <c r="J51"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0"/>
        <v>82024</v>
      </c>
      <c r="B52" s="12">
        <f ca="1" t="shared" si="11"/>
        <v>45525</v>
      </c>
      <c r="C52" s="13">
        <f t="shared" si="12"/>
        <v>0</v>
      </c>
      <c r="D52" s="13">
        <f t="shared" si="13"/>
        <v>0</v>
      </c>
      <c r="E52" s="13">
        <f t="shared" si="14"/>
        <v>0</v>
      </c>
      <c r="F52">
        <v>0</v>
      </c>
      <c r="G52" s="14">
        <f t="shared" si="9"/>
        <v>0</v>
      </c>
      <c r="H52" s="14">
        <f t="shared" si="15"/>
        <v>0</v>
      </c>
      <c r="I52" s="24">
        <f t="shared" si="16"/>
        <v>0</v>
      </c>
      <c r="J52"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0"/>
        <v>92024</v>
      </c>
      <c r="B53" s="12">
        <f ca="1" t="shared" si="11"/>
        <v>45556</v>
      </c>
      <c r="C53" s="13">
        <f t="shared" si="12"/>
        <v>0</v>
      </c>
      <c r="D53" s="13">
        <f t="shared" si="13"/>
        <v>0</v>
      </c>
      <c r="E53" s="13">
        <f t="shared" si="14"/>
        <v>0</v>
      </c>
      <c r="F53">
        <v>0</v>
      </c>
      <c r="G53" s="14">
        <f t="shared" si="9"/>
        <v>0</v>
      </c>
      <c r="H53" s="14">
        <f t="shared" si="15"/>
        <v>0</v>
      </c>
      <c r="I53" s="24">
        <f t="shared" si="16"/>
        <v>0</v>
      </c>
      <c r="J53"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0"/>
        <v>102024</v>
      </c>
      <c r="B54" s="12">
        <f ca="1" t="shared" si="11"/>
        <v>45586</v>
      </c>
      <c r="C54" s="13">
        <f t="shared" si="12"/>
        <v>0</v>
      </c>
      <c r="D54" s="13">
        <f t="shared" si="13"/>
        <v>0</v>
      </c>
      <c r="E54" s="13">
        <f t="shared" si="14"/>
        <v>0</v>
      </c>
      <c r="F54">
        <v>0</v>
      </c>
      <c r="G54" s="14">
        <f t="shared" si="9"/>
        <v>0</v>
      </c>
      <c r="H54" s="14">
        <f t="shared" si="15"/>
        <v>0</v>
      </c>
      <c r="I54" s="24">
        <f t="shared" si="16"/>
        <v>0</v>
      </c>
      <c r="J54"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0"/>
        <v>112024</v>
      </c>
      <c r="B55" s="12">
        <f ca="1" t="shared" si="11"/>
        <v>45617</v>
      </c>
      <c r="C55" s="13">
        <f t="shared" si="12"/>
        <v>0</v>
      </c>
      <c r="D55" s="13">
        <f t="shared" si="13"/>
        <v>0</v>
      </c>
      <c r="E55" s="13">
        <f t="shared" si="14"/>
        <v>0</v>
      </c>
      <c r="F55">
        <v>0</v>
      </c>
      <c r="G55" s="14">
        <f t="shared" si="9"/>
        <v>0</v>
      </c>
      <c r="H55" s="14">
        <f t="shared" si="15"/>
        <v>0</v>
      </c>
      <c r="I55" s="24">
        <f t="shared" si="16"/>
        <v>0</v>
      </c>
      <c r="J55"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0"/>
        <v>122024</v>
      </c>
      <c r="B56" s="12">
        <f ca="1" t="shared" si="11"/>
        <v>45647</v>
      </c>
      <c r="C56" s="13">
        <f t="shared" si="12"/>
        <v>0</v>
      </c>
      <c r="D56" s="13">
        <f t="shared" si="13"/>
        <v>0</v>
      </c>
      <c r="E56" s="13">
        <f t="shared" si="14"/>
        <v>0</v>
      </c>
      <c r="F56">
        <v>0</v>
      </c>
      <c r="G56" s="14">
        <f t="shared" si="9"/>
        <v>0</v>
      </c>
      <c r="H56" s="14">
        <f t="shared" si="15"/>
        <v>0</v>
      </c>
      <c r="I56" s="24">
        <f t="shared" si="16"/>
        <v>0</v>
      </c>
      <c r="J56"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0"/>
        <v>12025</v>
      </c>
      <c r="B57" s="12">
        <f ca="1" t="shared" si="11"/>
        <v>45678</v>
      </c>
      <c r="C57" s="13">
        <f t="shared" si="12"/>
        <v>0</v>
      </c>
      <c r="D57" s="13">
        <f t="shared" si="13"/>
        <v>0</v>
      </c>
      <c r="E57" s="13">
        <f t="shared" si="14"/>
        <v>0</v>
      </c>
      <c r="F57">
        <v>0</v>
      </c>
      <c r="G57" s="14">
        <f t="shared" si="9"/>
        <v>0</v>
      </c>
      <c r="H57" s="14">
        <f t="shared" si="15"/>
        <v>0</v>
      </c>
      <c r="I57" s="24">
        <f t="shared" si="16"/>
        <v>0</v>
      </c>
      <c r="J57"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0"/>
        <v>22025</v>
      </c>
      <c r="B58" s="12">
        <f ca="1" t="shared" si="11"/>
        <v>45709</v>
      </c>
      <c r="C58" s="13">
        <f t="shared" si="12"/>
        <v>0</v>
      </c>
      <c r="D58" s="13">
        <f t="shared" si="13"/>
        <v>0</v>
      </c>
      <c r="E58" s="13">
        <f t="shared" si="14"/>
        <v>0</v>
      </c>
      <c r="F58">
        <v>0</v>
      </c>
      <c r="G58" s="14">
        <f t="shared" si="9"/>
        <v>0</v>
      </c>
      <c r="H58" s="14">
        <f t="shared" si="15"/>
        <v>0</v>
      </c>
      <c r="I58" s="24">
        <f t="shared" si="16"/>
        <v>0</v>
      </c>
      <c r="J58"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0"/>
        <v>32025</v>
      </c>
      <c r="B59" s="12">
        <f ca="1" t="shared" si="11"/>
        <v>45737</v>
      </c>
      <c r="C59" s="13">
        <f t="shared" si="12"/>
        <v>0</v>
      </c>
      <c r="D59" s="13">
        <f t="shared" si="13"/>
        <v>0</v>
      </c>
      <c r="E59" s="13">
        <f t="shared" si="14"/>
        <v>0</v>
      </c>
      <c r="F59">
        <v>0</v>
      </c>
      <c r="G59" s="14">
        <f t="shared" si="9"/>
        <v>0</v>
      </c>
      <c r="H59" s="14">
        <f t="shared" si="15"/>
        <v>0</v>
      </c>
      <c r="I59" s="24">
        <f t="shared" si="16"/>
        <v>0</v>
      </c>
      <c r="J59"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0"/>
        <v>42025</v>
      </c>
      <c r="B60" s="12">
        <f ca="1" t="shared" si="11"/>
        <v>45768</v>
      </c>
      <c r="C60" s="13">
        <f t="shared" si="12"/>
        <v>0</v>
      </c>
      <c r="D60" s="13">
        <f t="shared" si="13"/>
        <v>0</v>
      </c>
      <c r="E60" s="13">
        <f t="shared" si="14"/>
        <v>0</v>
      </c>
      <c r="F60">
        <v>0</v>
      </c>
      <c r="G60" s="14">
        <f t="shared" si="9"/>
        <v>0</v>
      </c>
      <c r="H60" s="14">
        <f t="shared" si="15"/>
        <v>0</v>
      </c>
      <c r="I60" s="24">
        <f t="shared" si="16"/>
        <v>0</v>
      </c>
      <c r="J60"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0"/>
        <v>52025</v>
      </c>
      <c r="B61" s="12">
        <f ca="1" t="shared" si="11"/>
        <v>45798</v>
      </c>
      <c r="C61" s="13">
        <f t="shared" si="12"/>
        <v>0</v>
      </c>
      <c r="D61" s="13">
        <f t="shared" si="13"/>
        <v>0</v>
      </c>
      <c r="E61" s="13">
        <f t="shared" si="14"/>
        <v>0</v>
      </c>
      <c r="F61">
        <v>0</v>
      </c>
      <c r="G61" s="14">
        <f t="shared" si="9"/>
        <v>0</v>
      </c>
      <c r="H61" s="14">
        <f t="shared" si="15"/>
        <v>0</v>
      </c>
      <c r="I61" s="24">
        <f t="shared" si="16"/>
        <v>0</v>
      </c>
      <c r="J61"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0"/>
        <v>62025</v>
      </c>
      <c r="B62" s="12">
        <f ca="1" t="shared" si="11"/>
        <v>45829</v>
      </c>
      <c r="C62" s="13">
        <f t="shared" si="12"/>
        <v>0</v>
      </c>
      <c r="D62" s="13">
        <f t="shared" si="13"/>
        <v>0</v>
      </c>
      <c r="E62" s="13">
        <f t="shared" si="14"/>
        <v>0</v>
      </c>
      <c r="F62">
        <v>0</v>
      </c>
      <c r="G62" s="14">
        <f t="shared" si="9"/>
        <v>0</v>
      </c>
      <c r="H62" s="14">
        <f t="shared" si="15"/>
        <v>0</v>
      </c>
      <c r="I62" s="24">
        <f t="shared" si="16"/>
        <v>0</v>
      </c>
      <c r="J62"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0"/>
        <v>72025</v>
      </c>
      <c r="B63" s="12">
        <f ca="1" t="shared" si="11"/>
        <v>45859</v>
      </c>
      <c r="C63" s="13">
        <f t="shared" si="12"/>
        <v>0</v>
      </c>
      <c r="D63" s="13">
        <f t="shared" si="13"/>
        <v>0</v>
      </c>
      <c r="E63" s="13">
        <f t="shared" si="14"/>
        <v>0</v>
      </c>
      <c r="F63">
        <v>0</v>
      </c>
      <c r="G63" s="14">
        <f t="shared" si="9"/>
        <v>0</v>
      </c>
      <c r="H63" s="14">
        <f t="shared" si="15"/>
        <v>0</v>
      </c>
      <c r="I63" s="24">
        <f t="shared" si="16"/>
        <v>0</v>
      </c>
      <c r="J63"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0"/>
        <v>82025</v>
      </c>
      <c r="B64" s="12">
        <f ca="1" t="shared" si="11"/>
        <v>45890</v>
      </c>
      <c r="C64" s="13">
        <f t="shared" si="12"/>
        <v>0</v>
      </c>
      <c r="D64" s="13">
        <f t="shared" si="13"/>
        <v>0</v>
      </c>
      <c r="E64" s="13">
        <f t="shared" si="14"/>
        <v>0</v>
      </c>
      <c r="F64">
        <v>0</v>
      </c>
      <c r="G64" s="14">
        <f t="shared" si="9"/>
        <v>0</v>
      </c>
      <c r="H64" s="14">
        <f t="shared" si="15"/>
        <v>0</v>
      </c>
      <c r="I64" s="24">
        <f t="shared" si="16"/>
        <v>0</v>
      </c>
      <c r="J64"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0"/>
        <v>92025</v>
      </c>
      <c r="B65" s="12">
        <f ca="1" t="shared" si="11"/>
        <v>45921</v>
      </c>
      <c r="C65" s="13">
        <f t="shared" si="12"/>
        <v>0</v>
      </c>
      <c r="D65" s="13">
        <f t="shared" si="13"/>
        <v>0</v>
      </c>
      <c r="E65" s="13">
        <f t="shared" si="14"/>
        <v>0</v>
      </c>
      <c r="F65">
        <v>0</v>
      </c>
      <c r="G65" s="14">
        <f t="shared" si="9"/>
        <v>0</v>
      </c>
      <c r="H65" s="14">
        <f t="shared" si="15"/>
        <v>0</v>
      </c>
      <c r="I65" s="24">
        <f t="shared" si="16"/>
        <v>0</v>
      </c>
      <c r="J65"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0"/>
        <v>102025</v>
      </c>
      <c r="B66" s="12">
        <f ca="1" t="shared" si="11"/>
        <v>45951</v>
      </c>
      <c r="C66" s="13">
        <f t="shared" si="12"/>
        <v>0</v>
      </c>
      <c r="D66" s="13">
        <f t="shared" si="13"/>
        <v>0</v>
      </c>
      <c r="E66" s="13">
        <f t="shared" si="14"/>
        <v>0</v>
      </c>
      <c r="F66">
        <v>0</v>
      </c>
      <c r="G66" s="14">
        <f t="shared" si="9"/>
        <v>0</v>
      </c>
      <c r="H66" s="14">
        <f t="shared" si="15"/>
        <v>0</v>
      </c>
      <c r="I66" s="24">
        <f t="shared" si="16"/>
        <v>0</v>
      </c>
      <c r="J66"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0"/>
        <v>112025</v>
      </c>
      <c r="B67" s="12">
        <f ca="1" t="shared" si="11"/>
        <v>45982</v>
      </c>
      <c r="C67" s="13">
        <f t="shared" si="12"/>
        <v>0</v>
      </c>
      <c r="D67" s="13">
        <f t="shared" si="13"/>
        <v>0</v>
      </c>
      <c r="E67" s="13">
        <f t="shared" si="14"/>
        <v>0</v>
      </c>
      <c r="F67">
        <v>0</v>
      </c>
      <c r="G67" s="14">
        <f t="shared" si="9"/>
        <v>0</v>
      </c>
      <c r="H67" s="14">
        <f t="shared" si="15"/>
        <v>0</v>
      </c>
      <c r="I67" s="24">
        <f t="shared" si="16"/>
        <v>0</v>
      </c>
      <c r="J67"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0"/>
        <v>122025</v>
      </c>
      <c r="B68" s="12">
        <f ca="1" t="shared" si="11"/>
        <v>46012</v>
      </c>
      <c r="C68" s="13">
        <f t="shared" si="12"/>
        <v>0</v>
      </c>
      <c r="D68" s="13">
        <f t="shared" si="13"/>
        <v>0</v>
      </c>
      <c r="E68" s="13">
        <f t="shared" si="14"/>
        <v>0</v>
      </c>
      <c r="F68">
        <v>0</v>
      </c>
      <c r="G68" s="14">
        <f t="shared" si="9"/>
        <v>0</v>
      </c>
      <c r="H68" s="14">
        <f t="shared" si="15"/>
        <v>0</v>
      </c>
      <c r="I68" s="24">
        <f t="shared" si="16"/>
        <v>0</v>
      </c>
      <c r="J68"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0"/>
        <v>12026</v>
      </c>
      <c r="B69" s="12">
        <f ca="1" t="shared" si="11"/>
        <v>46043</v>
      </c>
      <c r="C69" s="13">
        <f t="shared" si="12"/>
        <v>0</v>
      </c>
      <c r="D69" s="13">
        <f t="shared" si="13"/>
        <v>0</v>
      </c>
      <c r="E69" s="13">
        <f t="shared" si="14"/>
        <v>0</v>
      </c>
      <c r="F69">
        <v>0</v>
      </c>
      <c r="G69" s="14">
        <f t="shared" ref="G69:G100" si="17">E69-F69</f>
        <v>0</v>
      </c>
      <c r="H69" s="14">
        <f t="shared" si="15"/>
        <v>0</v>
      </c>
      <c r="I69" s="24">
        <f t="shared" si="16"/>
        <v>0</v>
      </c>
      <c r="J69"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18">MONTH(B70)&amp;YEAR(B70)</f>
        <v>22026</v>
      </c>
      <c r="B70" s="12">
        <f ca="1" t="shared" ref="B70:B101" si="19">EDATE(B69,1)</f>
        <v>46074</v>
      </c>
      <c r="C70" s="13">
        <f t="shared" ref="C70:C101" si="20">C69-H70+I70</f>
        <v>0</v>
      </c>
      <c r="D70" s="13">
        <f t="shared" ref="D70:D101" si="21">C69*$K$1</f>
        <v>0</v>
      </c>
      <c r="E70" s="13">
        <f t="shared" ref="E70:E101" si="22">C69*$K$1+G69</f>
        <v>0</v>
      </c>
      <c r="F70" s="14">
        <f t="shared" ref="F70:F101" si="23">IF(J70&gt;E70,E70,J70)</f>
        <v>0</v>
      </c>
      <c r="G70" s="14">
        <f t="shared" si="17"/>
        <v>0</v>
      </c>
      <c r="H70" s="14">
        <f t="shared" ref="H70:H101" si="24">IF(J70&gt;F70,J70-F70,0)</f>
        <v>0</v>
      </c>
      <c r="I70" s="24">
        <f t="shared" ref="I70:I101" si="25">-SUMIF(L70:P70,"&lt;0",L70:P70)</f>
        <v>0</v>
      </c>
      <c r="J70"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18"/>
        <v>32026</v>
      </c>
      <c r="B71" s="12">
        <f ca="1" t="shared" si="19"/>
        <v>46102</v>
      </c>
      <c r="C71" s="13">
        <f t="shared" si="20"/>
        <v>0</v>
      </c>
      <c r="D71" s="13">
        <f t="shared" si="21"/>
        <v>0</v>
      </c>
      <c r="E71" s="13">
        <f t="shared" si="22"/>
        <v>0</v>
      </c>
      <c r="F71" s="14">
        <f t="shared" si="23"/>
        <v>0</v>
      </c>
      <c r="G71" s="14">
        <f t="shared" si="17"/>
        <v>0</v>
      </c>
      <c r="H71" s="14">
        <f t="shared" si="24"/>
        <v>0</v>
      </c>
      <c r="I71" s="24">
        <f t="shared" si="25"/>
        <v>0</v>
      </c>
      <c r="J71" s="24">
        <f t="shared" ref="J71:J124" si="26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18"/>
        <v>42026</v>
      </c>
      <c r="B72" s="12">
        <f ca="1" t="shared" si="19"/>
        <v>46133</v>
      </c>
      <c r="C72" s="13">
        <f t="shared" si="20"/>
        <v>0</v>
      </c>
      <c r="D72" s="13">
        <f t="shared" si="21"/>
        <v>0</v>
      </c>
      <c r="E72" s="13">
        <f t="shared" si="22"/>
        <v>0</v>
      </c>
      <c r="F72" s="14">
        <f t="shared" si="23"/>
        <v>0</v>
      </c>
      <c r="G72" s="14">
        <f t="shared" si="17"/>
        <v>0</v>
      </c>
      <c r="H72" s="14">
        <f t="shared" si="24"/>
        <v>0</v>
      </c>
      <c r="I72" s="24">
        <f t="shared" si="25"/>
        <v>0</v>
      </c>
      <c r="J72" s="24">
        <f t="shared" si="26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18"/>
        <v>52026</v>
      </c>
      <c r="B73" s="12">
        <f ca="1" t="shared" si="19"/>
        <v>46163</v>
      </c>
      <c r="C73" s="13">
        <f t="shared" si="20"/>
        <v>0</v>
      </c>
      <c r="D73" s="13">
        <f t="shared" si="21"/>
        <v>0</v>
      </c>
      <c r="E73" s="13">
        <f t="shared" si="22"/>
        <v>0</v>
      </c>
      <c r="F73" s="14">
        <f t="shared" si="23"/>
        <v>0</v>
      </c>
      <c r="G73" s="14">
        <f t="shared" si="17"/>
        <v>0</v>
      </c>
      <c r="H73" s="14">
        <f t="shared" si="24"/>
        <v>0</v>
      </c>
      <c r="I73" s="24">
        <f t="shared" si="25"/>
        <v>0</v>
      </c>
      <c r="J73" s="24">
        <f t="shared" si="26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18"/>
        <v>62026</v>
      </c>
      <c r="B74" s="12">
        <f ca="1" t="shared" si="19"/>
        <v>46194</v>
      </c>
      <c r="C74" s="13">
        <f t="shared" si="20"/>
        <v>0</v>
      </c>
      <c r="D74" s="13">
        <f t="shared" si="21"/>
        <v>0</v>
      </c>
      <c r="E74" s="13">
        <f t="shared" si="22"/>
        <v>0</v>
      </c>
      <c r="F74" s="14">
        <f t="shared" si="23"/>
        <v>0</v>
      </c>
      <c r="G74" s="14">
        <f t="shared" si="17"/>
        <v>0</v>
      </c>
      <c r="H74" s="14">
        <f t="shared" si="24"/>
        <v>0</v>
      </c>
      <c r="I74" s="24">
        <f t="shared" si="25"/>
        <v>0</v>
      </c>
      <c r="J74" s="24">
        <f t="shared" si="26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18"/>
        <v>72026</v>
      </c>
      <c r="B75" s="12">
        <f ca="1" t="shared" si="19"/>
        <v>46224</v>
      </c>
      <c r="C75" s="13">
        <f t="shared" si="20"/>
        <v>0</v>
      </c>
      <c r="D75" s="13">
        <f t="shared" si="21"/>
        <v>0</v>
      </c>
      <c r="E75" s="13">
        <f t="shared" si="22"/>
        <v>0</v>
      </c>
      <c r="F75" s="14">
        <f t="shared" si="23"/>
        <v>0</v>
      </c>
      <c r="G75" s="14">
        <f t="shared" si="17"/>
        <v>0</v>
      </c>
      <c r="H75" s="14">
        <f t="shared" si="24"/>
        <v>0</v>
      </c>
      <c r="I75" s="24">
        <f t="shared" si="25"/>
        <v>0</v>
      </c>
      <c r="J75" s="24">
        <f t="shared" si="26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18"/>
        <v>82026</v>
      </c>
      <c r="B76" s="12">
        <f ca="1" t="shared" si="19"/>
        <v>46255</v>
      </c>
      <c r="C76" s="13">
        <f t="shared" si="20"/>
        <v>0</v>
      </c>
      <c r="D76" s="13">
        <f t="shared" si="21"/>
        <v>0</v>
      </c>
      <c r="E76" s="13">
        <f t="shared" si="22"/>
        <v>0</v>
      </c>
      <c r="F76" s="14">
        <f t="shared" si="23"/>
        <v>0</v>
      </c>
      <c r="G76" s="14">
        <f t="shared" si="17"/>
        <v>0</v>
      </c>
      <c r="H76" s="14">
        <f t="shared" si="24"/>
        <v>0</v>
      </c>
      <c r="I76" s="24">
        <f t="shared" si="25"/>
        <v>0</v>
      </c>
      <c r="J76" s="24">
        <f t="shared" si="26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18"/>
        <v>92026</v>
      </c>
      <c r="B77" s="12">
        <f ca="1" t="shared" si="19"/>
        <v>46286</v>
      </c>
      <c r="C77" s="13">
        <f t="shared" si="20"/>
        <v>0</v>
      </c>
      <c r="D77" s="13">
        <f t="shared" si="21"/>
        <v>0</v>
      </c>
      <c r="E77" s="13">
        <f t="shared" si="22"/>
        <v>0</v>
      </c>
      <c r="F77" s="14">
        <f t="shared" si="23"/>
        <v>0</v>
      </c>
      <c r="G77" s="14">
        <f t="shared" si="17"/>
        <v>0</v>
      </c>
      <c r="H77" s="14">
        <f t="shared" si="24"/>
        <v>0</v>
      </c>
      <c r="I77" s="24">
        <f t="shared" si="25"/>
        <v>0</v>
      </c>
      <c r="J77" s="24">
        <f t="shared" si="26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18"/>
        <v>102026</v>
      </c>
      <c r="B78" s="12">
        <f ca="1" t="shared" si="19"/>
        <v>46316</v>
      </c>
      <c r="C78" s="13">
        <f t="shared" si="20"/>
        <v>0</v>
      </c>
      <c r="D78" s="13">
        <f t="shared" si="21"/>
        <v>0</v>
      </c>
      <c r="E78" s="13">
        <f t="shared" si="22"/>
        <v>0</v>
      </c>
      <c r="F78" s="14">
        <f t="shared" si="23"/>
        <v>0</v>
      </c>
      <c r="G78" s="14">
        <f t="shared" si="17"/>
        <v>0</v>
      </c>
      <c r="H78" s="14">
        <f t="shared" si="24"/>
        <v>0</v>
      </c>
      <c r="I78" s="24">
        <f t="shared" si="25"/>
        <v>0</v>
      </c>
      <c r="J78" s="24">
        <f t="shared" si="26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18"/>
        <v>112026</v>
      </c>
      <c r="B79" s="12">
        <f ca="1" t="shared" si="19"/>
        <v>46347</v>
      </c>
      <c r="C79" s="13">
        <f t="shared" si="20"/>
        <v>0</v>
      </c>
      <c r="D79" s="13">
        <f t="shared" si="21"/>
        <v>0</v>
      </c>
      <c r="E79" s="13">
        <f t="shared" si="22"/>
        <v>0</v>
      </c>
      <c r="F79" s="14">
        <f t="shared" si="23"/>
        <v>0</v>
      </c>
      <c r="G79" s="14">
        <f t="shared" si="17"/>
        <v>0</v>
      </c>
      <c r="H79" s="14">
        <f t="shared" si="24"/>
        <v>0</v>
      </c>
      <c r="I79" s="24">
        <f t="shared" si="25"/>
        <v>0</v>
      </c>
      <c r="J79" s="24">
        <f t="shared" si="26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18"/>
        <v>122026</v>
      </c>
      <c r="B80" s="12">
        <f ca="1" t="shared" si="19"/>
        <v>46377</v>
      </c>
      <c r="C80" s="13">
        <f t="shared" si="20"/>
        <v>0</v>
      </c>
      <c r="D80" s="13">
        <f t="shared" si="21"/>
        <v>0</v>
      </c>
      <c r="E80" s="13">
        <f t="shared" si="22"/>
        <v>0</v>
      </c>
      <c r="F80" s="14">
        <f t="shared" si="23"/>
        <v>0</v>
      </c>
      <c r="G80" s="14">
        <f t="shared" si="17"/>
        <v>0</v>
      </c>
      <c r="H80" s="14">
        <f t="shared" si="24"/>
        <v>0</v>
      </c>
      <c r="I80" s="24">
        <f t="shared" si="25"/>
        <v>0</v>
      </c>
      <c r="J80" s="24">
        <f t="shared" si="26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18"/>
        <v>12027</v>
      </c>
      <c r="B81" s="12">
        <f ca="1" t="shared" si="19"/>
        <v>46408</v>
      </c>
      <c r="C81" s="13">
        <f t="shared" si="20"/>
        <v>0</v>
      </c>
      <c r="D81" s="13">
        <f t="shared" si="21"/>
        <v>0</v>
      </c>
      <c r="E81" s="13">
        <f t="shared" si="22"/>
        <v>0</v>
      </c>
      <c r="F81" s="14">
        <f t="shared" si="23"/>
        <v>0</v>
      </c>
      <c r="G81" s="14">
        <f t="shared" si="17"/>
        <v>0</v>
      </c>
      <c r="H81" s="14">
        <f t="shared" si="24"/>
        <v>0</v>
      </c>
      <c r="I81" s="24">
        <f t="shared" si="25"/>
        <v>0</v>
      </c>
      <c r="J81" s="24">
        <f t="shared" si="26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18"/>
        <v>22027</v>
      </c>
      <c r="B82" s="12">
        <f ca="1" t="shared" si="19"/>
        <v>46439</v>
      </c>
      <c r="C82" s="13">
        <f t="shared" si="20"/>
        <v>0</v>
      </c>
      <c r="D82" s="13">
        <f t="shared" si="21"/>
        <v>0</v>
      </c>
      <c r="E82" s="13">
        <f t="shared" si="22"/>
        <v>0</v>
      </c>
      <c r="F82" s="14">
        <f t="shared" si="23"/>
        <v>0</v>
      </c>
      <c r="G82" s="14">
        <f t="shared" si="17"/>
        <v>0</v>
      </c>
      <c r="H82" s="14">
        <f t="shared" si="24"/>
        <v>0</v>
      </c>
      <c r="I82" s="24">
        <f t="shared" si="25"/>
        <v>0</v>
      </c>
      <c r="J82" s="24">
        <f t="shared" si="26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18"/>
        <v>32027</v>
      </c>
      <c r="B83" s="12">
        <f ca="1" t="shared" si="19"/>
        <v>46467</v>
      </c>
      <c r="C83" s="13">
        <f t="shared" si="20"/>
        <v>0</v>
      </c>
      <c r="D83" s="13">
        <f t="shared" si="21"/>
        <v>0</v>
      </c>
      <c r="E83" s="13">
        <f t="shared" si="22"/>
        <v>0</v>
      </c>
      <c r="F83" s="14">
        <f t="shared" si="23"/>
        <v>0</v>
      </c>
      <c r="G83" s="14">
        <f t="shared" si="17"/>
        <v>0</v>
      </c>
      <c r="H83" s="14">
        <f t="shared" si="24"/>
        <v>0</v>
      </c>
      <c r="I83" s="24">
        <f t="shared" si="25"/>
        <v>0</v>
      </c>
      <c r="J83" s="24">
        <f t="shared" si="26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18"/>
        <v>42027</v>
      </c>
      <c r="B84" s="12">
        <f ca="1" t="shared" si="19"/>
        <v>46498</v>
      </c>
      <c r="C84" s="13">
        <f t="shared" si="20"/>
        <v>0</v>
      </c>
      <c r="D84" s="13">
        <f t="shared" si="21"/>
        <v>0</v>
      </c>
      <c r="E84" s="13">
        <f t="shared" si="22"/>
        <v>0</v>
      </c>
      <c r="F84" s="14">
        <f t="shared" si="23"/>
        <v>0</v>
      </c>
      <c r="G84" s="14">
        <f t="shared" si="17"/>
        <v>0</v>
      </c>
      <c r="H84" s="14">
        <f t="shared" si="24"/>
        <v>0</v>
      </c>
      <c r="I84" s="24">
        <f t="shared" si="25"/>
        <v>0</v>
      </c>
      <c r="J84" s="24">
        <f t="shared" si="26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18"/>
        <v>52027</v>
      </c>
      <c r="B85" s="12">
        <f ca="1" t="shared" si="19"/>
        <v>46528</v>
      </c>
      <c r="C85" s="13">
        <f t="shared" si="20"/>
        <v>0</v>
      </c>
      <c r="D85" s="13">
        <f t="shared" si="21"/>
        <v>0</v>
      </c>
      <c r="E85" s="13">
        <f t="shared" si="22"/>
        <v>0</v>
      </c>
      <c r="F85" s="14">
        <f t="shared" si="23"/>
        <v>0</v>
      </c>
      <c r="G85" s="14">
        <f t="shared" si="17"/>
        <v>0</v>
      </c>
      <c r="H85" s="14">
        <f t="shared" si="24"/>
        <v>0</v>
      </c>
      <c r="I85" s="24">
        <f t="shared" si="25"/>
        <v>0</v>
      </c>
      <c r="J85" s="24">
        <f t="shared" si="26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18"/>
        <v>62027</v>
      </c>
      <c r="B86" s="12">
        <f ca="1" t="shared" si="19"/>
        <v>46559</v>
      </c>
      <c r="C86" s="13">
        <f t="shared" si="20"/>
        <v>0</v>
      </c>
      <c r="D86" s="13">
        <f t="shared" si="21"/>
        <v>0</v>
      </c>
      <c r="E86" s="13">
        <f t="shared" si="22"/>
        <v>0</v>
      </c>
      <c r="F86" s="14">
        <f t="shared" si="23"/>
        <v>0</v>
      </c>
      <c r="G86" s="14">
        <f t="shared" si="17"/>
        <v>0</v>
      </c>
      <c r="H86" s="14">
        <f t="shared" si="24"/>
        <v>0</v>
      </c>
      <c r="I86" s="24">
        <f t="shared" si="25"/>
        <v>0</v>
      </c>
      <c r="J86" s="24">
        <f t="shared" si="26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18"/>
        <v>72027</v>
      </c>
      <c r="B87" s="12">
        <f ca="1" t="shared" si="19"/>
        <v>46589</v>
      </c>
      <c r="C87" s="13">
        <f t="shared" si="20"/>
        <v>0</v>
      </c>
      <c r="D87" s="13">
        <f t="shared" si="21"/>
        <v>0</v>
      </c>
      <c r="E87" s="13">
        <f t="shared" si="22"/>
        <v>0</v>
      </c>
      <c r="F87" s="14">
        <f t="shared" si="23"/>
        <v>0</v>
      </c>
      <c r="G87" s="14">
        <f t="shared" si="17"/>
        <v>0</v>
      </c>
      <c r="H87" s="14">
        <f t="shared" si="24"/>
        <v>0</v>
      </c>
      <c r="I87" s="24">
        <f t="shared" si="25"/>
        <v>0</v>
      </c>
      <c r="J87" s="24">
        <f t="shared" si="26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18"/>
        <v>82027</v>
      </c>
      <c r="B88" s="12">
        <f ca="1" t="shared" si="19"/>
        <v>46620</v>
      </c>
      <c r="C88" s="13">
        <f t="shared" si="20"/>
        <v>0</v>
      </c>
      <c r="D88" s="13">
        <f t="shared" si="21"/>
        <v>0</v>
      </c>
      <c r="E88" s="13">
        <f t="shared" si="22"/>
        <v>0</v>
      </c>
      <c r="F88" s="14">
        <f t="shared" si="23"/>
        <v>0</v>
      </c>
      <c r="G88" s="14">
        <f t="shared" si="17"/>
        <v>0</v>
      </c>
      <c r="H88" s="14">
        <f t="shared" si="24"/>
        <v>0</v>
      </c>
      <c r="I88" s="24">
        <f t="shared" si="25"/>
        <v>0</v>
      </c>
      <c r="J88" s="24">
        <f t="shared" si="26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18"/>
        <v>92027</v>
      </c>
      <c r="B89" s="12">
        <f ca="1" t="shared" si="19"/>
        <v>46651</v>
      </c>
      <c r="C89" s="13">
        <f t="shared" si="20"/>
        <v>0</v>
      </c>
      <c r="D89" s="13">
        <f t="shared" si="21"/>
        <v>0</v>
      </c>
      <c r="E89" s="13">
        <f t="shared" si="22"/>
        <v>0</v>
      </c>
      <c r="F89" s="14">
        <f t="shared" si="23"/>
        <v>0</v>
      </c>
      <c r="G89" s="14">
        <f t="shared" si="17"/>
        <v>0</v>
      </c>
      <c r="H89" s="14">
        <f t="shared" si="24"/>
        <v>0</v>
      </c>
      <c r="I89" s="24">
        <f t="shared" si="25"/>
        <v>0</v>
      </c>
      <c r="J89" s="24">
        <f t="shared" si="26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18"/>
        <v>102027</v>
      </c>
      <c r="B90" s="12">
        <f ca="1" t="shared" si="19"/>
        <v>46681</v>
      </c>
      <c r="C90" s="13">
        <f t="shared" si="20"/>
        <v>0</v>
      </c>
      <c r="D90" s="13">
        <f t="shared" si="21"/>
        <v>0</v>
      </c>
      <c r="E90" s="13">
        <f t="shared" si="22"/>
        <v>0</v>
      </c>
      <c r="F90" s="14">
        <f t="shared" si="23"/>
        <v>0</v>
      </c>
      <c r="G90" s="14">
        <f t="shared" si="17"/>
        <v>0</v>
      </c>
      <c r="H90" s="14">
        <f t="shared" si="24"/>
        <v>0</v>
      </c>
      <c r="I90" s="24">
        <f t="shared" si="25"/>
        <v>0</v>
      </c>
      <c r="J90" s="24">
        <f t="shared" si="26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18"/>
        <v>112027</v>
      </c>
      <c r="B91" s="12">
        <f ca="1" t="shared" si="19"/>
        <v>46712</v>
      </c>
      <c r="C91" s="13">
        <f t="shared" si="20"/>
        <v>0</v>
      </c>
      <c r="D91" s="13">
        <f t="shared" si="21"/>
        <v>0</v>
      </c>
      <c r="E91" s="13">
        <f t="shared" si="22"/>
        <v>0</v>
      </c>
      <c r="F91" s="14">
        <f t="shared" si="23"/>
        <v>0</v>
      </c>
      <c r="G91" s="14">
        <f t="shared" si="17"/>
        <v>0</v>
      </c>
      <c r="H91" s="14">
        <f t="shared" si="24"/>
        <v>0</v>
      </c>
      <c r="I91" s="24">
        <f t="shared" si="25"/>
        <v>0</v>
      </c>
      <c r="J91" s="24">
        <f t="shared" si="26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18"/>
        <v>122027</v>
      </c>
      <c r="B92" s="12">
        <f ca="1" t="shared" si="19"/>
        <v>46742</v>
      </c>
      <c r="C92" s="13">
        <f t="shared" si="20"/>
        <v>0</v>
      </c>
      <c r="D92" s="13">
        <f t="shared" si="21"/>
        <v>0</v>
      </c>
      <c r="E92" s="13">
        <f t="shared" si="22"/>
        <v>0</v>
      </c>
      <c r="F92" s="14">
        <f t="shared" si="23"/>
        <v>0</v>
      </c>
      <c r="G92" s="14">
        <f t="shared" si="17"/>
        <v>0</v>
      </c>
      <c r="H92" s="14">
        <f t="shared" si="24"/>
        <v>0</v>
      </c>
      <c r="I92" s="24">
        <f t="shared" si="25"/>
        <v>0</v>
      </c>
      <c r="J92" s="24">
        <f t="shared" si="26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18"/>
        <v>12028</v>
      </c>
      <c r="B93" s="12">
        <f ca="1" t="shared" si="19"/>
        <v>46773</v>
      </c>
      <c r="C93" s="13">
        <f t="shared" si="20"/>
        <v>0</v>
      </c>
      <c r="D93" s="13">
        <f t="shared" si="21"/>
        <v>0</v>
      </c>
      <c r="E93" s="13">
        <f t="shared" si="22"/>
        <v>0</v>
      </c>
      <c r="F93" s="14">
        <f t="shared" si="23"/>
        <v>0</v>
      </c>
      <c r="G93" s="14">
        <f t="shared" si="17"/>
        <v>0</v>
      </c>
      <c r="H93" s="14">
        <f t="shared" si="24"/>
        <v>0</v>
      </c>
      <c r="I93" s="24">
        <f t="shared" si="25"/>
        <v>0</v>
      </c>
      <c r="J93" s="24">
        <f t="shared" si="26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18"/>
        <v>22028</v>
      </c>
      <c r="B94" s="12">
        <f ca="1" t="shared" si="19"/>
        <v>46804</v>
      </c>
      <c r="C94" s="13">
        <f t="shared" si="20"/>
        <v>0</v>
      </c>
      <c r="D94" s="13">
        <f t="shared" si="21"/>
        <v>0</v>
      </c>
      <c r="E94" s="13">
        <f t="shared" si="22"/>
        <v>0</v>
      </c>
      <c r="F94" s="14">
        <f t="shared" si="23"/>
        <v>0</v>
      </c>
      <c r="G94" s="14">
        <f t="shared" si="17"/>
        <v>0</v>
      </c>
      <c r="H94" s="14">
        <f t="shared" si="24"/>
        <v>0</v>
      </c>
      <c r="I94" s="24">
        <f t="shared" si="25"/>
        <v>0</v>
      </c>
      <c r="J94" s="24">
        <f t="shared" si="26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18"/>
        <v>32028</v>
      </c>
      <c r="B95" s="12">
        <f ca="1" t="shared" si="19"/>
        <v>46833</v>
      </c>
      <c r="C95" s="13">
        <f t="shared" si="20"/>
        <v>0</v>
      </c>
      <c r="D95" s="13">
        <f t="shared" si="21"/>
        <v>0</v>
      </c>
      <c r="E95" s="13">
        <f t="shared" si="22"/>
        <v>0</v>
      </c>
      <c r="F95" s="14">
        <f t="shared" si="23"/>
        <v>0</v>
      </c>
      <c r="G95" s="14">
        <f t="shared" si="17"/>
        <v>0</v>
      </c>
      <c r="H95" s="14">
        <f t="shared" si="24"/>
        <v>0</v>
      </c>
      <c r="I95" s="24">
        <f t="shared" si="25"/>
        <v>0</v>
      </c>
      <c r="J95" s="24">
        <f t="shared" si="26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18"/>
        <v>42028</v>
      </c>
      <c r="B96" s="12">
        <f ca="1" t="shared" si="19"/>
        <v>46864</v>
      </c>
      <c r="C96" s="13">
        <f t="shared" si="20"/>
        <v>0</v>
      </c>
      <c r="D96" s="13">
        <f t="shared" si="21"/>
        <v>0</v>
      </c>
      <c r="E96" s="13">
        <f t="shared" si="22"/>
        <v>0</v>
      </c>
      <c r="F96" s="14">
        <f t="shared" si="23"/>
        <v>0</v>
      </c>
      <c r="G96" s="14">
        <f t="shared" si="17"/>
        <v>0</v>
      </c>
      <c r="H96" s="14">
        <f t="shared" si="24"/>
        <v>0</v>
      </c>
      <c r="I96" s="24">
        <f t="shared" si="25"/>
        <v>0</v>
      </c>
      <c r="J96" s="24">
        <f t="shared" si="26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18"/>
        <v>52028</v>
      </c>
      <c r="B97" s="12">
        <f ca="1" t="shared" si="19"/>
        <v>46894</v>
      </c>
      <c r="C97" s="13">
        <f t="shared" si="20"/>
        <v>0</v>
      </c>
      <c r="D97" s="13">
        <f t="shared" si="21"/>
        <v>0</v>
      </c>
      <c r="E97" s="13">
        <f t="shared" si="22"/>
        <v>0</v>
      </c>
      <c r="F97" s="14">
        <f t="shared" si="23"/>
        <v>0</v>
      </c>
      <c r="G97" s="14">
        <f t="shared" si="17"/>
        <v>0</v>
      </c>
      <c r="H97" s="14">
        <f t="shared" si="24"/>
        <v>0</v>
      </c>
      <c r="I97" s="24">
        <f t="shared" si="25"/>
        <v>0</v>
      </c>
      <c r="J97" s="24">
        <f t="shared" si="26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18"/>
        <v>62028</v>
      </c>
      <c r="B98" s="12">
        <f ca="1" t="shared" si="19"/>
        <v>46925</v>
      </c>
      <c r="C98" s="13">
        <f t="shared" si="20"/>
        <v>0</v>
      </c>
      <c r="D98" s="13">
        <f t="shared" si="21"/>
        <v>0</v>
      </c>
      <c r="E98" s="13">
        <f t="shared" si="22"/>
        <v>0</v>
      </c>
      <c r="F98" s="14">
        <f t="shared" si="23"/>
        <v>0</v>
      </c>
      <c r="G98" s="14">
        <f t="shared" si="17"/>
        <v>0</v>
      </c>
      <c r="H98" s="14">
        <f t="shared" si="24"/>
        <v>0</v>
      </c>
      <c r="I98" s="24">
        <f t="shared" si="25"/>
        <v>0</v>
      </c>
      <c r="J98" s="24">
        <f t="shared" si="26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18"/>
        <v>72028</v>
      </c>
      <c r="B99" s="12">
        <f ca="1" t="shared" si="19"/>
        <v>46955</v>
      </c>
      <c r="C99" s="13">
        <f t="shared" si="20"/>
        <v>0</v>
      </c>
      <c r="D99" s="13">
        <f t="shared" si="21"/>
        <v>0</v>
      </c>
      <c r="E99" s="13">
        <f t="shared" si="22"/>
        <v>0</v>
      </c>
      <c r="F99" s="14">
        <f t="shared" si="23"/>
        <v>0</v>
      </c>
      <c r="G99" s="14">
        <f t="shared" si="17"/>
        <v>0</v>
      </c>
      <c r="H99" s="14">
        <f t="shared" si="24"/>
        <v>0</v>
      </c>
      <c r="I99" s="24">
        <f t="shared" si="25"/>
        <v>0</v>
      </c>
      <c r="J99" s="24">
        <f t="shared" si="26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18"/>
        <v>82028</v>
      </c>
      <c r="B100" s="12">
        <f ca="1" t="shared" si="19"/>
        <v>46986</v>
      </c>
      <c r="C100" s="13">
        <f t="shared" si="20"/>
        <v>0</v>
      </c>
      <c r="D100" s="13">
        <f t="shared" si="21"/>
        <v>0</v>
      </c>
      <c r="E100" s="13">
        <f t="shared" si="22"/>
        <v>0</v>
      </c>
      <c r="F100" s="14">
        <f t="shared" si="23"/>
        <v>0</v>
      </c>
      <c r="G100" s="14">
        <f t="shared" si="17"/>
        <v>0</v>
      </c>
      <c r="H100" s="14">
        <f t="shared" si="24"/>
        <v>0</v>
      </c>
      <c r="I100" s="24">
        <f t="shared" si="25"/>
        <v>0</v>
      </c>
      <c r="J100" s="24">
        <f t="shared" si="26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18"/>
        <v>92028</v>
      </c>
      <c r="B101" s="12">
        <f ca="1" t="shared" si="19"/>
        <v>47017</v>
      </c>
      <c r="C101" s="13">
        <f t="shared" si="20"/>
        <v>0</v>
      </c>
      <c r="D101" s="13">
        <f t="shared" si="21"/>
        <v>0</v>
      </c>
      <c r="E101" s="13">
        <f t="shared" si="22"/>
        <v>0</v>
      </c>
      <c r="F101" s="14">
        <f t="shared" si="23"/>
        <v>0</v>
      </c>
      <c r="G101" s="14">
        <f t="shared" ref="G101:G124" si="27">E101-F101</f>
        <v>0</v>
      </c>
      <c r="H101" s="14">
        <f t="shared" si="24"/>
        <v>0</v>
      </c>
      <c r="I101" s="24">
        <f t="shared" si="25"/>
        <v>0</v>
      </c>
      <c r="J101" s="24">
        <f t="shared" si="26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28">MONTH(B102)&amp;YEAR(B102)</f>
        <v>102028</v>
      </c>
      <c r="B102" s="12">
        <f ca="1" t="shared" ref="B102:B124" si="29">EDATE(B101,1)</f>
        <v>47047</v>
      </c>
      <c r="C102" s="13">
        <f t="shared" ref="C102:C124" si="30">C101-H102+I102</f>
        <v>0</v>
      </c>
      <c r="D102" s="13">
        <f t="shared" ref="D102:D124" si="31">C101*$K$1</f>
        <v>0</v>
      </c>
      <c r="E102" s="13">
        <f t="shared" ref="E102:E124" si="32">C101*$K$1+G101</f>
        <v>0</v>
      </c>
      <c r="F102" s="14">
        <f t="shared" ref="F102:F124" si="33">IF(J102&gt;E102,E102,J102)</f>
        <v>0</v>
      </c>
      <c r="G102" s="14">
        <f t="shared" si="27"/>
        <v>0</v>
      </c>
      <c r="H102" s="14">
        <f t="shared" ref="H102:H124" si="34">IF(J102&gt;F102,J102-F102,0)</f>
        <v>0</v>
      </c>
      <c r="I102" s="24">
        <f t="shared" ref="I102:I124" si="35">-SUMIF(L102:P102,"&lt;0",L102:P102)</f>
        <v>0</v>
      </c>
      <c r="J102" s="24">
        <f t="shared" si="26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28"/>
        <v>112028</v>
      </c>
      <c r="B103" s="12">
        <f ca="1" t="shared" si="29"/>
        <v>47078</v>
      </c>
      <c r="C103" s="13">
        <f t="shared" si="30"/>
        <v>0</v>
      </c>
      <c r="D103" s="13">
        <f t="shared" si="31"/>
        <v>0</v>
      </c>
      <c r="E103" s="13">
        <f t="shared" si="32"/>
        <v>0</v>
      </c>
      <c r="F103" s="14">
        <f t="shared" si="33"/>
        <v>0</v>
      </c>
      <c r="G103" s="14">
        <f t="shared" si="27"/>
        <v>0</v>
      </c>
      <c r="H103" s="14">
        <f t="shared" si="34"/>
        <v>0</v>
      </c>
      <c r="I103" s="24">
        <f t="shared" si="35"/>
        <v>0</v>
      </c>
      <c r="J103" s="24">
        <f t="shared" si="26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28"/>
        <v>122028</v>
      </c>
      <c r="B104" s="12">
        <f ca="1" t="shared" si="29"/>
        <v>47108</v>
      </c>
      <c r="C104" s="13">
        <f t="shared" si="30"/>
        <v>0</v>
      </c>
      <c r="D104" s="13">
        <f t="shared" si="31"/>
        <v>0</v>
      </c>
      <c r="E104" s="13">
        <f t="shared" si="32"/>
        <v>0</v>
      </c>
      <c r="F104" s="14">
        <f t="shared" si="33"/>
        <v>0</v>
      </c>
      <c r="G104" s="14">
        <f t="shared" si="27"/>
        <v>0</v>
      </c>
      <c r="H104" s="14">
        <f t="shared" si="34"/>
        <v>0</v>
      </c>
      <c r="I104" s="24">
        <f t="shared" si="35"/>
        <v>0</v>
      </c>
      <c r="J104" s="24">
        <f t="shared" si="26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28"/>
        <v>12029</v>
      </c>
      <c r="B105" s="12">
        <f ca="1" t="shared" si="29"/>
        <v>47139</v>
      </c>
      <c r="C105" s="13">
        <f t="shared" si="30"/>
        <v>0</v>
      </c>
      <c r="D105" s="13">
        <f t="shared" si="31"/>
        <v>0</v>
      </c>
      <c r="E105" s="13">
        <f t="shared" si="32"/>
        <v>0</v>
      </c>
      <c r="F105" s="14">
        <f t="shared" si="33"/>
        <v>0</v>
      </c>
      <c r="G105" s="14">
        <f t="shared" si="27"/>
        <v>0</v>
      </c>
      <c r="H105" s="14">
        <f t="shared" si="34"/>
        <v>0</v>
      </c>
      <c r="I105" s="24">
        <f t="shared" si="35"/>
        <v>0</v>
      </c>
      <c r="J105" s="24">
        <f t="shared" si="26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28"/>
        <v>22029</v>
      </c>
      <c r="B106" s="12">
        <f ca="1" t="shared" si="29"/>
        <v>47170</v>
      </c>
      <c r="C106" s="13">
        <f t="shared" si="30"/>
        <v>0</v>
      </c>
      <c r="D106" s="13">
        <f t="shared" si="31"/>
        <v>0</v>
      </c>
      <c r="E106" s="13">
        <f t="shared" si="32"/>
        <v>0</v>
      </c>
      <c r="F106" s="14">
        <f t="shared" si="33"/>
        <v>0</v>
      </c>
      <c r="G106" s="14">
        <f t="shared" si="27"/>
        <v>0</v>
      </c>
      <c r="H106" s="14">
        <f t="shared" si="34"/>
        <v>0</v>
      </c>
      <c r="I106" s="24">
        <f t="shared" si="35"/>
        <v>0</v>
      </c>
      <c r="J106" s="24">
        <f t="shared" si="26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28"/>
        <v>32029</v>
      </c>
      <c r="B107" s="12">
        <f ca="1" t="shared" si="29"/>
        <v>47198</v>
      </c>
      <c r="C107" s="13">
        <f t="shared" si="30"/>
        <v>0</v>
      </c>
      <c r="D107" s="13">
        <f t="shared" si="31"/>
        <v>0</v>
      </c>
      <c r="E107" s="13">
        <f t="shared" si="32"/>
        <v>0</v>
      </c>
      <c r="F107" s="14">
        <f t="shared" si="33"/>
        <v>0</v>
      </c>
      <c r="G107" s="14">
        <f t="shared" si="27"/>
        <v>0</v>
      </c>
      <c r="H107" s="14">
        <f t="shared" si="34"/>
        <v>0</v>
      </c>
      <c r="I107" s="24">
        <f t="shared" si="35"/>
        <v>0</v>
      </c>
      <c r="J107" s="24">
        <f t="shared" si="26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28"/>
        <v>42029</v>
      </c>
      <c r="B108" s="12">
        <f ca="1" t="shared" si="29"/>
        <v>47229</v>
      </c>
      <c r="C108" s="13">
        <f t="shared" si="30"/>
        <v>0</v>
      </c>
      <c r="D108" s="13">
        <f t="shared" si="31"/>
        <v>0</v>
      </c>
      <c r="E108" s="13">
        <f t="shared" si="32"/>
        <v>0</v>
      </c>
      <c r="F108" s="14">
        <f t="shared" si="33"/>
        <v>0</v>
      </c>
      <c r="G108" s="14">
        <f t="shared" si="27"/>
        <v>0</v>
      </c>
      <c r="H108" s="14">
        <f t="shared" si="34"/>
        <v>0</v>
      </c>
      <c r="I108" s="24">
        <f t="shared" si="35"/>
        <v>0</v>
      </c>
      <c r="J108" s="24">
        <f t="shared" si="26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28"/>
        <v>52029</v>
      </c>
      <c r="B109" s="12">
        <f ca="1" t="shared" si="29"/>
        <v>47259</v>
      </c>
      <c r="C109" s="13">
        <f t="shared" si="30"/>
        <v>0</v>
      </c>
      <c r="D109" s="13">
        <f t="shared" si="31"/>
        <v>0</v>
      </c>
      <c r="E109" s="13">
        <f t="shared" si="32"/>
        <v>0</v>
      </c>
      <c r="F109" s="14">
        <f t="shared" si="33"/>
        <v>0</v>
      </c>
      <c r="G109" s="14">
        <f t="shared" si="27"/>
        <v>0</v>
      </c>
      <c r="H109" s="14">
        <f t="shared" si="34"/>
        <v>0</v>
      </c>
      <c r="I109" s="24">
        <f t="shared" si="35"/>
        <v>0</v>
      </c>
      <c r="J109" s="24">
        <f t="shared" si="26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28"/>
        <v>62029</v>
      </c>
      <c r="B110" s="12">
        <f ca="1" t="shared" si="29"/>
        <v>47290</v>
      </c>
      <c r="C110" s="13">
        <f t="shared" si="30"/>
        <v>0</v>
      </c>
      <c r="D110" s="13">
        <f t="shared" si="31"/>
        <v>0</v>
      </c>
      <c r="E110" s="13">
        <f t="shared" si="32"/>
        <v>0</v>
      </c>
      <c r="F110" s="14">
        <f t="shared" si="33"/>
        <v>0</v>
      </c>
      <c r="G110" s="14">
        <f t="shared" si="27"/>
        <v>0</v>
      </c>
      <c r="H110" s="14">
        <f t="shared" si="34"/>
        <v>0</v>
      </c>
      <c r="I110" s="24">
        <f t="shared" si="35"/>
        <v>0</v>
      </c>
      <c r="J110" s="24">
        <f t="shared" si="26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28"/>
        <v>72029</v>
      </c>
      <c r="B111" s="12">
        <f ca="1" t="shared" si="29"/>
        <v>47320</v>
      </c>
      <c r="C111" s="13">
        <f t="shared" si="30"/>
        <v>0</v>
      </c>
      <c r="D111" s="13">
        <f t="shared" si="31"/>
        <v>0</v>
      </c>
      <c r="E111" s="13">
        <f t="shared" si="32"/>
        <v>0</v>
      </c>
      <c r="F111" s="14">
        <f t="shared" si="33"/>
        <v>0</v>
      </c>
      <c r="G111" s="14">
        <f t="shared" si="27"/>
        <v>0</v>
      </c>
      <c r="H111" s="14">
        <f t="shared" si="34"/>
        <v>0</v>
      </c>
      <c r="I111" s="24">
        <f t="shared" si="35"/>
        <v>0</v>
      </c>
      <c r="J111" s="24">
        <f t="shared" si="26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28"/>
        <v>82029</v>
      </c>
      <c r="B112" s="12">
        <f ca="1" t="shared" si="29"/>
        <v>47351</v>
      </c>
      <c r="C112" s="13">
        <f t="shared" si="30"/>
        <v>0</v>
      </c>
      <c r="D112" s="13">
        <f t="shared" si="31"/>
        <v>0</v>
      </c>
      <c r="E112" s="13">
        <f t="shared" si="32"/>
        <v>0</v>
      </c>
      <c r="F112" s="14">
        <f t="shared" si="33"/>
        <v>0</v>
      </c>
      <c r="G112" s="14">
        <f t="shared" si="27"/>
        <v>0</v>
      </c>
      <c r="H112" s="14">
        <f t="shared" si="34"/>
        <v>0</v>
      </c>
      <c r="I112" s="24">
        <f t="shared" si="35"/>
        <v>0</v>
      </c>
      <c r="J112" s="24">
        <f t="shared" si="26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28"/>
        <v>92029</v>
      </c>
      <c r="B113" s="12">
        <f ca="1" t="shared" si="29"/>
        <v>47382</v>
      </c>
      <c r="C113" s="13">
        <f t="shared" si="30"/>
        <v>0</v>
      </c>
      <c r="D113" s="13">
        <f t="shared" si="31"/>
        <v>0</v>
      </c>
      <c r="E113" s="13">
        <f t="shared" si="32"/>
        <v>0</v>
      </c>
      <c r="F113" s="14">
        <f t="shared" si="33"/>
        <v>0</v>
      </c>
      <c r="G113" s="14">
        <f t="shared" si="27"/>
        <v>0</v>
      </c>
      <c r="H113" s="14">
        <f t="shared" si="34"/>
        <v>0</v>
      </c>
      <c r="I113" s="24">
        <f t="shared" si="35"/>
        <v>0</v>
      </c>
      <c r="J113" s="24">
        <f t="shared" si="26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28"/>
        <v>102029</v>
      </c>
      <c r="B114" s="12">
        <f ca="1" t="shared" si="29"/>
        <v>47412</v>
      </c>
      <c r="C114" s="13">
        <f t="shared" si="30"/>
        <v>0</v>
      </c>
      <c r="D114" s="13">
        <f t="shared" si="31"/>
        <v>0</v>
      </c>
      <c r="E114" s="13">
        <f t="shared" si="32"/>
        <v>0</v>
      </c>
      <c r="F114" s="14">
        <f t="shared" si="33"/>
        <v>0</v>
      </c>
      <c r="G114" s="14">
        <f t="shared" si="27"/>
        <v>0</v>
      </c>
      <c r="H114" s="14">
        <f t="shared" si="34"/>
        <v>0</v>
      </c>
      <c r="I114" s="24">
        <f t="shared" si="35"/>
        <v>0</v>
      </c>
      <c r="J114" s="24">
        <f t="shared" si="26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28"/>
        <v>112029</v>
      </c>
      <c r="B115" s="12">
        <f ca="1" t="shared" si="29"/>
        <v>47443</v>
      </c>
      <c r="C115" s="13">
        <f t="shared" si="30"/>
        <v>0</v>
      </c>
      <c r="D115" s="13">
        <f t="shared" si="31"/>
        <v>0</v>
      </c>
      <c r="E115" s="13">
        <f t="shared" si="32"/>
        <v>0</v>
      </c>
      <c r="F115" s="14">
        <f t="shared" si="33"/>
        <v>0</v>
      </c>
      <c r="G115" s="14">
        <f t="shared" si="27"/>
        <v>0</v>
      </c>
      <c r="H115" s="14">
        <f t="shared" si="34"/>
        <v>0</v>
      </c>
      <c r="I115" s="24">
        <f t="shared" si="35"/>
        <v>0</v>
      </c>
      <c r="J115" s="24">
        <f t="shared" si="26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28"/>
        <v>122029</v>
      </c>
      <c r="B116" s="12">
        <f ca="1" t="shared" si="29"/>
        <v>47473</v>
      </c>
      <c r="C116" s="13">
        <f t="shared" si="30"/>
        <v>0</v>
      </c>
      <c r="D116" s="13">
        <f t="shared" si="31"/>
        <v>0</v>
      </c>
      <c r="E116" s="13">
        <f t="shared" si="32"/>
        <v>0</v>
      </c>
      <c r="F116" s="14">
        <f t="shared" si="33"/>
        <v>0</v>
      </c>
      <c r="G116" s="14">
        <f t="shared" si="27"/>
        <v>0</v>
      </c>
      <c r="H116" s="14">
        <f t="shared" si="34"/>
        <v>0</v>
      </c>
      <c r="I116" s="24">
        <f t="shared" si="35"/>
        <v>0</v>
      </c>
      <c r="J116" s="24">
        <f t="shared" si="26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28"/>
        <v>12030</v>
      </c>
      <c r="B117" s="12">
        <f ca="1" t="shared" si="29"/>
        <v>47504</v>
      </c>
      <c r="C117" s="13">
        <f t="shared" si="30"/>
        <v>0</v>
      </c>
      <c r="D117" s="13">
        <f t="shared" si="31"/>
        <v>0</v>
      </c>
      <c r="E117" s="13">
        <f t="shared" si="32"/>
        <v>0</v>
      </c>
      <c r="F117" s="14">
        <f t="shared" si="33"/>
        <v>0</v>
      </c>
      <c r="G117" s="14">
        <f t="shared" si="27"/>
        <v>0</v>
      </c>
      <c r="H117" s="14">
        <f t="shared" si="34"/>
        <v>0</v>
      </c>
      <c r="I117" s="24">
        <f t="shared" si="35"/>
        <v>0</v>
      </c>
      <c r="J117" s="24">
        <f t="shared" si="26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28"/>
        <v>22030</v>
      </c>
      <c r="B118" s="12">
        <f ca="1" t="shared" si="29"/>
        <v>47535</v>
      </c>
      <c r="C118" s="13">
        <f t="shared" si="30"/>
        <v>0</v>
      </c>
      <c r="D118" s="13">
        <f t="shared" si="31"/>
        <v>0</v>
      </c>
      <c r="E118" s="13">
        <f t="shared" si="32"/>
        <v>0</v>
      </c>
      <c r="F118" s="14">
        <f t="shared" si="33"/>
        <v>0</v>
      </c>
      <c r="G118" s="14">
        <f t="shared" si="27"/>
        <v>0</v>
      </c>
      <c r="H118" s="14">
        <f t="shared" si="34"/>
        <v>0</v>
      </c>
      <c r="I118" s="24">
        <f t="shared" si="35"/>
        <v>0</v>
      </c>
      <c r="J118" s="24">
        <f t="shared" si="26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28"/>
        <v>32030</v>
      </c>
      <c r="B119" s="12">
        <f ca="1" t="shared" si="29"/>
        <v>47563</v>
      </c>
      <c r="C119" s="13">
        <f t="shared" si="30"/>
        <v>0</v>
      </c>
      <c r="D119" s="13">
        <f t="shared" si="31"/>
        <v>0</v>
      </c>
      <c r="E119" s="13">
        <f t="shared" si="32"/>
        <v>0</v>
      </c>
      <c r="F119" s="14">
        <f t="shared" si="33"/>
        <v>0</v>
      </c>
      <c r="G119" s="14">
        <f t="shared" si="27"/>
        <v>0</v>
      </c>
      <c r="H119" s="14">
        <f t="shared" si="34"/>
        <v>0</v>
      </c>
      <c r="I119" s="24">
        <f t="shared" si="35"/>
        <v>0</v>
      </c>
      <c r="J119" s="24">
        <f t="shared" si="26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28"/>
        <v>42030</v>
      </c>
      <c r="B120" s="12">
        <f ca="1" t="shared" si="29"/>
        <v>47594</v>
      </c>
      <c r="C120" s="13">
        <f t="shared" si="30"/>
        <v>0</v>
      </c>
      <c r="D120" s="13">
        <f t="shared" si="31"/>
        <v>0</v>
      </c>
      <c r="E120" s="13">
        <f t="shared" si="32"/>
        <v>0</v>
      </c>
      <c r="F120" s="14">
        <f t="shared" si="33"/>
        <v>0</v>
      </c>
      <c r="G120" s="14">
        <f t="shared" si="27"/>
        <v>0</v>
      </c>
      <c r="H120" s="14">
        <f t="shared" si="34"/>
        <v>0</v>
      </c>
      <c r="I120" s="24">
        <f t="shared" si="35"/>
        <v>0</v>
      </c>
      <c r="J120" s="24">
        <f t="shared" si="26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28"/>
        <v>52030</v>
      </c>
      <c r="B121" s="12">
        <f ca="1" t="shared" si="29"/>
        <v>47624</v>
      </c>
      <c r="C121" s="13">
        <f t="shared" si="30"/>
        <v>0</v>
      </c>
      <c r="D121" s="13">
        <f t="shared" si="31"/>
        <v>0</v>
      </c>
      <c r="E121" s="13">
        <f t="shared" si="32"/>
        <v>0</v>
      </c>
      <c r="F121" s="14">
        <f t="shared" si="33"/>
        <v>0</v>
      </c>
      <c r="G121" s="14">
        <f t="shared" si="27"/>
        <v>0</v>
      </c>
      <c r="H121" s="14">
        <f t="shared" si="34"/>
        <v>0</v>
      </c>
      <c r="I121" s="24">
        <f t="shared" si="35"/>
        <v>0</v>
      </c>
      <c r="J121" s="24">
        <f t="shared" si="26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28"/>
        <v>62030</v>
      </c>
      <c r="B122" s="12">
        <f ca="1" t="shared" si="29"/>
        <v>47655</v>
      </c>
      <c r="C122" s="13">
        <f t="shared" si="30"/>
        <v>0</v>
      </c>
      <c r="D122" s="13">
        <f t="shared" si="31"/>
        <v>0</v>
      </c>
      <c r="E122" s="13">
        <f t="shared" si="32"/>
        <v>0</v>
      </c>
      <c r="F122" s="14">
        <f t="shared" si="33"/>
        <v>0</v>
      </c>
      <c r="G122" s="14">
        <f t="shared" si="27"/>
        <v>0</v>
      </c>
      <c r="H122" s="14">
        <f t="shared" si="34"/>
        <v>0</v>
      </c>
      <c r="I122" s="24">
        <f t="shared" si="35"/>
        <v>0</v>
      </c>
      <c r="J122" s="24">
        <f t="shared" si="26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28"/>
        <v>72030</v>
      </c>
      <c r="B123" s="12">
        <f ca="1" t="shared" si="29"/>
        <v>47685</v>
      </c>
      <c r="C123" s="13">
        <f t="shared" si="30"/>
        <v>0</v>
      </c>
      <c r="D123" s="13">
        <f t="shared" si="31"/>
        <v>0</v>
      </c>
      <c r="E123" s="13">
        <f t="shared" si="32"/>
        <v>0</v>
      </c>
      <c r="F123" s="14">
        <f t="shared" si="33"/>
        <v>0</v>
      </c>
      <c r="G123" s="14">
        <f t="shared" si="27"/>
        <v>0</v>
      </c>
      <c r="H123" s="14">
        <f t="shared" si="34"/>
        <v>0</v>
      </c>
      <c r="I123" s="24">
        <f t="shared" si="35"/>
        <v>0</v>
      </c>
      <c r="J123" s="24">
        <f t="shared" si="26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28"/>
        <v>82030</v>
      </c>
      <c r="B124" s="12">
        <f ca="1" t="shared" si="29"/>
        <v>47716</v>
      </c>
      <c r="C124" s="13">
        <f t="shared" si="30"/>
        <v>0</v>
      </c>
      <c r="D124" s="13">
        <f t="shared" si="31"/>
        <v>0</v>
      </c>
      <c r="E124" s="13">
        <f t="shared" si="32"/>
        <v>0</v>
      </c>
      <c r="F124" s="14">
        <f t="shared" si="33"/>
        <v>0</v>
      </c>
      <c r="G124" s="14">
        <f t="shared" si="27"/>
        <v>0</v>
      </c>
      <c r="H124" s="14">
        <f t="shared" si="34"/>
        <v>0</v>
      </c>
      <c r="I124" s="24">
        <f t="shared" si="35"/>
        <v>0</v>
      </c>
      <c r="J124" s="24">
        <f t="shared" si="26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4" sqref="S4"/>
    </sheetView>
  </sheetViews>
  <sheetFormatPr defaultColWidth="11" defaultRowHeight="15"/>
  <cols>
    <col min="1" max="1" width="7" hidden="1" customWidth="1"/>
    <col min="2" max="2" width="9.85714285714286" customWidth="1"/>
    <col min="3" max="3" width="10.1428571428571" customWidth="1"/>
    <col min="4" max="4" width="11.1428571428571" customWidth="1"/>
    <col min="5" max="5" width="10.5714285714286" customWidth="1"/>
    <col min="6" max="6" width="10" customWidth="1"/>
    <col min="7" max="7" width="11" customWidth="1"/>
    <col min="8" max="8" width="12" customWidth="1"/>
    <col min="12" max="12" width="10" customWidth="1"/>
    <col min="13" max="13" width="10.1428571428571" customWidth="1"/>
    <col min="14" max="14" width="10.8571428571429" customWidth="1"/>
    <col min="15" max="15" width="10.4285714285714" customWidth="1"/>
    <col min="16" max="16" width="10.1428571428571" customWidth="1"/>
    <col min="17" max="17" width="3.85714285714286" customWidth="1"/>
    <col min="18" max="18" width="19" customWidth="1"/>
    <col min="19" max="19" width="7.57142857142857" customWidth="1"/>
  </cols>
  <sheetData>
    <row r="1" spans="2:16">
      <c r="B1" s="1" t="s">
        <v>9</v>
      </c>
      <c r="C1" s="2" t="s">
        <v>105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f ca="1">TODAY()</f>
        <v>44095</v>
      </c>
      <c r="N1" s="19" t="s">
        <v>13</v>
      </c>
      <c r="O1" s="20">
        <v>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ca="1" t="shared" ref="A6:A37" si="1">MONTH(B6)&amp;YEAR(B6)</f>
        <v>102020</v>
      </c>
      <c r="B6" s="12">
        <f ca="1" t="shared" ref="B6:B37" si="2">EDATE(B5,1)</f>
        <v>44125</v>
      </c>
      <c r="C6" s="13">
        <f t="shared" ref="C6:C37" si="3">C5-H6+I6</f>
        <v>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112020</v>
      </c>
      <c r="B7" s="12">
        <f ca="1" t="shared" si="2"/>
        <v>44156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1"/>
        <v>122020</v>
      </c>
      <c r="B8" s="12">
        <f ca="1" t="shared" si="2"/>
        <v>44186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ca="1" t="shared" si="1"/>
        <v>12021</v>
      </c>
      <c r="B9" s="12">
        <f ca="1" t="shared" si="2"/>
        <v>44217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22021</v>
      </c>
      <c r="B10" s="12">
        <f ca="1" t="shared" si="2"/>
        <v>44248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32021</v>
      </c>
      <c r="B11" s="12">
        <f ca="1" t="shared" si="2"/>
        <v>44276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42021</v>
      </c>
      <c r="B12" s="12">
        <f ca="1" t="shared" si="2"/>
        <v>44307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52021</v>
      </c>
      <c r="B13" s="12">
        <f ca="1" t="shared" si="2"/>
        <v>44337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62021</v>
      </c>
      <c r="B14" s="12">
        <f ca="1" t="shared" si="2"/>
        <v>44368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72021</v>
      </c>
      <c r="B15" s="12">
        <f ca="1" t="shared" si="2"/>
        <v>44398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82021</v>
      </c>
      <c r="B16" s="12">
        <f ca="1" t="shared" si="2"/>
        <v>44429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92021</v>
      </c>
      <c r="B17" s="12">
        <f ca="1" t="shared" si="2"/>
        <v>44460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102021</v>
      </c>
      <c r="B18" s="12">
        <f ca="1" t="shared" si="2"/>
        <v>44490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112021</v>
      </c>
      <c r="B19" s="12">
        <f ca="1" t="shared" si="2"/>
        <v>44521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122021</v>
      </c>
      <c r="B20" s="12">
        <f ca="1" t="shared" si="2"/>
        <v>44551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12022</v>
      </c>
      <c r="B21" s="12">
        <f ca="1" t="shared" si="2"/>
        <v>44582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22022</v>
      </c>
      <c r="B22" s="12">
        <f ca="1" t="shared" si="2"/>
        <v>44613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32022</v>
      </c>
      <c r="B23" s="12">
        <f ca="1" t="shared" si="2"/>
        <v>44641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42022</v>
      </c>
      <c r="B24" s="12">
        <f ca="1" t="shared" si="2"/>
        <v>44672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52022</v>
      </c>
      <c r="B25" s="12">
        <f ca="1" t="shared" si="2"/>
        <v>44702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62022</v>
      </c>
      <c r="B26" s="12">
        <f ca="1" t="shared" si="2"/>
        <v>44733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72022</v>
      </c>
      <c r="B27" s="12">
        <f ca="1" t="shared" si="2"/>
        <v>44763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82022</v>
      </c>
      <c r="B28" s="12">
        <f ca="1" t="shared" si="2"/>
        <v>44794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92022</v>
      </c>
      <c r="B29" s="12">
        <f ca="1" t="shared" si="2"/>
        <v>44825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102022</v>
      </c>
      <c r="B30" s="12">
        <f ca="1" t="shared" si="2"/>
        <v>44855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112022</v>
      </c>
      <c r="B31" s="12">
        <f ca="1" t="shared" si="2"/>
        <v>44886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122022</v>
      </c>
      <c r="B32" s="12">
        <f ca="1" t="shared" si="2"/>
        <v>44916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12023</v>
      </c>
      <c r="B33" s="12">
        <f ca="1" t="shared" si="2"/>
        <v>44947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22023</v>
      </c>
      <c r="B34" s="12">
        <f ca="1" t="shared" si="2"/>
        <v>44978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32023</v>
      </c>
      <c r="B35" s="12">
        <f ca="1" t="shared" si="2"/>
        <v>45006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42023</v>
      </c>
      <c r="B36" s="12">
        <f ca="1" t="shared" si="2"/>
        <v>45037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52023</v>
      </c>
      <c r="B37" s="12">
        <f ca="1" t="shared" si="2"/>
        <v>45067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1">MONTH(B38)&amp;YEAR(B38)</f>
        <v>62023</v>
      </c>
      <c r="B38" s="12">
        <f ca="1" t="shared" ref="B38:B69" si="12">EDATE(B37,1)</f>
        <v>45098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1"/>
        <v>72023</v>
      </c>
      <c r="B39" s="12">
        <f ca="1" t="shared" si="12"/>
        <v>45128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1"/>
        <v>82023</v>
      </c>
      <c r="B40" s="12">
        <f ca="1" t="shared" si="12"/>
        <v>45159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1"/>
        <v>92023</v>
      </c>
      <c r="B41" s="12">
        <f ca="1" t="shared" si="12"/>
        <v>45190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1"/>
        <v>102023</v>
      </c>
      <c r="B42" s="12">
        <f ca="1" t="shared" si="12"/>
        <v>45220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1"/>
        <v>112023</v>
      </c>
      <c r="B43" s="12">
        <f ca="1" t="shared" si="12"/>
        <v>45251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1"/>
        <v>122023</v>
      </c>
      <c r="B44" s="12">
        <f ca="1" t="shared" si="12"/>
        <v>45281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1"/>
        <v>12024</v>
      </c>
      <c r="B45" s="12">
        <f ca="1" t="shared" si="12"/>
        <v>45312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1"/>
        <v>22024</v>
      </c>
      <c r="B46" s="12">
        <f ca="1" t="shared" si="12"/>
        <v>45343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1"/>
        <v>32024</v>
      </c>
      <c r="B47" s="12">
        <f ca="1" t="shared" si="12"/>
        <v>45372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1"/>
        <v>42024</v>
      </c>
      <c r="B48" s="12">
        <f ca="1" t="shared" si="12"/>
        <v>45403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1"/>
        <v>52024</v>
      </c>
      <c r="B49" s="12">
        <f ca="1" t="shared" si="12"/>
        <v>45433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1"/>
        <v>62024</v>
      </c>
      <c r="B50" s="12">
        <f ca="1" t="shared" si="12"/>
        <v>45464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1"/>
        <v>72024</v>
      </c>
      <c r="B51" s="12">
        <f ca="1" t="shared" si="12"/>
        <v>45494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1"/>
        <v>82024</v>
      </c>
      <c r="B52" s="12">
        <f ca="1" t="shared" si="12"/>
        <v>45525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1"/>
        <v>92024</v>
      </c>
      <c r="B53" s="12">
        <f ca="1" t="shared" si="12"/>
        <v>45556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1"/>
        <v>102024</v>
      </c>
      <c r="B54" s="12">
        <f ca="1" t="shared" si="12"/>
        <v>45586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1"/>
        <v>112024</v>
      </c>
      <c r="B55" s="12">
        <f ca="1" t="shared" si="12"/>
        <v>45617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1"/>
        <v>122024</v>
      </c>
      <c r="B56" s="12">
        <f ca="1" t="shared" si="12"/>
        <v>45647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1"/>
        <v>12025</v>
      </c>
      <c r="B57" s="12">
        <f ca="1" t="shared" si="12"/>
        <v>45678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1"/>
        <v>22025</v>
      </c>
      <c r="B58" s="12">
        <f ca="1" t="shared" si="12"/>
        <v>45709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1"/>
        <v>32025</v>
      </c>
      <c r="B59" s="12">
        <f ca="1" t="shared" si="12"/>
        <v>45737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1"/>
        <v>42025</v>
      </c>
      <c r="B60" s="12">
        <f ca="1" t="shared" si="12"/>
        <v>45768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1"/>
        <v>52025</v>
      </c>
      <c r="B61" s="12">
        <f ca="1" t="shared" si="12"/>
        <v>45798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1"/>
        <v>62025</v>
      </c>
      <c r="B62" s="12">
        <f ca="1" t="shared" si="12"/>
        <v>45829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1"/>
        <v>72025</v>
      </c>
      <c r="B63" s="12">
        <f ca="1" t="shared" si="12"/>
        <v>45859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1"/>
        <v>82025</v>
      </c>
      <c r="B64" s="12">
        <f ca="1" t="shared" si="12"/>
        <v>45890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1"/>
        <v>92025</v>
      </c>
      <c r="B65" s="12">
        <f ca="1" t="shared" si="12"/>
        <v>45921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1"/>
        <v>102025</v>
      </c>
      <c r="B66" s="12">
        <f ca="1" t="shared" si="12"/>
        <v>45951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1"/>
        <v>112025</v>
      </c>
      <c r="B67" s="12">
        <f ca="1" t="shared" si="12"/>
        <v>45982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1"/>
        <v>122025</v>
      </c>
      <c r="B68" s="12">
        <f ca="1" t="shared" si="12"/>
        <v>46012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1"/>
        <v>12026</v>
      </c>
      <c r="B69" s="12">
        <f ca="1" t="shared" si="12"/>
        <v>46043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20">MONTH(B70)&amp;YEAR(B70)</f>
        <v>22026</v>
      </c>
      <c r="B70" s="12">
        <f ca="1" t="shared" ref="B70:B101" si="21">EDATE(B69,1)</f>
        <v>46074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20"/>
        <v>32026</v>
      </c>
      <c r="B71" s="12">
        <f ca="1" t="shared" si="21"/>
        <v>46102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20"/>
        <v>42026</v>
      </c>
      <c r="B72" s="12">
        <f ca="1" t="shared" si="21"/>
        <v>46133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20"/>
        <v>52026</v>
      </c>
      <c r="B73" s="12">
        <f ca="1" t="shared" si="21"/>
        <v>46163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20"/>
        <v>62026</v>
      </c>
      <c r="B74" s="12">
        <f ca="1" t="shared" si="21"/>
        <v>46194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20"/>
        <v>72026</v>
      </c>
      <c r="B75" s="12">
        <f ca="1" t="shared" si="21"/>
        <v>46224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20"/>
        <v>82026</v>
      </c>
      <c r="B76" s="12">
        <f ca="1" t="shared" si="21"/>
        <v>46255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20"/>
        <v>92026</v>
      </c>
      <c r="B77" s="12">
        <f ca="1" t="shared" si="21"/>
        <v>46286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20"/>
        <v>102026</v>
      </c>
      <c r="B78" s="12">
        <f ca="1" t="shared" si="21"/>
        <v>46316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20"/>
        <v>112026</v>
      </c>
      <c r="B79" s="12">
        <f ca="1" t="shared" si="21"/>
        <v>46347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20"/>
        <v>122026</v>
      </c>
      <c r="B80" s="12">
        <f ca="1" t="shared" si="21"/>
        <v>46377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20"/>
        <v>12027</v>
      </c>
      <c r="B81" s="12">
        <f ca="1" t="shared" si="21"/>
        <v>46408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20"/>
        <v>22027</v>
      </c>
      <c r="B82" s="12">
        <f ca="1" t="shared" si="21"/>
        <v>46439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20"/>
        <v>32027</v>
      </c>
      <c r="B83" s="12">
        <f ca="1" t="shared" si="21"/>
        <v>46467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20"/>
        <v>42027</v>
      </c>
      <c r="B84" s="12">
        <f ca="1" t="shared" si="21"/>
        <v>46498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20"/>
        <v>52027</v>
      </c>
      <c r="B85" s="12">
        <f ca="1" t="shared" si="21"/>
        <v>46528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20"/>
        <v>62027</v>
      </c>
      <c r="B86" s="12">
        <f ca="1" t="shared" si="21"/>
        <v>46559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20"/>
        <v>72027</v>
      </c>
      <c r="B87" s="12">
        <f ca="1" t="shared" si="21"/>
        <v>46589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20"/>
        <v>82027</v>
      </c>
      <c r="B88" s="12">
        <f ca="1" t="shared" si="21"/>
        <v>46620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20"/>
        <v>92027</v>
      </c>
      <c r="B89" s="12">
        <f ca="1" t="shared" si="21"/>
        <v>46651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20"/>
        <v>102027</v>
      </c>
      <c r="B90" s="12">
        <f ca="1" t="shared" si="21"/>
        <v>46681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20"/>
        <v>112027</v>
      </c>
      <c r="B91" s="12">
        <f ca="1" t="shared" si="21"/>
        <v>46712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20"/>
        <v>122027</v>
      </c>
      <c r="B92" s="12">
        <f ca="1" t="shared" si="21"/>
        <v>46742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20"/>
        <v>12028</v>
      </c>
      <c r="B93" s="12">
        <f ca="1" t="shared" si="21"/>
        <v>46773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20"/>
        <v>22028</v>
      </c>
      <c r="B94" s="12">
        <f ca="1" t="shared" si="21"/>
        <v>46804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20"/>
        <v>32028</v>
      </c>
      <c r="B95" s="12">
        <f ca="1" t="shared" si="21"/>
        <v>46833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20"/>
        <v>42028</v>
      </c>
      <c r="B96" s="12">
        <f ca="1" t="shared" si="21"/>
        <v>46864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20"/>
        <v>52028</v>
      </c>
      <c r="B97" s="12">
        <f ca="1" t="shared" si="21"/>
        <v>46894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20"/>
        <v>62028</v>
      </c>
      <c r="B98" s="12">
        <f ca="1" t="shared" si="21"/>
        <v>46925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20"/>
        <v>72028</v>
      </c>
      <c r="B99" s="12">
        <f ca="1" t="shared" si="21"/>
        <v>46955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20"/>
        <v>82028</v>
      </c>
      <c r="B100" s="12">
        <f ca="1" t="shared" si="21"/>
        <v>46986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20"/>
        <v>92028</v>
      </c>
      <c r="B101" s="12">
        <f ca="1" t="shared" si="21"/>
        <v>47017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30">MONTH(B102)&amp;YEAR(B102)</f>
        <v>102028</v>
      </c>
      <c r="B102" s="12">
        <f ca="1" t="shared" ref="B102:B124" si="31">EDATE(B101,1)</f>
        <v>47047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30"/>
        <v>112028</v>
      </c>
      <c r="B103" s="12">
        <f ca="1" t="shared" si="31"/>
        <v>47078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30"/>
        <v>122028</v>
      </c>
      <c r="B104" s="12">
        <f ca="1" t="shared" si="31"/>
        <v>47108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30"/>
        <v>12029</v>
      </c>
      <c r="B105" s="12">
        <f ca="1" t="shared" si="31"/>
        <v>47139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30"/>
        <v>22029</v>
      </c>
      <c r="B106" s="12">
        <f ca="1" t="shared" si="31"/>
        <v>47170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30"/>
        <v>32029</v>
      </c>
      <c r="B107" s="12">
        <f ca="1" t="shared" si="31"/>
        <v>47198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30"/>
        <v>42029</v>
      </c>
      <c r="B108" s="12">
        <f ca="1" t="shared" si="31"/>
        <v>47229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30"/>
        <v>52029</v>
      </c>
      <c r="B109" s="12">
        <f ca="1" t="shared" si="31"/>
        <v>47259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30"/>
        <v>62029</v>
      </c>
      <c r="B110" s="12">
        <f ca="1" t="shared" si="31"/>
        <v>47290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30"/>
        <v>72029</v>
      </c>
      <c r="B111" s="12">
        <f ca="1" t="shared" si="31"/>
        <v>47320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30"/>
        <v>82029</v>
      </c>
      <c r="B112" s="12">
        <f ca="1" t="shared" si="31"/>
        <v>47351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30"/>
        <v>92029</v>
      </c>
      <c r="B113" s="12">
        <f ca="1" t="shared" si="31"/>
        <v>47382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30"/>
        <v>102029</v>
      </c>
      <c r="B114" s="12">
        <f ca="1" t="shared" si="31"/>
        <v>47412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30"/>
        <v>112029</v>
      </c>
      <c r="B115" s="12">
        <f ca="1" t="shared" si="31"/>
        <v>47443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30"/>
        <v>122029</v>
      </c>
      <c r="B116" s="12">
        <f ca="1" t="shared" si="31"/>
        <v>47473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30"/>
        <v>12030</v>
      </c>
      <c r="B117" s="12">
        <f ca="1" t="shared" si="31"/>
        <v>47504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30"/>
        <v>22030</v>
      </c>
      <c r="B118" s="12">
        <f ca="1" t="shared" si="31"/>
        <v>47535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30"/>
        <v>32030</v>
      </c>
      <c r="B119" s="12">
        <f ca="1" t="shared" si="31"/>
        <v>47563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30"/>
        <v>42030</v>
      </c>
      <c r="B120" s="12">
        <f ca="1" t="shared" si="31"/>
        <v>47594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30"/>
        <v>52030</v>
      </c>
      <c r="B121" s="12">
        <f ca="1" t="shared" si="31"/>
        <v>47624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30"/>
        <v>62030</v>
      </c>
      <c r="B122" s="12">
        <f ca="1" t="shared" si="31"/>
        <v>47655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30"/>
        <v>72030</v>
      </c>
      <c r="B123" s="12">
        <f ca="1" t="shared" si="31"/>
        <v>47685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30"/>
        <v>82030</v>
      </c>
      <c r="B124" s="12">
        <f ca="1" t="shared" si="31"/>
        <v>47716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9" sqref="M9"/>
    </sheetView>
  </sheetViews>
  <sheetFormatPr defaultColWidth="11" defaultRowHeight="15"/>
  <cols>
    <col min="1" max="1" width="7" hidden="1" customWidth="1"/>
    <col min="4" max="7" width="12" customWidth="1"/>
    <col min="8" max="8" width="10.5714285714286" customWidth="1"/>
    <col min="9" max="9" width="10.2857142857143" customWidth="1"/>
    <col min="10" max="10" width="10.4285714285714" customWidth="1"/>
    <col min="11" max="11" width="11.2857142857143" customWidth="1"/>
    <col min="12" max="13" width="10.1428571428571" customWidth="1"/>
    <col min="14" max="14" width="10.2857142857143" customWidth="1"/>
    <col min="15" max="15" width="10.1428571428571" customWidth="1"/>
    <col min="16" max="16" width="8.14285714285714" customWidth="1"/>
    <col min="17" max="17" width="4.14285714285714" customWidth="1"/>
    <col min="18" max="18" width="19" customWidth="1"/>
    <col min="19" max="19" width="8.71428571428571" customWidth="1"/>
  </cols>
  <sheetData>
    <row r="1" spans="2:16">
      <c r="B1" s="1" t="s">
        <v>9</v>
      </c>
      <c r="C1" s="2" t="s">
        <v>106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43862</v>
      </c>
      <c r="N1" s="19" t="s">
        <v>13</v>
      </c>
      <c r="O1" s="20">
        <v>220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22020</v>
      </c>
      <c r="B5" s="12">
        <f>EDATE(M1,0)</f>
        <v>43862</v>
      </c>
      <c r="C5" s="13">
        <f>IF(H5&gt;0,O1-H5,IF(J5&lt;0,O1-J5,O1))</f>
        <v>220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220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220</v>
      </c>
    </row>
    <row r="6" ht="15.75" spans="1:19">
      <c r="A6" s="5" t="str">
        <f t="shared" ref="A6:A37" si="1">MONTH(B6)&amp;YEAR(B6)</f>
        <v>32020</v>
      </c>
      <c r="B6" s="12">
        <f t="shared" ref="B6:B37" si="2">EDATE(B5,1)</f>
        <v>43891</v>
      </c>
      <c r="C6" s="13">
        <f t="shared" ref="C6:C37" si="3">C5-H6+I6</f>
        <v>220</v>
      </c>
      <c r="D6" s="13">
        <f t="shared" ref="D6:D37" si="4">C5*$K$1</f>
        <v>22</v>
      </c>
      <c r="E6" s="13">
        <f t="shared" ref="E6:E37" si="5">C5*$K$1+G5</f>
        <v>22</v>
      </c>
      <c r="F6" s="14">
        <f t="shared" ref="F6:F37" si="6">IF(J6&gt;E6,E6,J6)</f>
        <v>22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22</v>
      </c>
      <c r="K6" s="27">
        <v>43987</v>
      </c>
      <c r="L6" s="26">
        <v>22</v>
      </c>
      <c r="M6" s="27"/>
      <c r="N6" s="28"/>
      <c r="O6" s="27"/>
      <c r="P6" s="28"/>
      <c r="R6" s="34" t="s">
        <v>5</v>
      </c>
      <c r="S6" s="33">
        <f ca="1">VLOOKUP($A$2,$A$5:$P$127,4,FALSE)</f>
        <v>22</v>
      </c>
    </row>
    <row r="7" ht="15.75" spans="1:19">
      <c r="A7" s="5" t="str">
        <f t="shared" si="1"/>
        <v>42020</v>
      </c>
      <c r="B7" s="12">
        <f t="shared" si="2"/>
        <v>43922</v>
      </c>
      <c r="C7" s="13">
        <f t="shared" si="3"/>
        <v>220</v>
      </c>
      <c r="D7" s="13">
        <f t="shared" si="4"/>
        <v>22</v>
      </c>
      <c r="E7" s="13">
        <f t="shared" si="5"/>
        <v>22</v>
      </c>
      <c r="F7" s="14">
        <f t="shared" si="6"/>
        <v>22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v>22</v>
      </c>
      <c r="K7" s="27">
        <v>43987</v>
      </c>
      <c r="L7" s="26">
        <v>22</v>
      </c>
      <c r="M7" s="27"/>
      <c r="N7" s="28"/>
      <c r="O7" s="27"/>
      <c r="P7" s="28"/>
      <c r="R7" s="35" t="s">
        <v>24</v>
      </c>
      <c r="S7" s="33">
        <v>4</v>
      </c>
    </row>
    <row r="8" ht="15.75" spans="1:19">
      <c r="A8" s="5" t="str">
        <f t="shared" si="1"/>
        <v>52020</v>
      </c>
      <c r="B8" s="12">
        <f t="shared" si="2"/>
        <v>43952</v>
      </c>
      <c r="C8" s="13">
        <f t="shared" si="3"/>
        <v>220</v>
      </c>
      <c r="D8" s="13">
        <f t="shared" si="4"/>
        <v>22</v>
      </c>
      <c r="E8" s="13">
        <f t="shared" si="5"/>
        <v>22</v>
      </c>
      <c r="F8" s="14">
        <f t="shared" si="6"/>
        <v>22</v>
      </c>
      <c r="G8" s="14">
        <f t="shared" si="0"/>
        <v>0</v>
      </c>
      <c r="H8" s="14"/>
      <c r="I8" s="24">
        <f t="shared" si="8"/>
        <v>0</v>
      </c>
      <c r="J8" s="24">
        <v>23</v>
      </c>
      <c r="K8" s="27">
        <v>43987</v>
      </c>
      <c r="L8" s="26">
        <v>22</v>
      </c>
      <c r="M8" s="27"/>
      <c r="N8" s="28"/>
      <c r="O8" s="27"/>
      <c r="P8" s="28"/>
      <c r="R8" s="32" t="s">
        <v>7</v>
      </c>
      <c r="S8" s="33">
        <v>40</v>
      </c>
    </row>
    <row r="9" ht="15.75" spans="1:19">
      <c r="A9" s="5" t="str">
        <f t="shared" si="1"/>
        <v>62020</v>
      </c>
      <c r="B9" s="12">
        <f t="shared" si="2"/>
        <v>43983</v>
      </c>
      <c r="C9" s="13">
        <f t="shared" si="3"/>
        <v>220</v>
      </c>
      <c r="D9" s="13">
        <f t="shared" si="4"/>
        <v>22</v>
      </c>
      <c r="E9" s="13">
        <f t="shared" si="5"/>
        <v>22</v>
      </c>
      <c r="F9" s="14">
        <f t="shared" si="6"/>
        <v>22</v>
      </c>
      <c r="G9" s="14">
        <f t="shared" si="0"/>
        <v>0</v>
      </c>
      <c r="H9" s="14"/>
      <c r="I9" s="24">
        <f t="shared" si="8"/>
        <v>0</v>
      </c>
      <c r="J9" s="24">
        <v>22</v>
      </c>
      <c r="K9" s="27">
        <v>43987</v>
      </c>
      <c r="L9" s="26">
        <v>22</v>
      </c>
      <c r="M9" s="27"/>
      <c r="N9" s="28"/>
      <c r="O9" s="27"/>
      <c r="P9" s="28"/>
      <c r="S9" s="5"/>
    </row>
    <row r="10" ht="15.75" spans="1:19">
      <c r="A10" s="5" t="str">
        <f t="shared" si="1"/>
        <v>72020</v>
      </c>
      <c r="B10" s="12">
        <f t="shared" si="2"/>
        <v>44013</v>
      </c>
      <c r="C10" s="13">
        <f t="shared" si="3"/>
        <v>220</v>
      </c>
      <c r="D10" s="13">
        <f t="shared" si="4"/>
        <v>22</v>
      </c>
      <c r="E10" s="13">
        <f t="shared" si="5"/>
        <v>22</v>
      </c>
      <c r="F10" s="14">
        <v>22</v>
      </c>
      <c r="G10" s="14">
        <f t="shared" si="0"/>
        <v>0</v>
      </c>
      <c r="H10" s="14"/>
      <c r="I10" s="24">
        <f t="shared" si="8"/>
        <v>0</v>
      </c>
      <c r="J10" s="24">
        <v>22</v>
      </c>
      <c r="K10" s="27">
        <v>44038</v>
      </c>
      <c r="L10" s="26">
        <v>22</v>
      </c>
      <c r="M10" s="27"/>
      <c r="N10" s="28"/>
      <c r="O10" s="27"/>
      <c r="P10" s="28"/>
      <c r="S10" s="5"/>
    </row>
    <row r="11" ht="15.75" spans="1:19">
      <c r="A11" s="5" t="str">
        <f t="shared" si="1"/>
        <v>82020</v>
      </c>
      <c r="B11" s="12">
        <f t="shared" si="2"/>
        <v>44044</v>
      </c>
      <c r="C11" s="13">
        <f t="shared" si="3"/>
        <v>220</v>
      </c>
      <c r="D11" s="13">
        <f t="shared" si="4"/>
        <v>22</v>
      </c>
      <c r="E11" s="13">
        <f t="shared" si="5"/>
        <v>22</v>
      </c>
      <c r="F11" s="14">
        <f t="shared" si="6"/>
        <v>0</v>
      </c>
      <c r="G11" s="14"/>
      <c r="H11" s="14">
        <f t="shared" si="7"/>
        <v>0</v>
      </c>
      <c r="I11" s="24">
        <f t="shared" si="8"/>
        <v>0</v>
      </c>
      <c r="J11" s="24">
        <v>0</v>
      </c>
      <c r="K11" s="27">
        <v>44090</v>
      </c>
      <c r="L11" s="26">
        <v>22</v>
      </c>
      <c r="M11" s="27"/>
      <c r="N11" s="28"/>
      <c r="O11" s="27"/>
      <c r="P11" s="28"/>
      <c r="S11" s="5"/>
    </row>
    <row r="12" ht="15.75" spans="1:19">
      <c r="A12" s="5" t="str">
        <f t="shared" si="1"/>
        <v>92020</v>
      </c>
      <c r="B12" s="12">
        <f t="shared" si="2"/>
        <v>44075</v>
      </c>
      <c r="C12" s="13">
        <f t="shared" si="3"/>
        <v>220</v>
      </c>
      <c r="D12" s="13">
        <f t="shared" si="4"/>
        <v>22</v>
      </c>
      <c r="E12" s="13">
        <f t="shared" si="5"/>
        <v>22</v>
      </c>
      <c r="F12" s="14">
        <f t="shared" si="6"/>
        <v>0</v>
      </c>
      <c r="G12" s="14"/>
      <c r="H12" s="14">
        <f t="shared" si="7"/>
        <v>0</v>
      </c>
      <c r="I12" s="24">
        <f t="shared" si="8"/>
        <v>0</v>
      </c>
      <c r="J12" s="24">
        <v>0</v>
      </c>
      <c r="K12" s="27">
        <v>44090</v>
      </c>
      <c r="L12" s="26">
        <v>18</v>
      </c>
      <c r="M12" s="27"/>
      <c r="N12" s="28"/>
      <c r="O12" s="27"/>
      <c r="P12" s="28"/>
      <c r="S12" s="5"/>
    </row>
    <row r="13" ht="15.75" spans="1:19">
      <c r="A13" s="5" t="str">
        <f t="shared" si="1"/>
        <v>102020</v>
      </c>
      <c r="B13" s="12">
        <f t="shared" si="2"/>
        <v>44105</v>
      </c>
      <c r="C13" s="13">
        <f t="shared" si="3"/>
        <v>220</v>
      </c>
      <c r="D13" s="13">
        <f t="shared" si="4"/>
        <v>22</v>
      </c>
      <c r="E13" s="13">
        <f t="shared" si="5"/>
        <v>22</v>
      </c>
      <c r="F13" s="14">
        <f t="shared" si="6"/>
        <v>0</v>
      </c>
      <c r="G13" s="14">
        <f t="shared" si="0"/>
        <v>22</v>
      </c>
      <c r="H13" s="14">
        <f t="shared" si="7"/>
        <v>0</v>
      </c>
      <c r="I13" s="24">
        <f t="shared" si="8"/>
        <v>0</v>
      </c>
      <c r="J13" s="24"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112020</v>
      </c>
      <c r="B14" s="12">
        <f t="shared" si="2"/>
        <v>44136</v>
      </c>
      <c r="C14" s="13">
        <f t="shared" si="3"/>
        <v>220</v>
      </c>
      <c r="D14" s="13">
        <f t="shared" si="4"/>
        <v>22</v>
      </c>
      <c r="E14" s="13">
        <f t="shared" si="5"/>
        <v>44</v>
      </c>
      <c r="F14" s="14">
        <f t="shared" si="6"/>
        <v>0</v>
      </c>
      <c r="G14" s="14">
        <f t="shared" si="0"/>
        <v>44</v>
      </c>
      <c r="H14" s="14">
        <f t="shared" si="7"/>
        <v>0</v>
      </c>
      <c r="I14" s="24">
        <f t="shared" si="8"/>
        <v>0</v>
      </c>
      <c r="J14" s="24"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122020</v>
      </c>
      <c r="B15" s="12">
        <f t="shared" si="2"/>
        <v>44166</v>
      </c>
      <c r="C15" s="13">
        <f t="shared" si="3"/>
        <v>220</v>
      </c>
      <c r="D15" s="13">
        <f t="shared" si="4"/>
        <v>22</v>
      </c>
      <c r="E15" s="13">
        <f t="shared" si="5"/>
        <v>66</v>
      </c>
      <c r="F15" s="14">
        <f t="shared" si="6"/>
        <v>0</v>
      </c>
      <c r="G15" s="14">
        <f t="shared" si="0"/>
        <v>66</v>
      </c>
      <c r="H15" s="14">
        <f t="shared" si="7"/>
        <v>0</v>
      </c>
      <c r="I15" s="24">
        <f t="shared" si="8"/>
        <v>0</v>
      </c>
      <c r="J15" s="24"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12021</v>
      </c>
      <c r="B16" s="12">
        <f t="shared" si="2"/>
        <v>44197</v>
      </c>
      <c r="C16" s="13">
        <f t="shared" si="3"/>
        <v>220</v>
      </c>
      <c r="D16" s="13">
        <f t="shared" si="4"/>
        <v>22</v>
      </c>
      <c r="E16" s="13">
        <f t="shared" si="5"/>
        <v>88</v>
      </c>
      <c r="F16" s="14">
        <f t="shared" si="6"/>
        <v>0</v>
      </c>
      <c r="G16" s="14">
        <f t="shared" si="0"/>
        <v>88</v>
      </c>
      <c r="H16" s="14">
        <f t="shared" si="7"/>
        <v>0</v>
      </c>
      <c r="I16" s="24">
        <f t="shared" si="8"/>
        <v>0</v>
      </c>
      <c r="J16" s="24"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22021</v>
      </c>
      <c r="B17" s="12">
        <f t="shared" si="2"/>
        <v>44228</v>
      </c>
      <c r="C17" s="13">
        <f t="shared" si="3"/>
        <v>220</v>
      </c>
      <c r="D17" s="13">
        <f t="shared" si="4"/>
        <v>22</v>
      </c>
      <c r="E17" s="13">
        <f t="shared" si="5"/>
        <v>110</v>
      </c>
      <c r="F17" s="14">
        <f t="shared" si="6"/>
        <v>0</v>
      </c>
      <c r="G17" s="14">
        <f t="shared" si="0"/>
        <v>110</v>
      </c>
      <c r="H17" s="14">
        <f t="shared" si="7"/>
        <v>0</v>
      </c>
      <c r="I17" s="24">
        <f t="shared" si="8"/>
        <v>0</v>
      </c>
      <c r="J17" s="24"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32021</v>
      </c>
      <c r="B18" s="12">
        <f t="shared" si="2"/>
        <v>44256</v>
      </c>
      <c r="C18" s="13">
        <f t="shared" si="3"/>
        <v>220</v>
      </c>
      <c r="D18" s="13">
        <f t="shared" si="4"/>
        <v>22</v>
      </c>
      <c r="E18" s="13">
        <f t="shared" si="5"/>
        <v>132</v>
      </c>
      <c r="F18" s="14">
        <f t="shared" si="6"/>
        <v>0</v>
      </c>
      <c r="G18" s="14">
        <f t="shared" si="0"/>
        <v>132</v>
      </c>
      <c r="H18" s="14">
        <f t="shared" si="7"/>
        <v>0</v>
      </c>
      <c r="I18" s="24">
        <f t="shared" si="8"/>
        <v>0</v>
      </c>
      <c r="J18" s="24"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42021</v>
      </c>
      <c r="B19" s="12">
        <f t="shared" si="2"/>
        <v>44287</v>
      </c>
      <c r="C19" s="13">
        <f t="shared" si="3"/>
        <v>220</v>
      </c>
      <c r="D19" s="13">
        <f t="shared" si="4"/>
        <v>22</v>
      </c>
      <c r="E19" s="13">
        <f t="shared" si="5"/>
        <v>154</v>
      </c>
      <c r="F19" s="14">
        <f t="shared" si="6"/>
        <v>0</v>
      </c>
      <c r="G19" s="14">
        <f t="shared" si="0"/>
        <v>154</v>
      </c>
      <c r="H19" s="14">
        <f t="shared" si="7"/>
        <v>0</v>
      </c>
      <c r="I19" s="24">
        <f t="shared" si="8"/>
        <v>0</v>
      </c>
      <c r="J19" s="24"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52021</v>
      </c>
      <c r="B20" s="12">
        <f t="shared" si="2"/>
        <v>44317</v>
      </c>
      <c r="C20" s="13">
        <f t="shared" si="3"/>
        <v>220</v>
      </c>
      <c r="D20" s="13">
        <f t="shared" si="4"/>
        <v>22</v>
      </c>
      <c r="E20" s="13">
        <f t="shared" si="5"/>
        <v>176</v>
      </c>
      <c r="F20" s="14">
        <f t="shared" si="6"/>
        <v>0</v>
      </c>
      <c r="G20" s="14">
        <f t="shared" si="0"/>
        <v>176</v>
      </c>
      <c r="H20" s="14">
        <f t="shared" si="7"/>
        <v>0</v>
      </c>
      <c r="I20" s="24">
        <f t="shared" si="8"/>
        <v>0</v>
      </c>
      <c r="J20" s="24"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62021</v>
      </c>
      <c r="B21" s="12">
        <f t="shared" si="2"/>
        <v>44348</v>
      </c>
      <c r="C21" s="13">
        <f t="shared" si="3"/>
        <v>220</v>
      </c>
      <c r="D21" s="13">
        <f t="shared" si="4"/>
        <v>22</v>
      </c>
      <c r="E21" s="13">
        <f t="shared" si="5"/>
        <v>198</v>
      </c>
      <c r="F21" s="14">
        <f t="shared" si="6"/>
        <v>0</v>
      </c>
      <c r="G21" s="14">
        <f t="shared" si="0"/>
        <v>198</v>
      </c>
      <c r="H21" s="14">
        <f t="shared" si="7"/>
        <v>0</v>
      </c>
      <c r="I21" s="24">
        <f t="shared" si="8"/>
        <v>0</v>
      </c>
      <c r="J21" s="24"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72021</v>
      </c>
      <c r="B22" s="12">
        <f t="shared" si="2"/>
        <v>44378</v>
      </c>
      <c r="C22" s="13">
        <f t="shared" si="3"/>
        <v>220</v>
      </c>
      <c r="D22" s="13">
        <f t="shared" si="4"/>
        <v>22</v>
      </c>
      <c r="E22" s="13">
        <f t="shared" si="5"/>
        <v>220</v>
      </c>
      <c r="F22" s="14">
        <f t="shared" si="6"/>
        <v>0</v>
      </c>
      <c r="G22" s="14">
        <f t="shared" si="0"/>
        <v>220</v>
      </c>
      <c r="H22" s="14">
        <f t="shared" si="7"/>
        <v>0</v>
      </c>
      <c r="I22" s="24">
        <f t="shared" si="8"/>
        <v>0</v>
      </c>
      <c r="J22" s="24"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82021</v>
      </c>
      <c r="B23" s="12">
        <f t="shared" si="2"/>
        <v>44409</v>
      </c>
      <c r="C23" s="13">
        <f t="shared" si="3"/>
        <v>220</v>
      </c>
      <c r="D23" s="13">
        <f t="shared" si="4"/>
        <v>22</v>
      </c>
      <c r="E23" s="13">
        <f t="shared" si="5"/>
        <v>242</v>
      </c>
      <c r="F23" s="14">
        <f t="shared" si="6"/>
        <v>0</v>
      </c>
      <c r="G23" s="14">
        <f t="shared" si="0"/>
        <v>242</v>
      </c>
      <c r="H23" s="14">
        <f t="shared" si="7"/>
        <v>0</v>
      </c>
      <c r="I23" s="24">
        <f t="shared" si="8"/>
        <v>0</v>
      </c>
      <c r="J23" s="24"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92021</v>
      </c>
      <c r="B24" s="12">
        <f t="shared" si="2"/>
        <v>44440</v>
      </c>
      <c r="C24" s="13">
        <f t="shared" si="3"/>
        <v>220</v>
      </c>
      <c r="D24" s="13">
        <f t="shared" si="4"/>
        <v>22</v>
      </c>
      <c r="E24" s="13">
        <f t="shared" si="5"/>
        <v>264</v>
      </c>
      <c r="F24" s="14">
        <f t="shared" si="6"/>
        <v>0</v>
      </c>
      <c r="G24" s="14">
        <f t="shared" si="0"/>
        <v>264</v>
      </c>
      <c r="H24" s="14">
        <f t="shared" si="7"/>
        <v>0</v>
      </c>
      <c r="I24" s="24">
        <f t="shared" si="8"/>
        <v>0</v>
      </c>
      <c r="J24" s="24"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102021</v>
      </c>
      <c r="B25" s="12">
        <f t="shared" si="2"/>
        <v>44470</v>
      </c>
      <c r="C25" s="13">
        <f t="shared" si="3"/>
        <v>220</v>
      </c>
      <c r="D25" s="13">
        <f t="shared" si="4"/>
        <v>22</v>
      </c>
      <c r="E25" s="13">
        <f t="shared" si="5"/>
        <v>286</v>
      </c>
      <c r="F25" s="14">
        <f t="shared" si="6"/>
        <v>0</v>
      </c>
      <c r="G25" s="14">
        <f t="shared" si="0"/>
        <v>286</v>
      </c>
      <c r="H25" s="14">
        <f t="shared" si="7"/>
        <v>0</v>
      </c>
      <c r="I25" s="24">
        <f t="shared" si="8"/>
        <v>0</v>
      </c>
      <c r="J25" s="24"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112021</v>
      </c>
      <c r="B26" s="12">
        <f t="shared" si="2"/>
        <v>44501</v>
      </c>
      <c r="C26" s="13">
        <f t="shared" si="3"/>
        <v>220</v>
      </c>
      <c r="D26" s="13">
        <f t="shared" si="4"/>
        <v>22</v>
      </c>
      <c r="E26" s="13">
        <f t="shared" si="5"/>
        <v>308</v>
      </c>
      <c r="F26" s="14">
        <f t="shared" si="6"/>
        <v>0</v>
      </c>
      <c r="G26" s="14">
        <f t="shared" si="0"/>
        <v>308</v>
      </c>
      <c r="H26" s="14">
        <f t="shared" si="7"/>
        <v>0</v>
      </c>
      <c r="I26" s="24">
        <f t="shared" si="8"/>
        <v>0</v>
      </c>
      <c r="J26" s="24"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122021</v>
      </c>
      <c r="B27" s="12">
        <f t="shared" si="2"/>
        <v>44531</v>
      </c>
      <c r="C27" s="13">
        <f t="shared" si="3"/>
        <v>220</v>
      </c>
      <c r="D27" s="13">
        <f t="shared" si="4"/>
        <v>22</v>
      </c>
      <c r="E27" s="13">
        <f t="shared" si="5"/>
        <v>330</v>
      </c>
      <c r="F27" s="14">
        <f t="shared" si="6"/>
        <v>0</v>
      </c>
      <c r="G27" s="14">
        <f t="shared" si="0"/>
        <v>330</v>
      </c>
      <c r="H27" s="14">
        <f t="shared" si="7"/>
        <v>0</v>
      </c>
      <c r="I27" s="24">
        <f t="shared" si="8"/>
        <v>0</v>
      </c>
      <c r="J27" s="24"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12022</v>
      </c>
      <c r="B28" s="12">
        <f t="shared" si="2"/>
        <v>44562</v>
      </c>
      <c r="C28" s="13">
        <f t="shared" si="3"/>
        <v>220</v>
      </c>
      <c r="D28" s="13">
        <f t="shared" si="4"/>
        <v>22</v>
      </c>
      <c r="E28" s="13">
        <f t="shared" si="5"/>
        <v>352</v>
      </c>
      <c r="F28" s="14">
        <f t="shared" si="6"/>
        <v>0</v>
      </c>
      <c r="G28" s="14">
        <f t="shared" si="0"/>
        <v>352</v>
      </c>
      <c r="H28" s="14">
        <f t="shared" si="7"/>
        <v>0</v>
      </c>
      <c r="I28" s="24">
        <f t="shared" si="8"/>
        <v>0</v>
      </c>
      <c r="J28" s="24"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22022</v>
      </c>
      <c r="B29" s="12">
        <f t="shared" si="2"/>
        <v>44593</v>
      </c>
      <c r="C29" s="13">
        <f t="shared" si="3"/>
        <v>220</v>
      </c>
      <c r="D29" s="13">
        <f t="shared" si="4"/>
        <v>22</v>
      </c>
      <c r="E29" s="13">
        <f t="shared" si="5"/>
        <v>374</v>
      </c>
      <c r="F29" s="14">
        <f t="shared" si="6"/>
        <v>0</v>
      </c>
      <c r="G29" s="14">
        <f t="shared" si="0"/>
        <v>374</v>
      </c>
      <c r="H29" s="14">
        <f t="shared" si="7"/>
        <v>0</v>
      </c>
      <c r="I29" s="24">
        <f t="shared" si="8"/>
        <v>0</v>
      </c>
      <c r="J29" s="24"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32022</v>
      </c>
      <c r="B30" s="12">
        <f t="shared" si="2"/>
        <v>44621</v>
      </c>
      <c r="C30" s="13">
        <f t="shared" si="3"/>
        <v>220</v>
      </c>
      <c r="D30" s="13">
        <f t="shared" si="4"/>
        <v>22</v>
      </c>
      <c r="E30" s="13">
        <f t="shared" si="5"/>
        <v>396</v>
      </c>
      <c r="F30" s="14">
        <f t="shared" si="6"/>
        <v>0</v>
      </c>
      <c r="G30" s="14">
        <f t="shared" si="0"/>
        <v>396</v>
      </c>
      <c r="H30" s="14">
        <f t="shared" si="7"/>
        <v>0</v>
      </c>
      <c r="I30" s="24">
        <f t="shared" si="8"/>
        <v>0</v>
      </c>
      <c r="J30" s="24"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42022</v>
      </c>
      <c r="B31" s="12">
        <f t="shared" si="2"/>
        <v>44652</v>
      </c>
      <c r="C31" s="13">
        <f t="shared" si="3"/>
        <v>220</v>
      </c>
      <c r="D31" s="13">
        <f t="shared" si="4"/>
        <v>22</v>
      </c>
      <c r="E31" s="13">
        <f t="shared" si="5"/>
        <v>418</v>
      </c>
      <c r="F31" s="14">
        <f t="shared" si="6"/>
        <v>0</v>
      </c>
      <c r="G31" s="14">
        <f t="shared" si="0"/>
        <v>418</v>
      </c>
      <c r="H31" s="14">
        <f t="shared" si="7"/>
        <v>0</v>
      </c>
      <c r="I31" s="24">
        <f t="shared" si="8"/>
        <v>0</v>
      </c>
      <c r="J31" s="24"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52022</v>
      </c>
      <c r="B32" s="12">
        <f t="shared" si="2"/>
        <v>44682</v>
      </c>
      <c r="C32" s="13">
        <f t="shared" si="3"/>
        <v>220</v>
      </c>
      <c r="D32" s="13">
        <f t="shared" si="4"/>
        <v>22</v>
      </c>
      <c r="E32" s="13">
        <f t="shared" si="5"/>
        <v>440</v>
      </c>
      <c r="F32" s="14">
        <f t="shared" si="6"/>
        <v>0</v>
      </c>
      <c r="G32" s="14">
        <f t="shared" si="0"/>
        <v>440</v>
      </c>
      <c r="H32" s="14">
        <f t="shared" si="7"/>
        <v>0</v>
      </c>
      <c r="I32" s="24">
        <f t="shared" si="8"/>
        <v>0</v>
      </c>
      <c r="J32" s="24"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62022</v>
      </c>
      <c r="B33" s="12">
        <f t="shared" si="2"/>
        <v>44713</v>
      </c>
      <c r="C33" s="13">
        <f t="shared" si="3"/>
        <v>220</v>
      </c>
      <c r="D33" s="13">
        <f t="shared" si="4"/>
        <v>22</v>
      </c>
      <c r="E33" s="13">
        <f t="shared" si="5"/>
        <v>462</v>
      </c>
      <c r="F33" s="14">
        <f t="shared" si="6"/>
        <v>0</v>
      </c>
      <c r="G33" s="14">
        <f t="shared" si="0"/>
        <v>462</v>
      </c>
      <c r="H33" s="14">
        <f t="shared" si="7"/>
        <v>0</v>
      </c>
      <c r="I33" s="24">
        <f t="shared" si="8"/>
        <v>0</v>
      </c>
      <c r="J33" s="24"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72022</v>
      </c>
      <c r="B34" s="12">
        <f t="shared" si="2"/>
        <v>44743</v>
      </c>
      <c r="C34" s="13">
        <f t="shared" si="3"/>
        <v>220</v>
      </c>
      <c r="D34" s="13">
        <f t="shared" si="4"/>
        <v>22</v>
      </c>
      <c r="E34" s="13">
        <f t="shared" si="5"/>
        <v>484</v>
      </c>
      <c r="F34" s="14">
        <f t="shared" si="6"/>
        <v>0</v>
      </c>
      <c r="G34" s="14">
        <f t="shared" si="0"/>
        <v>484</v>
      </c>
      <c r="H34" s="14">
        <f t="shared" si="7"/>
        <v>0</v>
      </c>
      <c r="I34" s="24">
        <f t="shared" si="8"/>
        <v>0</v>
      </c>
      <c r="J34" s="24"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82022</v>
      </c>
      <c r="B35" s="12">
        <f t="shared" si="2"/>
        <v>44774</v>
      </c>
      <c r="C35" s="13">
        <f t="shared" si="3"/>
        <v>220</v>
      </c>
      <c r="D35" s="13">
        <f t="shared" si="4"/>
        <v>22</v>
      </c>
      <c r="E35" s="13">
        <f t="shared" si="5"/>
        <v>506</v>
      </c>
      <c r="F35" s="14">
        <f t="shared" si="6"/>
        <v>0</v>
      </c>
      <c r="G35" s="14">
        <f t="shared" si="0"/>
        <v>506</v>
      </c>
      <c r="H35" s="14">
        <f t="shared" si="7"/>
        <v>0</v>
      </c>
      <c r="I35" s="24">
        <f t="shared" si="8"/>
        <v>0</v>
      </c>
      <c r="J35" s="24"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92022</v>
      </c>
      <c r="B36" s="12">
        <f t="shared" si="2"/>
        <v>44805</v>
      </c>
      <c r="C36" s="13">
        <f t="shared" si="3"/>
        <v>220</v>
      </c>
      <c r="D36" s="13">
        <f t="shared" si="4"/>
        <v>22</v>
      </c>
      <c r="E36" s="13">
        <f t="shared" si="5"/>
        <v>528</v>
      </c>
      <c r="F36" s="14">
        <f t="shared" si="6"/>
        <v>0</v>
      </c>
      <c r="G36" s="14">
        <f t="shared" si="0"/>
        <v>528</v>
      </c>
      <c r="H36" s="14">
        <f t="shared" si="7"/>
        <v>0</v>
      </c>
      <c r="I36" s="24">
        <f t="shared" si="8"/>
        <v>0</v>
      </c>
      <c r="J36" s="24"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102022</v>
      </c>
      <c r="B37" s="12">
        <f t="shared" si="2"/>
        <v>44835</v>
      </c>
      <c r="C37" s="13">
        <f t="shared" si="3"/>
        <v>220</v>
      </c>
      <c r="D37" s="13">
        <f t="shared" si="4"/>
        <v>22</v>
      </c>
      <c r="E37" s="13">
        <f t="shared" si="5"/>
        <v>550</v>
      </c>
      <c r="F37" s="14">
        <f t="shared" si="6"/>
        <v>0</v>
      </c>
      <c r="G37" s="14">
        <f t="shared" ref="G37:G68" si="9">E37-F37</f>
        <v>550</v>
      </c>
      <c r="H37" s="14">
        <f t="shared" si="7"/>
        <v>0</v>
      </c>
      <c r="I37" s="24">
        <f t="shared" si="8"/>
        <v>0</v>
      </c>
      <c r="J37" s="24"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0">MONTH(B38)&amp;YEAR(B38)</f>
        <v>112022</v>
      </c>
      <c r="B38" s="12">
        <f t="shared" ref="B38:B69" si="11">EDATE(B37,1)</f>
        <v>44866</v>
      </c>
      <c r="C38" s="13">
        <f t="shared" ref="C38:C69" si="12">C37-H38+I38</f>
        <v>220</v>
      </c>
      <c r="D38" s="13">
        <f t="shared" ref="D38:D69" si="13">C37*$K$1</f>
        <v>22</v>
      </c>
      <c r="E38" s="13">
        <f t="shared" ref="E38:E69" si="14">C37*$K$1+G37</f>
        <v>572</v>
      </c>
      <c r="F38" s="14">
        <f t="shared" ref="F38:F69" si="15">IF(J38&gt;E38,E38,J38)</f>
        <v>0</v>
      </c>
      <c r="G38" s="14">
        <f t="shared" si="9"/>
        <v>572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 s="24"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0"/>
        <v>122022</v>
      </c>
      <c r="B39" s="12">
        <f t="shared" si="11"/>
        <v>44896</v>
      </c>
      <c r="C39" s="13">
        <f t="shared" si="12"/>
        <v>220</v>
      </c>
      <c r="D39" s="13">
        <f t="shared" si="13"/>
        <v>22</v>
      </c>
      <c r="E39" s="13">
        <f t="shared" si="14"/>
        <v>594</v>
      </c>
      <c r="F39" s="14">
        <f t="shared" si="15"/>
        <v>0</v>
      </c>
      <c r="G39" s="14">
        <f t="shared" si="9"/>
        <v>594</v>
      </c>
      <c r="H39" s="14">
        <f t="shared" si="16"/>
        <v>0</v>
      </c>
      <c r="I39" s="24">
        <f t="shared" si="17"/>
        <v>0</v>
      </c>
      <c r="J39" s="24"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0"/>
        <v>12023</v>
      </c>
      <c r="B40" s="12">
        <f t="shared" si="11"/>
        <v>44927</v>
      </c>
      <c r="C40" s="13">
        <f t="shared" si="12"/>
        <v>220</v>
      </c>
      <c r="D40" s="13">
        <f t="shared" si="13"/>
        <v>22</v>
      </c>
      <c r="E40" s="13">
        <f t="shared" si="14"/>
        <v>616</v>
      </c>
      <c r="F40" s="14">
        <f t="shared" si="15"/>
        <v>0</v>
      </c>
      <c r="G40" s="14">
        <f t="shared" si="9"/>
        <v>616</v>
      </c>
      <c r="H40" s="14">
        <f t="shared" si="16"/>
        <v>0</v>
      </c>
      <c r="I40" s="24">
        <f t="shared" si="17"/>
        <v>0</v>
      </c>
      <c r="J40" s="24"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0"/>
        <v>22023</v>
      </c>
      <c r="B41" s="12">
        <f t="shared" si="11"/>
        <v>44958</v>
      </c>
      <c r="C41" s="13">
        <f t="shared" si="12"/>
        <v>220</v>
      </c>
      <c r="D41" s="13">
        <f t="shared" si="13"/>
        <v>22</v>
      </c>
      <c r="E41" s="13">
        <f t="shared" si="14"/>
        <v>638</v>
      </c>
      <c r="F41" s="14">
        <f t="shared" si="15"/>
        <v>0</v>
      </c>
      <c r="G41" s="14">
        <f t="shared" si="9"/>
        <v>638</v>
      </c>
      <c r="H41" s="14">
        <f t="shared" si="16"/>
        <v>0</v>
      </c>
      <c r="I41" s="24">
        <f t="shared" si="17"/>
        <v>0</v>
      </c>
      <c r="J41" s="24"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0"/>
        <v>32023</v>
      </c>
      <c r="B42" s="12">
        <f t="shared" si="11"/>
        <v>44986</v>
      </c>
      <c r="C42" s="13">
        <f t="shared" si="12"/>
        <v>220</v>
      </c>
      <c r="D42" s="13">
        <f t="shared" si="13"/>
        <v>22</v>
      </c>
      <c r="E42" s="13">
        <f t="shared" si="14"/>
        <v>660</v>
      </c>
      <c r="F42" s="14">
        <f t="shared" si="15"/>
        <v>0</v>
      </c>
      <c r="G42" s="14">
        <f t="shared" si="9"/>
        <v>660</v>
      </c>
      <c r="H42" s="14">
        <f t="shared" si="16"/>
        <v>0</v>
      </c>
      <c r="I42" s="24">
        <f t="shared" si="17"/>
        <v>0</v>
      </c>
      <c r="J42" s="24"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0"/>
        <v>42023</v>
      </c>
      <c r="B43" s="12">
        <f t="shared" si="11"/>
        <v>45017</v>
      </c>
      <c r="C43" s="13">
        <f t="shared" si="12"/>
        <v>220</v>
      </c>
      <c r="D43" s="13">
        <f t="shared" si="13"/>
        <v>22</v>
      </c>
      <c r="E43" s="13">
        <f t="shared" si="14"/>
        <v>682</v>
      </c>
      <c r="F43" s="14">
        <f t="shared" si="15"/>
        <v>0</v>
      </c>
      <c r="G43" s="14">
        <f t="shared" si="9"/>
        <v>682</v>
      </c>
      <c r="H43" s="14">
        <f t="shared" si="16"/>
        <v>0</v>
      </c>
      <c r="I43" s="24">
        <f t="shared" si="17"/>
        <v>0</v>
      </c>
      <c r="J43" s="24"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0"/>
        <v>52023</v>
      </c>
      <c r="B44" s="12">
        <f t="shared" si="11"/>
        <v>45047</v>
      </c>
      <c r="C44" s="13">
        <f t="shared" si="12"/>
        <v>220</v>
      </c>
      <c r="D44" s="13">
        <f t="shared" si="13"/>
        <v>22</v>
      </c>
      <c r="E44" s="13">
        <f t="shared" si="14"/>
        <v>704</v>
      </c>
      <c r="F44" s="14">
        <f t="shared" si="15"/>
        <v>0</v>
      </c>
      <c r="G44" s="14">
        <f t="shared" si="9"/>
        <v>704</v>
      </c>
      <c r="H44" s="14">
        <f t="shared" si="16"/>
        <v>0</v>
      </c>
      <c r="I44" s="24">
        <f t="shared" si="17"/>
        <v>0</v>
      </c>
      <c r="J44" s="24"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0"/>
        <v>62023</v>
      </c>
      <c r="B45" s="12">
        <f t="shared" si="11"/>
        <v>45078</v>
      </c>
      <c r="C45" s="13">
        <f t="shared" si="12"/>
        <v>220</v>
      </c>
      <c r="D45" s="13">
        <f t="shared" si="13"/>
        <v>22</v>
      </c>
      <c r="E45" s="13">
        <f t="shared" si="14"/>
        <v>726</v>
      </c>
      <c r="F45" s="14">
        <f t="shared" si="15"/>
        <v>0</v>
      </c>
      <c r="G45" s="14">
        <f t="shared" si="9"/>
        <v>726</v>
      </c>
      <c r="H45" s="14">
        <f t="shared" si="16"/>
        <v>0</v>
      </c>
      <c r="I45" s="24">
        <f t="shared" si="17"/>
        <v>0</v>
      </c>
      <c r="J45" s="24"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0"/>
        <v>72023</v>
      </c>
      <c r="B46" s="12">
        <f t="shared" si="11"/>
        <v>45108</v>
      </c>
      <c r="C46" s="13">
        <f t="shared" si="12"/>
        <v>220</v>
      </c>
      <c r="D46" s="13">
        <f t="shared" si="13"/>
        <v>22</v>
      </c>
      <c r="E46" s="13">
        <f t="shared" si="14"/>
        <v>748</v>
      </c>
      <c r="F46" s="14">
        <f t="shared" si="15"/>
        <v>0</v>
      </c>
      <c r="G46" s="14">
        <f t="shared" si="9"/>
        <v>748</v>
      </c>
      <c r="H46" s="14">
        <f t="shared" si="16"/>
        <v>0</v>
      </c>
      <c r="I46" s="24">
        <f t="shared" si="17"/>
        <v>0</v>
      </c>
      <c r="J46" s="24"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0"/>
        <v>82023</v>
      </c>
      <c r="B47" s="12">
        <f t="shared" si="11"/>
        <v>45139</v>
      </c>
      <c r="C47" s="13">
        <f t="shared" si="12"/>
        <v>220</v>
      </c>
      <c r="D47" s="13">
        <f t="shared" si="13"/>
        <v>22</v>
      </c>
      <c r="E47" s="13">
        <f t="shared" si="14"/>
        <v>770</v>
      </c>
      <c r="F47" s="14">
        <f t="shared" si="15"/>
        <v>0</v>
      </c>
      <c r="G47" s="14">
        <f t="shared" si="9"/>
        <v>770</v>
      </c>
      <c r="H47" s="14">
        <f t="shared" si="16"/>
        <v>0</v>
      </c>
      <c r="I47" s="24">
        <f t="shared" si="17"/>
        <v>0</v>
      </c>
      <c r="J47" s="24"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0"/>
        <v>92023</v>
      </c>
      <c r="B48" s="12">
        <f t="shared" si="11"/>
        <v>45170</v>
      </c>
      <c r="C48" s="13">
        <f t="shared" si="12"/>
        <v>220</v>
      </c>
      <c r="D48" s="13">
        <f t="shared" si="13"/>
        <v>22</v>
      </c>
      <c r="E48" s="13">
        <f t="shared" si="14"/>
        <v>792</v>
      </c>
      <c r="F48" s="14">
        <f t="shared" si="15"/>
        <v>0</v>
      </c>
      <c r="G48" s="14">
        <f t="shared" si="9"/>
        <v>792</v>
      </c>
      <c r="H48" s="14">
        <f t="shared" si="16"/>
        <v>0</v>
      </c>
      <c r="I48" s="24">
        <f t="shared" si="17"/>
        <v>0</v>
      </c>
      <c r="J48" s="24"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0"/>
        <v>102023</v>
      </c>
      <c r="B49" s="12">
        <f t="shared" si="11"/>
        <v>45200</v>
      </c>
      <c r="C49" s="13">
        <f t="shared" si="12"/>
        <v>220</v>
      </c>
      <c r="D49" s="13">
        <f t="shared" si="13"/>
        <v>22</v>
      </c>
      <c r="E49" s="13">
        <f t="shared" si="14"/>
        <v>814</v>
      </c>
      <c r="F49" s="14">
        <f t="shared" si="15"/>
        <v>0</v>
      </c>
      <c r="G49" s="14">
        <f t="shared" si="9"/>
        <v>814</v>
      </c>
      <c r="H49" s="14">
        <f t="shared" si="16"/>
        <v>0</v>
      </c>
      <c r="I49" s="24">
        <f t="shared" si="17"/>
        <v>0</v>
      </c>
      <c r="J49" s="24"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0"/>
        <v>112023</v>
      </c>
      <c r="B50" s="12">
        <f t="shared" si="11"/>
        <v>45231</v>
      </c>
      <c r="C50" s="13">
        <f t="shared" si="12"/>
        <v>220</v>
      </c>
      <c r="D50" s="13">
        <f t="shared" si="13"/>
        <v>22</v>
      </c>
      <c r="E50" s="13">
        <f t="shared" si="14"/>
        <v>836</v>
      </c>
      <c r="F50" s="14">
        <f t="shared" si="15"/>
        <v>0</v>
      </c>
      <c r="G50" s="14">
        <f t="shared" si="9"/>
        <v>836</v>
      </c>
      <c r="H50" s="14">
        <f t="shared" si="16"/>
        <v>0</v>
      </c>
      <c r="I50" s="24">
        <f t="shared" si="17"/>
        <v>0</v>
      </c>
      <c r="J50" s="24"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0"/>
        <v>122023</v>
      </c>
      <c r="B51" s="12">
        <f t="shared" si="11"/>
        <v>45261</v>
      </c>
      <c r="C51" s="13">
        <f t="shared" si="12"/>
        <v>220</v>
      </c>
      <c r="D51" s="13">
        <f t="shared" si="13"/>
        <v>22</v>
      </c>
      <c r="E51" s="13">
        <f t="shared" si="14"/>
        <v>858</v>
      </c>
      <c r="F51" s="14">
        <f t="shared" si="15"/>
        <v>0</v>
      </c>
      <c r="G51" s="14">
        <f t="shared" si="9"/>
        <v>858</v>
      </c>
      <c r="H51" s="14">
        <f t="shared" si="16"/>
        <v>0</v>
      </c>
      <c r="I51" s="24">
        <f t="shared" si="17"/>
        <v>0</v>
      </c>
      <c r="J51" s="24"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0"/>
        <v>12024</v>
      </c>
      <c r="B52" s="12">
        <f t="shared" si="11"/>
        <v>45292</v>
      </c>
      <c r="C52" s="13">
        <f t="shared" si="12"/>
        <v>220</v>
      </c>
      <c r="D52" s="13">
        <f t="shared" si="13"/>
        <v>22</v>
      </c>
      <c r="E52" s="13">
        <f t="shared" si="14"/>
        <v>880</v>
      </c>
      <c r="F52" s="14">
        <f t="shared" si="15"/>
        <v>0</v>
      </c>
      <c r="G52" s="14">
        <f t="shared" si="9"/>
        <v>880</v>
      </c>
      <c r="H52" s="14">
        <f t="shared" si="16"/>
        <v>0</v>
      </c>
      <c r="I52" s="24">
        <f t="shared" si="17"/>
        <v>0</v>
      </c>
      <c r="J52" s="24"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0"/>
        <v>22024</v>
      </c>
      <c r="B53" s="12">
        <f t="shared" si="11"/>
        <v>45323</v>
      </c>
      <c r="C53" s="13">
        <f t="shared" si="12"/>
        <v>220</v>
      </c>
      <c r="D53" s="13">
        <f t="shared" si="13"/>
        <v>22</v>
      </c>
      <c r="E53" s="13">
        <f t="shared" si="14"/>
        <v>902</v>
      </c>
      <c r="F53" s="14">
        <f t="shared" si="15"/>
        <v>0</v>
      </c>
      <c r="G53" s="14">
        <f t="shared" si="9"/>
        <v>902</v>
      </c>
      <c r="H53" s="14">
        <f t="shared" si="16"/>
        <v>0</v>
      </c>
      <c r="I53" s="24">
        <f t="shared" si="17"/>
        <v>0</v>
      </c>
      <c r="J53" s="24"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0"/>
        <v>32024</v>
      </c>
      <c r="B54" s="12">
        <f t="shared" si="11"/>
        <v>45352</v>
      </c>
      <c r="C54" s="13">
        <f t="shared" si="12"/>
        <v>220</v>
      </c>
      <c r="D54" s="13">
        <f t="shared" si="13"/>
        <v>22</v>
      </c>
      <c r="E54" s="13">
        <f t="shared" si="14"/>
        <v>924</v>
      </c>
      <c r="F54" s="14">
        <f t="shared" si="15"/>
        <v>0</v>
      </c>
      <c r="G54" s="14">
        <f t="shared" si="9"/>
        <v>924</v>
      </c>
      <c r="H54" s="14">
        <f t="shared" si="16"/>
        <v>0</v>
      </c>
      <c r="I54" s="24">
        <f t="shared" si="17"/>
        <v>0</v>
      </c>
      <c r="J54" s="24"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0"/>
        <v>42024</v>
      </c>
      <c r="B55" s="12">
        <f t="shared" si="11"/>
        <v>45383</v>
      </c>
      <c r="C55" s="13">
        <f t="shared" si="12"/>
        <v>220</v>
      </c>
      <c r="D55" s="13">
        <f t="shared" si="13"/>
        <v>22</v>
      </c>
      <c r="E55" s="13">
        <f t="shared" si="14"/>
        <v>946</v>
      </c>
      <c r="F55" s="14">
        <f t="shared" si="15"/>
        <v>0</v>
      </c>
      <c r="G55" s="14">
        <f t="shared" si="9"/>
        <v>946</v>
      </c>
      <c r="H55" s="14">
        <f t="shared" si="16"/>
        <v>0</v>
      </c>
      <c r="I55" s="24">
        <f t="shared" si="17"/>
        <v>0</v>
      </c>
      <c r="J55" s="24"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0"/>
        <v>52024</v>
      </c>
      <c r="B56" s="12">
        <f t="shared" si="11"/>
        <v>45413</v>
      </c>
      <c r="C56" s="13">
        <f t="shared" si="12"/>
        <v>220</v>
      </c>
      <c r="D56" s="13">
        <f t="shared" si="13"/>
        <v>22</v>
      </c>
      <c r="E56" s="13">
        <f t="shared" si="14"/>
        <v>968</v>
      </c>
      <c r="F56" s="14">
        <f t="shared" si="15"/>
        <v>0</v>
      </c>
      <c r="G56" s="14">
        <f t="shared" si="9"/>
        <v>968</v>
      </c>
      <c r="H56" s="14">
        <f t="shared" si="16"/>
        <v>0</v>
      </c>
      <c r="I56" s="24">
        <f t="shared" si="17"/>
        <v>0</v>
      </c>
      <c r="J56" s="24"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0"/>
        <v>62024</v>
      </c>
      <c r="B57" s="12">
        <f t="shared" si="11"/>
        <v>45444</v>
      </c>
      <c r="C57" s="13">
        <f t="shared" si="12"/>
        <v>220</v>
      </c>
      <c r="D57" s="13">
        <f t="shared" si="13"/>
        <v>22</v>
      </c>
      <c r="E57" s="13">
        <f t="shared" si="14"/>
        <v>990</v>
      </c>
      <c r="F57" s="14">
        <f t="shared" si="15"/>
        <v>0</v>
      </c>
      <c r="G57" s="14">
        <f t="shared" si="9"/>
        <v>990</v>
      </c>
      <c r="H57" s="14">
        <f t="shared" si="16"/>
        <v>0</v>
      </c>
      <c r="I57" s="24">
        <f t="shared" si="17"/>
        <v>0</v>
      </c>
      <c r="J57" s="24"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0"/>
        <v>72024</v>
      </c>
      <c r="B58" s="12">
        <f t="shared" si="11"/>
        <v>45474</v>
      </c>
      <c r="C58" s="13">
        <f t="shared" si="12"/>
        <v>220</v>
      </c>
      <c r="D58" s="13">
        <f t="shared" si="13"/>
        <v>22</v>
      </c>
      <c r="E58" s="13">
        <f t="shared" si="14"/>
        <v>1012</v>
      </c>
      <c r="F58" s="14">
        <f t="shared" si="15"/>
        <v>0</v>
      </c>
      <c r="G58" s="14">
        <f t="shared" si="9"/>
        <v>1012</v>
      </c>
      <c r="H58" s="14">
        <f t="shared" si="16"/>
        <v>0</v>
      </c>
      <c r="I58" s="24">
        <f t="shared" si="17"/>
        <v>0</v>
      </c>
      <c r="J58" s="24"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0"/>
        <v>82024</v>
      </c>
      <c r="B59" s="12">
        <f t="shared" si="11"/>
        <v>45505</v>
      </c>
      <c r="C59" s="13">
        <f t="shared" si="12"/>
        <v>220</v>
      </c>
      <c r="D59" s="13">
        <f t="shared" si="13"/>
        <v>22</v>
      </c>
      <c r="E59" s="13">
        <f t="shared" si="14"/>
        <v>1034</v>
      </c>
      <c r="F59" s="14">
        <f t="shared" si="15"/>
        <v>0</v>
      </c>
      <c r="G59" s="14">
        <f t="shared" si="9"/>
        <v>1034</v>
      </c>
      <c r="H59" s="14">
        <f t="shared" si="16"/>
        <v>0</v>
      </c>
      <c r="I59" s="24">
        <f t="shared" si="17"/>
        <v>0</v>
      </c>
      <c r="J59" s="24"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0"/>
        <v>92024</v>
      </c>
      <c r="B60" s="12">
        <f t="shared" si="11"/>
        <v>45536</v>
      </c>
      <c r="C60" s="13">
        <f t="shared" si="12"/>
        <v>220</v>
      </c>
      <c r="D60" s="13">
        <f t="shared" si="13"/>
        <v>22</v>
      </c>
      <c r="E60" s="13">
        <f t="shared" si="14"/>
        <v>1056</v>
      </c>
      <c r="F60" s="14">
        <f t="shared" si="15"/>
        <v>0</v>
      </c>
      <c r="G60" s="14">
        <f t="shared" si="9"/>
        <v>1056</v>
      </c>
      <c r="H60" s="14">
        <f t="shared" si="16"/>
        <v>0</v>
      </c>
      <c r="I60" s="24">
        <f t="shared" si="17"/>
        <v>0</v>
      </c>
      <c r="J60" s="24"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0"/>
        <v>102024</v>
      </c>
      <c r="B61" s="12">
        <f t="shared" si="11"/>
        <v>45566</v>
      </c>
      <c r="C61" s="13">
        <f t="shared" si="12"/>
        <v>220</v>
      </c>
      <c r="D61" s="13">
        <f t="shared" si="13"/>
        <v>22</v>
      </c>
      <c r="E61" s="13">
        <f t="shared" si="14"/>
        <v>1078</v>
      </c>
      <c r="F61" s="14">
        <f t="shared" si="15"/>
        <v>0</v>
      </c>
      <c r="G61" s="14">
        <f t="shared" si="9"/>
        <v>1078</v>
      </c>
      <c r="H61" s="14">
        <f t="shared" si="16"/>
        <v>0</v>
      </c>
      <c r="I61" s="24">
        <f t="shared" si="17"/>
        <v>0</v>
      </c>
      <c r="J61" s="24"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0"/>
        <v>112024</v>
      </c>
      <c r="B62" s="12">
        <f t="shared" si="11"/>
        <v>45597</v>
      </c>
      <c r="C62" s="13">
        <f t="shared" si="12"/>
        <v>220</v>
      </c>
      <c r="D62" s="13">
        <f t="shared" si="13"/>
        <v>22</v>
      </c>
      <c r="E62" s="13">
        <f t="shared" si="14"/>
        <v>1100</v>
      </c>
      <c r="F62" s="14">
        <f t="shared" si="15"/>
        <v>0</v>
      </c>
      <c r="G62" s="14">
        <f t="shared" si="9"/>
        <v>1100</v>
      </c>
      <c r="H62" s="14">
        <f t="shared" si="16"/>
        <v>0</v>
      </c>
      <c r="I62" s="24">
        <f t="shared" si="17"/>
        <v>0</v>
      </c>
      <c r="J62" s="24"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0"/>
        <v>122024</v>
      </c>
      <c r="B63" s="12">
        <f t="shared" si="11"/>
        <v>45627</v>
      </c>
      <c r="C63" s="13">
        <f t="shared" si="12"/>
        <v>220</v>
      </c>
      <c r="D63" s="13">
        <f t="shared" si="13"/>
        <v>22</v>
      </c>
      <c r="E63" s="13">
        <f t="shared" si="14"/>
        <v>1122</v>
      </c>
      <c r="F63" s="14">
        <f t="shared" si="15"/>
        <v>0</v>
      </c>
      <c r="G63" s="14">
        <f t="shared" si="9"/>
        <v>1122</v>
      </c>
      <c r="H63" s="14">
        <f t="shared" si="16"/>
        <v>0</v>
      </c>
      <c r="I63" s="24">
        <f t="shared" si="17"/>
        <v>0</v>
      </c>
      <c r="J63" s="24"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0"/>
        <v>12025</v>
      </c>
      <c r="B64" s="12">
        <f t="shared" si="11"/>
        <v>45658</v>
      </c>
      <c r="C64" s="13">
        <f t="shared" si="12"/>
        <v>220</v>
      </c>
      <c r="D64" s="13">
        <f t="shared" si="13"/>
        <v>22</v>
      </c>
      <c r="E64" s="13">
        <f t="shared" si="14"/>
        <v>1144</v>
      </c>
      <c r="F64" s="14">
        <f t="shared" si="15"/>
        <v>0</v>
      </c>
      <c r="G64" s="14">
        <f t="shared" si="9"/>
        <v>1144</v>
      </c>
      <c r="H64" s="14">
        <f t="shared" si="16"/>
        <v>0</v>
      </c>
      <c r="I64" s="24">
        <f t="shared" si="17"/>
        <v>0</v>
      </c>
      <c r="J64" s="24"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0"/>
        <v>22025</v>
      </c>
      <c r="B65" s="12">
        <f t="shared" si="11"/>
        <v>45689</v>
      </c>
      <c r="C65" s="13">
        <f t="shared" si="12"/>
        <v>220</v>
      </c>
      <c r="D65" s="13">
        <f t="shared" si="13"/>
        <v>22</v>
      </c>
      <c r="E65" s="13">
        <f t="shared" si="14"/>
        <v>1166</v>
      </c>
      <c r="F65" s="14">
        <f t="shared" si="15"/>
        <v>0</v>
      </c>
      <c r="G65" s="14">
        <f t="shared" si="9"/>
        <v>1166</v>
      </c>
      <c r="H65" s="14">
        <f t="shared" si="16"/>
        <v>0</v>
      </c>
      <c r="I65" s="24">
        <f t="shared" si="17"/>
        <v>0</v>
      </c>
      <c r="J65" s="24"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0"/>
        <v>32025</v>
      </c>
      <c r="B66" s="12">
        <f t="shared" si="11"/>
        <v>45717</v>
      </c>
      <c r="C66" s="13">
        <f t="shared" si="12"/>
        <v>220</v>
      </c>
      <c r="D66" s="13">
        <f t="shared" si="13"/>
        <v>22</v>
      </c>
      <c r="E66" s="13">
        <f t="shared" si="14"/>
        <v>1188</v>
      </c>
      <c r="F66" s="14">
        <f t="shared" si="15"/>
        <v>0</v>
      </c>
      <c r="G66" s="14">
        <f t="shared" si="9"/>
        <v>1188</v>
      </c>
      <c r="H66" s="14">
        <f t="shared" si="16"/>
        <v>0</v>
      </c>
      <c r="I66" s="24">
        <f t="shared" si="17"/>
        <v>0</v>
      </c>
      <c r="J66" s="24"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0"/>
        <v>42025</v>
      </c>
      <c r="B67" s="12">
        <f t="shared" si="11"/>
        <v>45748</v>
      </c>
      <c r="C67" s="13">
        <f t="shared" si="12"/>
        <v>220</v>
      </c>
      <c r="D67" s="13">
        <f t="shared" si="13"/>
        <v>22</v>
      </c>
      <c r="E67" s="13">
        <f t="shared" si="14"/>
        <v>1210</v>
      </c>
      <c r="F67" s="14">
        <f t="shared" si="15"/>
        <v>0</v>
      </c>
      <c r="G67" s="14">
        <f t="shared" si="9"/>
        <v>1210</v>
      </c>
      <c r="H67" s="14">
        <f t="shared" si="16"/>
        <v>0</v>
      </c>
      <c r="I67" s="24">
        <f t="shared" si="17"/>
        <v>0</v>
      </c>
      <c r="J67" s="24"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0"/>
        <v>52025</v>
      </c>
      <c r="B68" s="12">
        <f t="shared" si="11"/>
        <v>45778</v>
      </c>
      <c r="C68" s="13">
        <f t="shared" si="12"/>
        <v>220</v>
      </c>
      <c r="D68" s="13">
        <f t="shared" si="13"/>
        <v>22</v>
      </c>
      <c r="E68" s="13">
        <f t="shared" si="14"/>
        <v>1232</v>
      </c>
      <c r="F68" s="14">
        <f t="shared" si="15"/>
        <v>0</v>
      </c>
      <c r="G68" s="14">
        <f t="shared" si="9"/>
        <v>1232</v>
      </c>
      <c r="H68" s="14">
        <f t="shared" si="16"/>
        <v>0</v>
      </c>
      <c r="I68" s="24">
        <f t="shared" si="17"/>
        <v>0</v>
      </c>
      <c r="J68" s="24"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0"/>
        <v>62025</v>
      </c>
      <c r="B69" s="12">
        <f t="shared" si="11"/>
        <v>45809</v>
      </c>
      <c r="C69" s="13">
        <f t="shared" si="12"/>
        <v>220</v>
      </c>
      <c r="D69" s="13">
        <f t="shared" si="13"/>
        <v>22</v>
      </c>
      <c r="E69" s="13">
        <f t="shared" si="14"/>
        <v>1254</v>
      </c>
      <c r="F69" s="14">
        <f t="shared" si="15"/>
        <v>0</v>
      </c>
      <c r="G69" s="14">
        <f t="shared" ref="G69:G100" si="18">E69-F69</f>
        <v>1254</v>
      </c>
      <c r="H69" s="14">
        <f t="shared" si="16"/>
        <v>0</v>
      </c>
      <c r="I69" s="24">
        <f t="shared" si="17"/>
        <v>0</v>
      </c>
      <c r="J69" s="24"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9">MONTH(B70)&amp;YEAR(B70)</f>
        <v>72025</v>
      </c>
      <c r="B70" s="12">
        <f t="shared" ref="B70:B101" si="20">EDATE(B69,1)</f>
        <v>45839</v>
      </c>
      <c r="C70" s="13">
        <f t="shared" ref="C70:C101" si="21">C69-H70+I70</f>
        <v>220</v>
      </c>
      <c r="D70" s="13">
        <f t="shared" ref="D70:D101" si="22">C69*$K$1</f>
        <v>22</v>
      </c>
      <c r="E70" s="13">
        <f t="shared" ref="E70:E101" si="23">C69*$K$1+G69</f>
        <v>1276</v>
      </c>
      <c r="F70" s="14">
        <f t="shared" ref="F70:F101" si="24">IF(J70&gt;E70,E70,J70)</f>
        <v>0</v>
      </c>
      <c r="G70" s="14">
        <f t="shared" si="18"/>
        <v>1276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9"/>
        <v>82025</v>
      </c>
      <c r="B71" s="12">
        <f t="shared" si="20"/>
        <v>45870</v>
      </c>
      <c r="C71" s="13">
        <f t="shared" si="21"/>
        <v>220</v>
      </c>
      <c r="D71" s="13">
        <f t="shared" si="22"/>
        <v>22</v>
      </c>
      <c r="E71" s="13">
        <f t="shared" si="23"/>
        <v>1298</v>
      </c>
      <c r="F71" s="14">
        <f t="shared" si="24"/>
        <v>0</v>
      </c>
      <c r="G71" s="14">
        <f t="shared" si="18"/>
        <v>1298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9"/>
        <v>92025</v>
      </c>
      <c r="B72" s="12">
        <f t="shared" si="20"/>
        <v>45901</v>
      </c>
      <c r="C72" s="13">
        <f t="shared" si="21"/>
        <v>220</v>
      </c>
      <c r="D72" s="13">
        <f t="shared" si="22"/>
        <v>22</v>
      </c>
      <c r="E72" s="13">
        <f t="shared" si="23"/>
        <v>1320</v>
      </c>
      <c r="F72" s="14">
        <f t="shared" si="24"/>
        <v>0</v>
      </c>
      <c r="G72" s="14">
        <f t="shared" si="18"/>
        <v>1320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9"/>
        <v>102025</v>
      </c>
      <c r="B73" s="12">
        <f t="shared" si="20"/>
        <v>45931</v>
      </c>
      <c r="C73" s="13">
        <f t="shared" si="21"/>
        <v>220</v>
      </c>
      <c r="D73" s="13">
        <f t="shared" si="22"/>
        <v>22</v>
      </c>
      <c r="E73" s="13">
        <f t="shared" si="23"/>
        <v>1342</v>
      </c>
      <c r="F73" s="14">
        <f t="shared" si="24"/>
        <v>0</v>
      </c>
      <c r="G73" s="14">
        <f t="shared" si="18"/>
        <v>1342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9"/>
        <v>112025</v>
      </c>
      <c r="B74" s="12">
        <f t="shared" si="20"/>
        <v>45962</v>
      </c>
      <c r="C74" s="13">
        <f t="shared" si="21"/>
        <v>220</v>
      </c>
      <c r="D74" s="13">
        <f t="shared" si="22"/>
        <v>22</v>
      </c>
      <c r="E74" s="13">
        <f t="shared" si="23"/>
        <v>1364</v>
      </c>
      <c r="F74" s="14">
        <f t="shared" si="24"/>
        <v>0</v>
      </c>
      <c r="G74" s="14">
        <f t="shared" si="18"/>
        <v>1364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9"/>
        <v>122025</v>
      </c>
      <c r="B75" s="12">
        <f t="shared" si="20"/>
        <v>45992</v>
      </c>
      <c r="C75" s="13">
        <f t="shared" si="21"/>
        <v>220</v>
      </c>
      <c r="D75" s="13">
        <f t="shared" si="22"/>
        <v>22</v>
      </c>
      <c r="E75" s="13">
        <f t="shared" si="23"/>
        <v>1386</v>
      </c>
      <c r="F75" s="14">
        <f t="shared" si="24"/>
        <v>0</v>
      </c>
      <c r="G75" s="14">
        <f t="shared" si="18"/>
        <v>1386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9"/>
        <v>12026</v>
      </c>
      <c r="B76" s="12">
        <f t="shared" si="20"/>
        <v>46023</v>
      </c>
      <c r="C76" s="13">
        <f t="shared" si="21"/>
        <v>220</v>
      </c>
      <c r="D76" s="13">
        <f t="shared" si="22"/>
        <v>22</v>
      </c>
      <c r="E76" s="13">
        <f t="shared" si="23"/>
        <v>1408</v>
      </c>
      <c r="F76" s="14">
        <f t="shared" si="24"/>
        <v>0</v>
      </c>
      <c r="G76" s="14">
        <f t="shared" si="18"/>
        <v>1408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9"/>
        <v>22026</v>
      </c>
      <c r="B77" s="12">
        <f t="shared" si="20"/>
        <v>46054</v>
      </c>
      <c r="C77" s="13">
        <f t="shared" si="21"/>
        <v>220</v>
      </c>
      <c r="D77" s="13">
        <f t="shared" si="22"/>
        <v>22</v>
      </c>
      <c r="E77" s="13">
        <f t="shared" si="23"/>
        <v>1430</v>
      </c>
      <c r="F77" s="14">
        <f t="shared" si="24"/>
        <v>0</v>
      </c>
      <c r="G77" s="14">
        <f t="shared" si="18"/>
        <v>1430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9"/>
        <v>32026</v>
      </c>
      <c r="B78" s="12">
        <f t="shared" si="20"/>
        <v>46082</v>
      </c>
      <c r="C78" s="13">
        <f t="shared" si="21"/>
        <v>220</v>
      </c>
      <c r="D78" s="13">
        <f t="shared" si="22"/>
        <v>22</v>
      </c>
      <c r="E78" s="13">
        <f t="shared" si="23"/>
        <v>1452</v>
      </c>
      <c r="F78" s="14">
        <f t="shared" si="24"/>
        <v>0</v>
      </c>
      <c r="G78" s="14">
        <f t="shared" si="18"/>
        <v>1452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9"/>
        <v>42026</v>
      </c>
      <c r="B79" s="12">
        <f t="shared" si="20"/>
        <v>46113</v>
      </c>
      <c r="C79" s="13">
        <f t="shared" si="21"/>
        <v>220</v>
      </c>
      <c r="D79" s="13">
        <f t="shared" si="22"/>
        <v>22</v>
      </c>
      <c r="E79" s="13">
        <f t="shared" si="23"/>
        <v>1474</v>
      </c>
      <c r="F79" s="14">
        <f t="shared" si="24"/>
        <v>0</v>
      </c>
      <c r="G79" s="14">
        <f t="shared" si="18"/>
        <v>1474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9"/>
        <v>52026</v>
      </c>
      <c r="B80" s="12">
        <f t="shared" si="20"/>
        <v>46143</v>
      </c>
      <c r="C80" s="13">
        <f t="shared" si="21"/>
        <v>220</v>
      </c>
      <c r="D80" s="13">
        <f t="shared" si="22"/>
        <v>22</v>
      </c>
      <c r="E80" s="13">
        <f t="shared" si="23"/>
        <v>1496</v>
      </c>
      <c r="F80" s="14">
        <f t="shared" si="24"/>
        <v>0</v>
      </c>
      <c r="G80" s="14">
        <f t="shared" si="18"/>
        <v>1496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9"/>
        <v>62026</v>
      </c>
      <c r="B81" s="12">
        <f t="shared" si="20"/>
        <v>46174</v>
      </c>
      <c r="C81" s="13">
        <f t="shared" si="21"/>
        <v>220</v>
      </c>
      <c r="D81" s="13">
        <f t="shared" si="22"/>
        <v>22</v>
      </c>
      <c r="E81" s="13">
        <f t="shared" si="23"/>
        <v>1518</v>
      </c>
      <c r="F81" s="14">
        <f t="shared" si="24"/>
        <v>0</v>
      </c>
      <c r="G81" s="14">
        <f t="shared" si="18"/>
        <v>1518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9"/>
        <v>72026</v>
      </c>
      <c r="B82" s="12">
        <f t="shared" si="20"/>
        <v>46204</v>
      </c>
      <c r="C82" s="13">
        <f t="shared" si="21"/>
        <v>220</v>
      </c>
      <c r="D82" s="13">
        <f t="shared" si="22"/>
        <v>22</v>
      </c>
      <c r="E82" s="13">
        <f t="shared" si="23"/>
        <v>1540</v>
      </c>
      <c r="F82" s="14">
        <f t="shared" si="24"/>
        <v>0</v>
      </c>
      <c r="G82" s="14">
        <f t="shared" si="18"/>
        <v>1540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9"/>
        <v>82026</v>
      </c>
      <c r="B83" s="12">
        <f t="shared" si="20"/>
        <v>46235</v>
      </c>
      <c r="C83" s="13">
        <f t="shared" si="21"/>
        <v>220</v>
      </c>
      <c r="D83" s="13">
        <f t="shared" si="22"/>
        <v>22</v>
      </c>
      <c r="E83" s="13">
        <f t="shared" si="23"/>
        <v>1562</v>
      </c>
      <c r="F83" s="14">
        <f t="shared" si="24"/>
        <v>0</v>
      </c>
      <c r="G83" s="14">
        <f t="shared" si="18"/>
        <v>1562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9"/>
        <v>92026</v>
      </c>
      <c r="B84" s="12">
        <f t="shared" si="20"/>
        <v>46266</v>
      </c>
      <c r="C84" s="13">
        <f t="shared" si="21"/>
        <v>220</v>
      </c>
      <c r="D84" s="13">
        <f t="shared" si="22"/>
        <v>22</v>
      </c>
      <c r="E84" s="13">
        <f t="shared" si="23"/>
        <v>1584</v>
      </c>
      <c r="F84" s="14">
        <f t="shared" si="24"/>
        <v>0</v>
      </c>
      <c r="G84" s="14">
        <f t="shared" si="18"/>
        <v>1584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9"/>
        <v>102026</v>
      </c>
      <c r="B85" s="12">
        <f t="shared" si="20"/>
        <v>46296</v>
      </c>
      <c r="C85" s="13">
        <f t="shared" si="21"/>
        <v>220</v>
      </c>
      <c r="D85" s="13">
        <f t="shared" si="22"/>
        <v>22</v>
      </c>
      <c r="E85" s="13">
        <f t="shared" si="23"/>
        <v>1606</v>
      </c>
      <c r="F85" s="14">
        <f t="shared" si="24"/>
        <v>0</v>
      </c>
      <c r="G85" s="14">
        <f t="shared" si="18"/>
        <v>1606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9"/>
        <v>112026</v>
      </c>
      <c r="B86" s="12">
        <f t="shared" si="20"/>
        <v>46327</v>
      </c>
      <c r="C86" s="13">
        <f t="shared" si="21"/>
        <v>220</v>
      </c>
      <c r="D86" s="13">
        <f t="shared" si="22"/>
        <v>22</v>
      </c>
      <c r="E86" s="13">
        <f t="shared" si="23"/>
        <v>1628</v>
      </c>
      <c r="F86" s="14">
        <f t="shared" si="24"/>
        <v>0</v>
      </c>
      <c r="G86" s="14">
        <f t="shared" si="18"/>
        <v>1628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9"/>
        <v>122026</v>
      </c>
      <c r="B87" s="12">
        <f t="shared" si="20"/>
        <v>46357</v>
      </c>
      <c r="C87" s="13">
        <f t="shared" si="21"/>
        <v>220</v>
      </c>
      <c r="D87" s="13">
        <f t="shared" si="22"/>
        <v>22</v>
      </c>
      <c r="E87" s="13">
        <f t="shared" si="23"/>
        <v>1650</v>
      </c>
      <c r="F87" s="14">
        <f t="shared" si="24"/>
        <v>0</v>
      </c>
      <c r="G87" s="14">
        <f t="shared" si="18"/>
        <v>1650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9"/>
        <v>12027</v>
      </c>
      <c r="B88" s="12">
        <f t="shared" si="20"/>
        <v>46388</v>
      </c>
      <c r="C88" s="13">
        <f t="shared" si="21"/>
        <v>220</v>
      </c>
      <c r="D88" s="13">
        <f t="shared" si="22"/>
        <v>22</v>
      </c>
      <c r="E88" s="13">
        <f t="shared" si="23"/>
        <v>1672</v>
      </c>
      <c r="F88" s="14">
        <f t="shared" si="24"/>
        <v>0</v>
      </c>
      <c r="G88" s="14">
        <f t="shared" si="18"/>
        <v>1672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9"/>
        <v>22027</v>
      </c>
      <c r="B89" s="12">
        <f t="shared" si="20"/>
        <v>46419</v>
      </c>
      <c r="C89" s="13">
        <f t="shared" si="21"/>
        <v>220</v>
      </c>
      <c r="D89" s="13">
        <f t="shared" si="22"/>
        <v>22</v>
      </c>
      <c r="E89" s="13">
        <f t="shared" si="23"/>
        <v>1694</v>
      </c>
      <c r="F89" s="14">
        <f t="shared" si="24"/>
        <v>0</v>
      </c>
      <c r="G89" s="14">
        <f t="shared" si="18"/>
        <v>1694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9"/>
        <v>32027</v>
      </c>
      <c r="B90" s="12">
        <f t="shared" si="20"/>
        <v>46447</v>
      </c>
      <c r="C90" s="13">
        <f t="shared" si="21"/>
        <v>220</v>
      </c>
      <c r="D90" s="13">
        <f t="shared" si="22"/>
        <v>22</v>
      </c>
      <c r="E90" s="13">
        <f t="shared" si="23"/>
        <v>1716</v>
      </c>
      <c r="F90" s="14">
        <f t="shared" si="24"/>
        <v>0</v>
      </c>
      <c r="G90" s="14">
        <f t="shared" si="18"/>
        <v>1716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9"/>
        <v>42027</v>
      </c>
      <c r="B91" s="12">
        <f t="shared" si="20"/>
        <v>46478</v>
      </c>
      <c r="C91" s="13">
        <f t="shared" si="21"/>
        <v>220</v>
      </c>
      <c r="D91" s="13">
        <f t="shared" si="22"/>
        <v>22</v>
      </c>
      <c r="E91" s="13">
        <f t="shared" si="23"/>
        <v>1738</v>
      </c>
      <c r="F91" s="14">
        <f t="shared" si="24"/>
        <v>0</v>
      </c>
      <c r="G91" s="14">
        <f t="shared" si="18"/>
        <v>1738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9"/>
        <v>52027</v>
      </c>
      <c r="B92" s="12">
        <f t="shared" si="20"/>
        <v>46508</v>
      </c>
      <c r="C92" s="13">
        <f t="shared" si="21"/>
        <v>220</v>
      </c>
      <c r="D92" s="13">
        <f t="shared" si="22"/>
        <v>22</v>
      </c>
      <c r="E92" s="13">
        <f t="shared" si="23"/>
        <v>1760</v>
      </c>
      <c r="F92" s="14">
        <f t="shared" si="24"/>
        <v>0</v>
      </c>
      <c r="G92" s="14">
        <f t="shared" si="18"/>
        <v>1760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9"/>
        <v>62027</v>
      </c>
      <c r="B93" s="12">
        <f t="shared" si="20"/>
        <v>46539</v>
      </c>
      <c r="C93" s="13">
        <f t="shared" si="21"/>
        <v>220</v>
      </c>
      <c r="D93" s="13">
        <f t="shared" si="22"/>
        <v>22</v>
      </c>
      <c r="E93" s="13">
        <f t="shared" si="23"/>
        <v>1782</v>
      </c>
      <c r="F93" s="14">
        <f t="shared" si="24"/>
        <v>0</v>
      </c>
      <c r="G93" s="14">
        <f t="shared" si="18"/>
        <v>1782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9"/>
        <v>72027</v>
      </c>
      <c r="B94" s="12">
        <f t="shared" si="20"/>
        <v>46569</v>
      </c>
      <c r="C94" s="13">
        <f t="shared" si="21"/>
        <v>220</v>
      </c>
      <c r="D94" s="13">
        <f t="shared" si="22"/>
        <v>22</v>
      </c>
      <c r="E94" s="13">
        <f t="shared" si="23"/>
        <v>1804</v>
      </c>
      <c r="F94" s="14">
        <f t="shared" si="24"/>
        <v>0</v>
      </c>
      <c r="G94" s="14">
        <f t="shared" si="18"/>
        <v>1804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9"/>
        <v>82027</v>
      </c>
      <c r="B95" s="12">
        <f t="shared" si="20"/>
        <v>46600</v>
      </c>
      <c r="C95" s="13">
        <f t="shared" si="21"/>
        <v>220</v>
      </c>
      <c r="D95" s="13">
        <f t="shared" si="22"/>
        <v>22</v>
      </c>
      <c r="E95" s="13">
        <f t="shared" si="23"/>
        <v>1826</v>
      </c>
      <c r="F95" s="14">
        <f t="shared" si="24"/>
        <v>0</v>
      </c>
      <c r="G95" s="14">
        <f t="shared" si="18"/>
        <v>1826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9"/>
        <v>92027</v>
      </c>
      <c r="B96" s="12">
        <f t="shared" si="20"/>
        <v>46631</v>
      </c>
      <c r="C96" s="13">
        <f t="shared" si="21"/>
        <v>220</v>
      </c>
      <c r="D96" s="13">
        <f t="shared" si="22"/>
        <v>22</v>
      </c>
      <c r="E96" s="13">
        <f t="shared" si="23"/>
        <v>1848</v>
      </c>
      <c r="F96" s="14">
        <f t="shared" si="24"/>
        <v>0</v>
      </c>
      <c r="G96" s="14">
        <f t="shared" si="18"/>
        <v>1848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9"/>
        <v>102027</v>
      </c>
      <c r="B97" s="12">
        <f t="shared" si="20"/>
        <v>46661</v>
      </c>
      <c r="C97" s="13">
        <f t="shared" si="21"/>
        <v>220</v>
      </c>
      <c r="D97" s="13">
        <f t="shared" si="22"/>
        <v>22</v>
      </c>
      <c r="E97" s="13">
        <f t="shared" si="23"/>
        <v>1870</v>
      </c>
      <c r="F97" s="14">
        <f t="shared" si="24"/>
        <v>0</v>
      </c>
      <c r="G97" s="14">
        <f t="shared" si="18"/>
        <v>1870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9"/>
        <v>112027</v>
      </c>
      <c r="B98" s="12">
        <f t="shared" si="20"/>
        <v>46692</v>
      </c>
      <c r="C98" s="13">
        <f t="shared" si="21"/>
        <v>220</v>
      </c>
      <c r="D98" s="13">
        <f t="shared" si="22"/>
        <v>22</v>
      </c>
      <c r="E98" s="13">
        <f t="shared" si="23"/>
        <v>1892</v>
      </c>
      <c r="F98" s="14">
        <f t="shared" si="24"/>
        <v>0</v>
      </c>
      <c r="G98" s="14">
        <f t="shared" si="18"/>
        <v>1892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9"/>
        <v>122027</v>
      </c>
      <c r="B99" s="12">
        <f t="shared" si="20"/>
        <v>46722</v>
      </c>
      <c r="C99" s="13">
        <f t="shared" si="21"/>
        <v>220</v>
      </c>
      <c r="D99" s="13">
        <f t="shared" si="22"/>
        <v>22</v>
      </c>
      <c r="E99" s="13">
        <f t="shared" si="23"/>
        <v>1914</v>
      </c>
      <c r="F99" s="14">
        <f t="shared" si="24"/>
        <v>0</v>
      </c>
      <c r="G99" s="14">
        <f t="shared" si="18"/>
        <v>1914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9"/>
        <v>12028</v>
      </c>
      <c r="B100" s="12">
        <f t="shared" si="20"/>
        <v>46753</v>
      </c>
      <c r="C100" s="13">
        <f t="shared" si="21"/>
        <v>220</v>
      </c>
      <c r="D100" s="13">
        <f t="shared" si="22"/>
        <v>22</v>
      </c>
      <c r="E100" s="13">
        <f t="shared" si="23"/>
        <v>1936</v>
      </c>
      <c r="F100" s="14">
        <f t="shared" si="24"/>
        <v>0</v>
      </c>
      <c r="G100" s="14">
        <f t="shared" si="18"/>
        <v>1936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9"/>
        <v>22028</v>
      </c>
      <c r="B101" s="12">
        <f t="shared" si="20"/>
        <v>46784</v>
      </c>
      <c r="C101" s="13">
        <f t="shared" si="21"/>
        <v>220</v>
      </c>
      <c r="D101" s="13">
        <f t="shared" si="22"/>
        <v>22</v>
      </c>
      <c r="E101" s="13">
        <f t="shared" si="23"/>
        <v>1958</v>
      </c>
      <c r="F101" s="14">
        <f t="shared" si="24"/>
        <v>0</v>
      </c>
      <c r="G101" s="14">
        <f t="shared" ref="G101:G124" si="28">E101-F101</f>
        <v>1958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9">MONTH(B102)&amp;YEAR(B102)</f>
        <v>32028</v>
      </c>
      <c r="B102" s="12">
        <f t="shared" ref="B102:B124" si="30">EDATE(B101,1)</f>
        <v>46813</v>
      </c>
      <c r="C102" s="13">
        <f t="shared" ref="C102:C124" si="31">C101-H102+I102</f>
        <v>220</v>
      </c>
      <c r="D102" s="13">
        <f t="shared" ref="D102:D124" si="32">C101*$K$1</f>
        <v>22</v>
      </c>
      <c r="E102" s="13">
        <f t="shared" ref="E102:E124" si="33">C101*$K$1+G101</f>
        <v>1980</v>
      </c>
      <c r="F102" s="14">
        <f t="shared" ref="F102:F124" si="34">IF(J102&gt;E102,E102,J102)</f>
        <v>0</v>
      </c>
      <c r="G102" s="14">
        <f t="shared" si="28"/>
        <v>1980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9"/>
        <v>42028</v>
      </c>
      <c r="B103" s="12">
        <f t="shared" si="30"/>
        <v>46844</v>
      </c>
      <c r="C103" s="13">
        <f t="shared" si="31"/>
        <v>220</v>
      </c>
      <c r="D103" s="13">
        <f t="shared" si="32"/>
        <v>22</v>
      </c>
      <c r="E103" s="13">
        <f t="shared" si="33"/>
        <v>2002</v>
      </c>
      <c r="F103" s="14">
        <f t="shared" si="34"/>
        <v>0</v>
      </c>
      <c r="G103" s="14">
        <f t="shared" si="28"/>
        <v>2002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9"/>
        <v>52028</v>
      </c>
      <c r="B104" s="12">
        <f t="shared" si="30"/>
        <v>46874</v>
      </c>
      <c r="C104" s="13">
        <f t="shared" si="31"/>
        <v>220</v>
      </c>
      <c r="D104" s="13">
        <f t="shared" si="32"/>
        <v>22</v>
      </c>
      <c r="E104" s="13">
        <f t="shared" si="33"/>
        <v>2024</v>
      </c>
      <c r="F104" s="14">
        <f t="shared" si="34"/>
        <v>0</v>
      </c>
      <c r="G104" s="14">
        <f t="shared" si="28"/>
        <v>2024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9"/>
        <v>62028</v>
      </c>
      <c r="B105" s="12">
        <f t="shared" si="30"/>
        <v>46905</v>
      </c>
      <c r="C105" s="13">
        <f t="shared" si="31"/>
        <v>220</v>
      </c>
      <c r="D105" s="13">
        <f t="shared" si="32"/>
        <v>22</v>
      </c>
      <c r="E105" s="13">
        <f t="shared" si="33"/>
        <v>2046</v>
      </c>
      <c r="F105" s="14">
        <f t="shared" si="34"/>
        <v>0</v>
      </c>
      <c r="G105" s="14">
        <f t="shared" si="28"/>
        <v>2046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9"/>
        <v>72028</v>
      </c>
      <c r="B106" s="12">
        <f t="shared" si="30"/>
        <v>46935</v>
      </c>
      <c r="C106" s="13">
        <f t="shared" si="31"/>
        <v>220</v>
      </c>
      <c r="D106" s="13">
        <f t="shared" si="32"/>
        <v>22</v>
      </c>
      <c r="E106" s="13">
        <f t="shared" si="33"/>
        <v>2068</v>
      </c>
      <c r="F106" s="14">
        <f t="shared" si="34"/>
        <v>0</v>
      </c>
      <c r="G106" s="14">
        <f t="shared" si="28"/>
        <v>2068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9"/>
        <v>82028</v>
      </c>
      <c r="B107" s="12">
        <f t="shared" si="30"/>
        <v>46966</v>
      </c>
      <c r="C107" s="13">
        <f t="shared" si="31"/>
        <v>220</v>
      </c>
      <c r="D107" s="13">
        <f t="shared" si="32"/>
        <v>22</v>
      </c>
      <c r="E107" s="13">
        <f t="shared" si="33"/>
        <v>2090</v>
      </c>
      <c r="F107" s="14">
        <f t="shared" si="34"/>
        <v>0</v>
      </c>
      <c r="G107" s="14">
        <f t="shared" si="28"/>
        <v>2090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9"/>
        <v>92028</v>
      </c>
      <c r="B108" s="12">
        <f t="shared" si="30"/>
        <v>46997</v>
      </c>
      <c r="C108" s="13">
        <f t="shared" si="31"/>
        <v>220</v>
      </c>
      <c r="D108" s="13">
        <f t="shared" si="32"/>
        <v>22</v>
      </c>
      <c r="E108" s="13">
        <f t="shared" si="33"/>
        <v>2112</v>
      </c>
      <c r="F108" s="14">
        <f t="shared" si="34"/>
        <v>0</v>
      </c>
      <c r="G108" s="14">
        <f t="shared" si="28"/>
        <v>2112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9"/>
        <v>102028</v>
      </c>
      <c r="B109" s="12">
        <f t="shared" si="30"/>
        <v>47027</v>
      </c>
      <c r="C109" s="13">
        <f t="shared" si="31"/>
        <v>220</v>
      </c>
      <c r="D109" s="13">
        <f t="shared" si="32"/>
        <v>22</v>
      </c>
      <c r="E109" s="13">
        <f t="shared" si="33"/>
        <v>2134</v>
      </c>
      <c r="F109" s="14">
        <f t="shared" si="34"/>
        <v>0</v>
      </c>
      <c r="G109" s="14">
        <f t="shared" si="28"/>
        <v>2134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9"/>
        <v>112028</v>
      </c>
      <c r="B110" s="12">
        <f t="shared" si="30"/>
        <v>47058</v>
      </c>
      <c r="C110" s="13">
        <f t="shared" si="31"/>
        <v>220</v>
      </c>
      <c r="D110" s="13">
        <f t="shared" si="32"/>
        <v>22</v>
      </c>
      <c r="E110" s="13">
        <f t="shared" si="33"/>
        <v>2156</v>
      </c>
      <c r="F110" s="14">
        <f t="shared" si="34"/>
        <v>0</v>
      </c>
      <c r="G110" s="14">
        <f t="shared" si="28"/>
        <v>2156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9"/>
        <v>122028</v>
      </c>
      <c r="B111" s="12">
        <f t="shared" si="30"/>
        <v>47088</v>
      </c>
      <c r="C111" s="13">
        <f t="shared" si="31"/>
        <v>220</v>
      </c>
      <c r="D111" s="13">
        <f t="shared" si="32"/>
        <v>22</v>
      </c>
      <c r="E111" s="13">
        <f t="shared" si="33"/>
        <v>2178</v>
      </c>
      <c r="F111" s="14">
        <f t="shared" si="34"/>
        <v>0</v>
      </c>
      <c r="G111" s="14">
        <f t="shared" si="28"/>
        <v>2178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9"/>
        <v>12029</v>
      </c>
      <c r="B112" s="12">
        <f t="shared" si="30"/>
        <v>47119</v>
      </c>
      <c r="C112" s="13">
        <f t="shared" si="31"/>
        <v>220</v>
      </c>
      <c r="D112" s="13">
        <f t="shared" si="32"/>
        <v>22</v>
      </c>
      <c r="E112" s="13">
        <f t="shared" si="33"/>
        <v>2200</v>
      </c>
      <c r="F112" s="14">
        <f t="shared" si="34"/>
        <v>0</v>
      </c>
      <c r="G112" s="14">
        <f t="shared" si="28"/>
        <v>2200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9"/>
        <v>22029</v>
      </c>
      <c r="B113" s="12">
        <f t="shared" si="30"/>
        <v>47150</v>
      </c>
      <c r="C113" s="13">
        <f t="shared" si="31"/>
        <v>220</v>
      </c>
      <c r="D113" s="13">
        <f t="shared" si="32"/>
        <v>22</v>
      </c>
      <c r="E113" s="13">
        <f t="shared" si="33"/>
        <v>2222</v>
      </c>
      <c r="F113" s="14">
        <f t="shared" si="34"/>
        <v>0</v>
      </c>
      <c r="G113" s="14">
        <f t="shared" si="28"/>
        <v>2222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9"/>
        <v>32029</v>
      </c>
      <c r="B114" s="12">
        <f t="shared" si="30"/>
        <v>47178</v>
      </c>
      <c r="C114" s="13">
        <f t="shared" si="31"/>
        <v>220</v>
      </c>
      <c r="D114" s="13">
        <f t="shared" si="32"/>
        <v>22</v>
      </c>
      <c r="E114" s="13">
        <f t="shared" si="33"/>
        <v>2244</v>
      </c>
      <c r="F114" s="14">
        <f t="shared" si="34"/>
        <v>0</v>
      </c>
      <c r="G114" s="14">
        <f t="shared" si="28"/>
        <v>2244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9"/>
        <v>42029</v>
      </c>
      <c r="B115" s="12">
        <f t="shared" si="30"/>
        <v>47209</v>
      </c>
      <c r="C115" s="13">
        <f t="shared" si="31"/>
        <v>220</v>
      </c>
      <c r="D115" s="13">
        <f t="shared" si="32"/>
        <v>22</v>
      </c>
      <c r="E115" s="13">
        <f t="shared" si="33"/>
        <v>2266</v>
      </c>
      <c r="F115" s="14">
        <f t="shared" si="34"/>
        <v>0</v>
      </c>
      <c r="G115" s="14">
        <f t="shared" si="28"/>
        <v>2266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9"/>
        <v>52029</v>
      </c>
      <c r="B116" s="12">
        <f t="shared" si="30"/>
        <v>47239</v>
      </c>
      <c r="C116" s="13">
        <f t="shared" si="31"/>
        <v>220</v>
      </c>
      <c r="D116" s="13">
        <f t="shared" si="32"/>
        <v>22</v>
      </c>
      <c r="E116" s="13">
        <f t="shared" si="33"/>
        <v>2288</v>
      </c>
      <c r="F116" s="14">
        <f t="shared" si="34"/>
        <v>0</v>
      </c>
      <c r="G116" s="14">
        <f t="shared" si="28"/>
        <v>2288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9"/>
        <v>62029</v>
      </c>
      <c r="B117" s="12">
        <f t="shared" si="30"/>
        <v>47270</v>
      </c>
      <c r="C117" s="13">
        <f t="shared" si="31"/>
        <v>220</v>
      </c>
      <c r="D117" s="13">
        <f t="shared" si="32"/>
        <v>22</v>
      </c>
      <c r="E117" s="13">
        <f t="shared" si="33"/>
        <v>2310</v>
      </c>
      <c r="F117" s="14">
        <f t="shared" si="34"/>
        <v>0</v>
      </c>
      <c r="G117" s="14">
        <f t="shared" si="28"/>
        <v>2310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9"/>
        <v>72029</v>
      </c>
      <c r="B118" s="12">
        <f t="shared" si="30"/>
        <v>47300</v>
      </c>
      <c r="C118" s="13">
        <f t="shared" si="31"/>
        <v>220</v>
      </c>
      <c r="D118" s="13">
        <f t="shared" si="32"/>
        <v>22</v>
      </c>
      <c r="E118" s="13">
        <f t="shared" si="33"/>
        <v>2332</v>
      </c>
      <c r="F118" s="14">
        <f t="shared" si="34"/>
        <v>0</v>
      </c>
      <c r="G118" s="14">
        <f t="shared" si="28"/>
        <v>2332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9"/>
        <v>82029</v>
      </c>
      <c r="B119" s="12">
        <f t="shared" si="30"/>
        <v>47331</v>
      </c>
      <c r="C119" s="13">
        <f t="shared" si="31"/>
        <v>220</v>
      </c>
      <c r="D119" s="13">
        <f t="shared" si="32"/>
        <v>22</v>
      </c>
      <c r="E119" s="13">
        <f t="shared" si="33"/>
        <v>2354</v>
      </c>
      <c r="F119" s="14">
        <f t="shared" si="34"/>
        <v>0</v>
      </c>
      <c r="G119" s="14">
        <f t="shared" si="28"/>
        <v>2354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9"/>
        <v>92029</v>
      </c>
      <c r="B120" s="12">
        <f t="shared" si="30"/>
        <v>47362</v>
      </c>
      <c r="C120" s="13">
        <f t="shared" si="31"/>
        <v>220</v>
      </c>
      <c r="D120" s="13">
        <f t="shared" si="32"/>
        <v>22</v>
      </c>
      <c r="E120" s="13">
        <f t="shared" si="33"/>
        <v>2376</v>
      </c>
      <c r="F120" s="14">
        <f t="shared" si="34"/>
        <v>0</v>
      </c>
      <c r="G120" s="14">
        <f t="shared" si="28"/>
        <v>2376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9"/>
        <v>102029</v>
      </c>
      <c r="B121" s="12">
        <f t="shared" si="30"/>
        <v>47392</v>
      </c>
      <c r="C121" s="13">
        <f t="shared" si="31"/>
        <v>220</v>
      </c>
      <c r="D121" s="13">
        <f t="shared" si="32"/>
        <v>22</v>
      </c>
      <c r="E121" s="13">
        <f t="shared" si="33"/>
        <v>2398</v>
      </c>
      <c r="F121" s="14">
        <f t="shared" si="34"/>
        <v>0</v>
      </c>
      <c r="G121" s="14">
        <f t="shared" si="28"/>
        <v>2398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9"/>
        <v>112029</v>
      </c>
      <c r="B122" s="12">
        <f t="shared" si="30"/>
        <v>47423</v>
      </c>
      <c r="C122" s="13">
        <f t="shared" si="31"/>
        <v>220</v>
      </c>
      <c r="D122" s="13">
        <f t="shared" si="32"/>
        <v>22</v>
      </c>
      <c r="E122" s="13">
        <f t="shared" si="33"/>
        <v>2420</v>
      </c>
      <c r="F122" s="14">
        <f t="shared" si="34"/>
        <v>0</v>
      </c>
      <c r="G122" s="14">
        <f t="shared" si="28"/>
        <v>2420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9"/>
        <v>122029</v>
      </c>
      <c r="B123" s="12">
        <f t="shared" si="30"/>
        <v>47453</v>
      </c>
      <c r="C123" s="13">
        <f t="shared" si="31"/>
        <v>220</v>
      </c>
      <c r="D123" s="13">
        <f t="shared" si="32"/>
        <v>22</v>
      </c>
      <c r="E123" s="13">
        <f t="shared" si="33"/>
        <v>2442</v>
      </c>
      <c r="F123" s="14">
        <f t="shared" si="34"/>
        <v>0</v>
      </c>
      <c r="G123" s="14">
        <f t="shared" si="28"/>
        <v>2442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9"/>
        <v>12030</v>
      </c>
      <c r="B124" s="12">
        <f t="shared" si="30"/>
        <v>47484</v>
      </c>
      <c r="C124" s="13">
        <f t="shared" si="31"/>
        <v>220</v>
      </c>
      <c r="D124" s="13">
        <f t="shared" si="32"/>
        <v>22</v>
      </c>
      <c r="E124" s="13">
        <f t="shared" si="33"/>
        <v>2464</v>
      </c>
      <c r="F124" s="14">
        <f t="shared" si="34"/>
        <v>0</v>
      </c>
      <c r="G124" s="14">
        <f t="shared" si="28"/>
        <v>2464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R19" sqref="R19"/>
    </sheetView>
  </sheetViews>
  <sheetFormatPr defaultColWidth="11" defaultRowHeight="15"/>
  <cols>
    <col min="1" max="1" width="7" hidden="1" customWidth="1"/>
    <col min="4" max="4" width="11.5714285714286" customWidth="1"/>
    <col min="5" max="5" width="11" customWidth="1"/>
    <col min="6" max="7" width="12" customWidth="1"/>
    <col min="8" max="8" width="11.4285714285714" customWidth="1"/>
    <col min="10" max="10" width="10" customWidth="1"/>
    <col min="11" max="11" width="10.1428571428571" customWidth="1"/>
    <col min="12" max="13" width="10.4285714285714" customWidth="1"/>
    <col min="14" max="14" width="10.2857142857143" customWidth="1"/>
    <col min="15" max="15" width="10.7142857142857" customWidth="1"/>
    <col min="16" max="16" width="10" customWidth="1"/>
    <col min="17" max="17" width="3.42857142857143" customWidth="1"/>
    <col min="18" max="18" width="18.8571428571429" customWidth="1"/>
    <col min="19" max="19" width="7" customWidth="1"/>
  </cols>
  <sheetData>
    <row r="1" spans="2:16">
      <c r="B1" s="1" t="s">
        <v>9</v>
      </c>
      <c r="C1" s="2" t="s">
        <v>107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f ca="1">TODAY()</f>
        <v>44095</v>
      </c>
      <c r="N1" s="19" t="s">
        <v>13</v>
      </c>
      <c r="O1" s="20">
        <v>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ca="1" t="shared" ref="A6:A37" si="1">MONTH(B6)&amp;YEAR(B6)</f>
        <v>102020</v>
      </c>
      <c r="B6" s="12">
        <f ca="1" t="shared" ref="B6:B37" si="2">EDATE(B5,1)</f>
        <v>44125</v>
      </c>
      <c r="C6" s="13">
        <f t="shared" ref="C6:C37" si="3">C5-H6+I6</f>
        <v>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112020</v>
      </c>
      <c r="B7" s="12">
        <f ca="1" t="shared" si="2"/>
        <v>44156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1"/>
        <v>122020</v>
      </c>
      <c r="B8" s="12">
        <f ca="1" t="shared" si="2"/>
        <v>44186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ca="1" t="shared" si="1"/>
        <v>12021</v>
      </c>
      <c r="B9" s="12">
        <f ca="1" t="shared" si="2"/>
        <v>44217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22021</v>
      </c>
      <c r="B10" s="12">
        <f ca="1" t="shared" si="2"/>
        <v>44248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32021</v>
      </c>
      <c r="B11" s="12">
        <f ca="1" t="shared" si="2"/>
        <v>44276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42021</v>
      </c>
      <c r="B12" s="12">
        <f ca="1" t="shared" si="2"/>
        <v>44307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52021</v>
      </c>
      <c r="B13" s="12">
        <f ca="1" t="shared" si="2"/>
        <v>44337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62021</v>
      </c>
      <c r="B14" s="12">
        <f ca="1" t="shared" si="2"/>
        <v>44368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72021</v>
      </c>
      <c r="B15" s="12">
        <f ca="1" t="shared" si="2"/>
        <v>44398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82021</v>
      </c>
      <c r="B16" s="12">
        <f ca="1" t="shared" si="2"/>
        <v>44429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92021</v>
      </c>
      <c r="B17" s="12">
        <f ca="1" t="shared" si="2"/>
        <v>44460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102021</v>
      </c>
      <c r="B18" s="12">
        <f ca="1" t="shared" si="2"/>
        <v>44490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112021</v>
      </c>
      <c r="B19" s="12">
        <f ca="1" t="shared" si="2"/>
        <v>44521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122021</v>
      </c>
      <c r="B20" s="12">
        <f ca="1" t="shared" si="2"/>
        <v>44551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12022</v>
      </c>
      <c r="B21" s="12">
        <f ca="1" t="shared" si="2"/>
        <v>44582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22022</v>
      </c>
      <c r="B22" s="12">
        <f ca="1" t="shared" si="2"/>
        <v>44613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32022</v>
      </c>
      <c r="B23" s="12">
        <f ca="1" t="shared" si="2"/>
        <v>44641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42022</v>
      </c>
      <c r="B24" s="12">
        <f ca="1" t="shared" si="2"/>
        <v>44672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52022</v>
      </c>
      <c r="B25" s="12">
        <f ca="1" t="shared" si="2"/>
        <v>44702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62022</v>
      </c>
      <c r="B26" s="12">
        <f ca="1" t="shared" si="2"/>
        <v>44733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72022</v>
      </c>
      <c r="B27" s="12">
        <f ca="1" t="shared" si="2"/>
        <v>44763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82022</v>
      </c>
      <c r="B28" s="12">
        <f ca="1" t="shared" si="2"/>
        <v>44794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92022</v>
      </c>
      <c r="B29" s="12">
        <f ca="1" t="shared" si="2"/>
        <v>44825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102022</v>
      </c>
      <c r="B30" s="12">
        <f ca="1" t="shared" si="2"/>
        <v>44855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112022</v>
      </c>
      <c r="B31" s="12">
        <f ca="1" t="shared" si="2"/>
        <v>44886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122022</v>
      </c>
      <c r="B32" s="12">
        <f ca="1" t="shared" si="2"/>
        <v>44916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12023</v>
      </c>
      <c r="B33" s="12">
        <f ca="1" t="shared" si="2"/>
        <v>44947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22023</v>
      </c>
      <c r="B34" s="12">
        <f ca="1" t="shared" si="2"/>
        <v>44978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32023</v>
      </c>
      <c r="B35" s="12">
        <f ca="1" t="shared" si="2"/>
        <v>45006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42023</v>
      </c>
      <c r="B36" s="12">
        <f ca="1" t="shared" si="2"/>
        <v>45037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52023</v>
      </c>
      <c r="B37" s="12">
        <f ca="1" t="shared" si="2"/>
        <v>45067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1">MONTH(B38)&amp;YEAR(B38)</f>
        <v>62023</v>
      </c>
      <c r="B38" s="12">
        <f ca="1" t="shared" ref="B38:B69" si="12">EDATE(B37,1)</f>
        <v>45098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1"/>
        <v>72023</v>
      </c>
      <c r="B39" s="12">
        <f ca="1" t="shared" si="12"/>
        <v>45128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1"/>
        <v>82023</v>
      </c>
      <c r="B40" s="12">
        <f ca="1" t="shared" si="12"/>
        <v>45159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1"/>
        <v>92023</v>
      </c>
      <c r="B41" s="12">
        <f ca="1" t="shared" si="12"/>
        <v>45190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1"/>
        <v>102023</v>
      </c>
      <c r="B42" s="12">
        <f ca="1" t="shared" si="12"/>
        <v>45220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1"/>
        <v>112023</v>
      </c>
      <c r="B43" s="12">
        <f ca="1" t="shared" si="12"/>
        <v>45251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1"/>
        <v>122023</v>
      </c>
      <c r="B44" s="12">
        <f ca="1" t="shared" si="12"/>
        <v>45281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1"/>
        <v>12024</v>
      </c>
      <c r="B45" s="12">
        <f ca="1" t="shared" si="12"/>
        <v>45312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1"/>
        <v>22024</v>
      </c>
      <c r="B46" s="12">
        <f ca="1" t="shared" si="12"/>
        <v>45343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1"/>
        <v>32024</v>
      </c>
      <c r="B47" s="12">
        <f ca="1" t="shared" si="12"/>
        <v>45372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1"/>
        <v>42024</v>
      </c>
      <c r="B48" s="12">
        <f ca="1" t="shared" si="12"/>
        <v>45403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1"/>
        <v>52024</v>
      </c>
      <c r="B49" s="12">
        <f ca="1" t="shared" si="12"/>
        <v>45433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1"/>
        <v>62024</v>
      </c>
      <c r="B50" s="12">
        <f ca="1" t="shared" si="12"/>
        <v>45464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1"/>
        <v>72024</v>
      </c>
      <c r="B51" s="12">
        <f ca="1" t="shared" si="12"/>
        <v>45494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1"/>
        <v>82024</v>
      </c>
      <c r="B52" s="12">
        <f ca="1" t="shared" si="12"/>
        <v>45525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1"/>
        <v>92024</v>
      </c>
      <c r="B53" s="12">
        <f ca="1" t="shared" si="12"/>
        <v>45556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1"/>
        <v>102024</v>
      </c>
      <c r="B54" s="12">
        <f ca="1" t="shared" si="12"/>
        <v>45586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1"/>
        <v>112024</v>
      </c>
      <c r="B55" s="12">
        <f ca="1" t="shared" si="12"/>
        <v>45617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1"/>
        <v>122024</v>
      </c>
      <c r="B56" s="12">
        <f ca="1" t="shared" si="12"/>
        <v>45647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1"/>
        <v>12025</v>
      </c>
      <c r="B57" s="12">
        <f ca="1" t="shared" si="12"/>
        <v>45678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1"/>
        <v>22025</v>
      </c>
      <c r="B58" s="12">
        <f ca="1" t="shared" si="12"/>
        <v>45709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1"/>
        <v>32025</v>
      </c>
      <c r="B59" s="12">
        <f ca="1" t="shared" si="12"/>
        <v>45737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1"/>
        <v>42025</v>
      </c>
      <c r="B60" s="12">
        <f ca="1" t="shared" si="12"/>
        <v>45768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1"/>
        <v>52025</v>
      </c>
      <c r="B61" s="12">
        <f ca="1" t="shared" si="12"/>
        <v>45798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1"/>
        <v>62025</v>
      </c>
      <c r="B62" s="12">
        <f ca="1" t="shared" si="12"/>
        <v>45829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1"/>
        <v>72025</v>
      </c>
      <c r="B63" s="12">
        <f ca="1" t="shared" si="12"/>
        <v>45859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1"/>
        <v>82025</v>
      </c>
      <c r="B64" s="12">
        <f ca="1" t="shared" si="12"/>
        <v>45890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1"/>
        <v>92025</v>
      </c>
      <c r="B65" s="12">
        <f ca="1" t="shared" si="12"/>
        <v>45921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1"/>
        <v>102025</v>
      </c>
      <c r="B66" s="12">
        <f ca="1" t="shared" si="12"/>
        <v>45951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1"/>
        <v>112025</v>
      </c>
      <c r="B67" s="12">
        <f ca="1" t="shared" si="12"/>
        <v>45982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1"/>
        <v>122025</v>
      </c>
      <c r="B68" s="12">
        <f ca="1" t="shared" si="12"/>
        <v>46012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1"/>
        <v>12026</v>
      </c>
      <c r="B69" s="12">
        <f ca="1" t="shared" si="12"/>
        <v>46043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20">MONTH(B70)&amp;YEAR(B70)</f>
        <v>22026</v>
      </c>
      <c r="B70" s="12">
        <f ca="1" t="shared" ref="B70:B101" si="21">EDATE(B69,1)</f>
        <v>46074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20"/>
        <v>32026</v>
      </c>
      <c r="B71" s="12">
        <f ca="1" t="shared" si="21"/>
        <v>46102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20"/>
        <v>42026</v>
      </c>
      <c r="B72" s="12">
        <f ca="1" t="shared" si="21"/>
        <v>46133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20"/>
        <v>52026</v>
      </c>
      <c r="B73" s="12">
        <f ca="1" t="shared" si="21"/>
        <v>46163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20"/>
        <v>62026</v>
      </c>
      <c r="B74" s="12">
        <f ca="1" t="shared" si="21"/>
        <v>46194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20"/>
        <v>72026</v>
      </c>
      <c r="B75" s="12">
        <f ca="1" t="shared" si="21"/>
        <v>46224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20"/>
        <v>82026</v>
      </c>
      <c r="B76" s="12">
        <f ca="1" t="shared" si="21"/>
        <v>46255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20"/>
        <v>92026</v>
      </c>
      <c r="B77" s="12">
        <f ca="1" t="shared" si="21"/>
        <v>46286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20"/>
        <v>102026</v>
      </c>
      <c r="B78" s="12">
        <f ca="1" t="shared" si="21"/>
        <v>46316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20"/>
        <v>112026</v>
      </c>
      <c r="B79" s="12">
        <f ca="1" t="shared" si="21"/>
        <v>46347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20"/>
        <v>122026</v>
      </c>
      <c r="B80" s="12">
        <f ca="1" t="shared" si="21"/>
        <v>46377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20"/>
        <v>12027</v>
      </c>
      <c r="B81" s="12">
        <f ca="1" t="shared" si="21"/>
        <v>46408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20"/>
        <v>22027</v>
      </c>
      <c r="B82" s="12">
        <f ca="1" t="shared" si="21"/>
        <v>46439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20"/>
        <v>32027</v>
      </c>
      <c r="B83" s="12">
        <f ca="1" t="shared" si="21"/>
        <v>46467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20"/>
        <v>42027</v>
      </c>
      <c r="B84" s="12">
        <f ca="1" t="shared" si="21"/>
        <v>46498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20"/>
        <v>52027</v>
      </c>
      <c r="B85" s="12">
        <f ca="1" t="shared" si="21"/>
        <v>46528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20"/>
        <v>62027</v>
      </c>
      <c r="B86" s="12">
        <f ca="1" t="shared" si="21"/>
        <v>46559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20"/>
        <v>72027</v>
      </c>
      <c r="B87" s="12">
        <f ca="1" t="shared" si="21"/>
        <v>46589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20"/>
        <v>82027</v>
      </c>
      <c r="B88" s="12">
        <f ca="1" t="shared" si="21"/>
        <v>46620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20"/>
        <v>92027</v>
      </c>
      <c r="B89" s="12">
        <f ca="1" t="shared" si="21"/>
        <v>46651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20"/>
        <v>102027</v>
      </c>
      <c r="B90" s="12">
        <f ca="1" t="shared" si="21"/>
        <v>46681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20"/>
        <v>112027</v>
      </c>
      <c r="B91" s="12">
        <f ca="1" t="shared" si="21"/>
        <v>46712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20"/>
        <v>122027</v>
      </c>
      <c r="B92" s="12">
        <f ca="1" t="shared" si="21"/>
        <v>46742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20"/>
        <v>12028</v>
      </c>
      <c r="B93" s="12">
        <f ca="1" t="shared" si="21"/>
        <v>46773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20"/>
        <v>22028</v>
      </c>
      <c r="B94" s="12">
        <f ca="1" t="shared" si="21"/>
        <v>46804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20"/>
        <v>32028</v>
      </c>
      <c r="B95" s="12">
        <f ca="1" t="shared" si="21"/>
        <v>46833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20"/>
        <v>42028</v>
      </c>
      <c r="B96" s="12">
        <f ca="1" t="shared" si="21"/>
        <v>46864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20"/>
        <v>52028</v>
      </c>
      <c r="B97" s="12">
        <f ca="1" t="shared" si="21"/>
        <v>46894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20"/>
        <v>62028</v>
      </c>
      <c r="B98" s="12">
        <f ca="1" t="shared" si="21"/>
        <v>46925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20"/>
        <v>72028</v>
      </c>
      <c r="B99" s="12">
        <f ca="1" t="shared" si="21"/>
        <v>46955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20"/>
        <v>82028</v>
      </c>
      <c r="B100" s="12">
        <f ca="1" t="shared" si="21"/>
        <v>46986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20"/>
        <v>92028</v>
      </c>
      <c r="B101" s="12">
        <f ca="1" t="shared" si="21"/>
        <v>47017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30">MONTH(B102)&amp;YEAR(B102)</f>
        <v>102028</v>
      </c>
      <c r="B102" s="12">
        <f ca="1" t="shared" ref="B102:B124" si="31">EDATE(B101,1)</f>
        <v>47047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30"/>
        <v>112028</v>
      </c>
      <c r="B103" s="12">
        <f ca="1" t="shared" si="31"/>
        <v>47078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30"/>
        <v>122028</v>
      </c>
      <c r="B104" s="12">
        <f ca="1" t="shared" si="31"/>
        <v>47108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30"/>
        <v>12029</v>
      </c>
      <c r="B105" s="12">
        <f ca="1" t="shared" si="31"/>
        <v>47139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30"/>
        <v>22029</v>
      </c>
      <c r="B106" s="12">
        <f ca="1" t="shared" si="31"/>
        <v>47170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30"/>
        <v>32029</v>
      </c>
      <c r="B107" s="12">
        <f ca="1" t="shared" si="31"/>
        <v>47198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30"/>
        <v>42029</v>
      </c>
      <c r="B108" s="12">
        <f ca="1" t="shared" si="31"/>
        <v>47229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30"/>
        <v>52029</v>
      </c>
      <c r="B109" s="12">
        <f ca="1" t="shared" si="31"/>
        <v>47259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30"/>
        <v>62029</v>
      </c>
      <c r="B110" s="12">
        <f ca="1" t="shared" si="31"/>
        <v>47290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30"/>
        <v>72029</v>
      </c>
      <c r="B111" s="12">
        <f ca="1" t="shared" si="31"/>
        <v>47320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30"/>
        <v>82029</v>
      </c>
      <c r="B112" s="12">
        <f ca="1" t="shared" si="31"/>
        <v>47351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30"/>
        <v>92029</v>
      </c>
      <c r="B113" s="12">
        <f ca="1" t="shared" si="31"/>
        <v>47382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30"/>
        <v>102029</v>
      </c>
      <c r="B114" s="12">
        <f ca="1" t="shared" si="31"/>
        <v>47412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30"/>
        <v>112029</v>
      </c>
      <c r="B115" s="12">
        <f ca="1" t="shared" si="31"/>
        <v>47443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30"/>
        <v>122029</v>
      </c>
      <c r="B116" s="12">
        <f ca="1" t="shared" si="31"/>
        <v>47473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30"/>
        <v>12030</v>
      </c>
      <c r="B117" s="12">
        <f ca="1" t="shared" si="31"/>
        <v>47504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30"/>
        <v>22030</v>
      </c>
      <c r="B118" s="12">
        <f ca="1" t="shared" si="31"/>
        <v>47535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30"/>
        <v>32030</v>
      </c>
      <c r="B119" s="12">
        <f ca="1" t="shared" si="31"/>
        <v>47563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30"/>
        <v>42030</v>
      </c>
      <c r="B120" s="12">
        <f ca="1" t="shared" si="31"/>
        <v>47594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30"/>
        <v>52030</v>
      </c>
      <c r="B121" s="12">
        <f ca="1" t="shared" si="31"/>
        <v>47624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30"/>
        <v>62030</v>
      </c>
      <c r="B122" s="12">
        <f ca="1" t="shared" si="31"/>
        <v>47655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30"/>
        <v>72030</v>
      </c>
      <c r="B123" s="12">
        <f ca="1" t="shared" si="31"/>
        <v>47685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30"/>
        <v>82030</v>
      </c>
      <c r="B124" s="12">
        <f ca="1" t="shared" si="31"/>
        <v>47716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1" sqref="M21"/>
    </sheetView>
  </sheetViews>
  <sheetFormatPr defaultColWidth="11" defaultRowHeight="15"/>
  <cols>
    <col min="1" max="1" width="7" hidden="1" customWidth="1"/>
    <col min="2" max="2" width="9" customWidth="1"/>
    <col min="4" max="5" width="12" customWidth="1"/>
    <col min="6" max="6" width="10.8571428571429" customWidth="1"/>
    <col min="7" max="7" width="12" customWidth="1"/>
    <col min="8" max="8" width="10.2857142857143" customWidth="1"/>
    <col min="9" max="9" width="10.8571428571429" customWidth="1"/>
    <col min="10" max="10" width="9.57142857142857" customWidth="1"/>
    <col min="11" max="12" width="11.5714285714286" customWidth="1"/>
    <col min="14" max="14" width="9.85714285714286" customWidth="1"/>
    <col min="15" max="15" width="9.14285714285714" customWidth="1"/>
    <col min="16" max="16" width="10.4285714285714" customWidth="1"/>
    <col min="17" max="17" width="4.14285714285714" customWidth="1"/>
    <col min="18" max="18" width="19.4285714285714" customWidth="1"/>
    <col min="19" max="19" width="8.57142857142857" customWidth="1"/>
  </cols>
  <sheetData>
    <row r="1" spans="2:16">
      <c r="B1" s="1" t="s">
        <v>9</v>
      </c>
      <c r="C1" s="2" t="s">
        <v>108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500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500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500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600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500</v>
      </c>
      <c r="D6" s="13">
        <f t="shared" ref="D6:D37" si="4">C5*$K$1</f>
        <v>50</v>
      </c>
      <c r="E6" s="13">
        <f t="shared" ref="E6:E37" si="5">C5*$K$1+G5</f>
        <v>50</v>
      </c>
      <c r="F6" s="14">
        <f t="shared" ref="F6:F37" si="6">IF(J6&gt;E6,E6,J6)</f>
        <v>50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50</v>
      </c>
      <c r="K6" s="27">
        <v>43625</v>
      </c>
      <c r="L6" s="26">
        <v>50</v>
      </c>
      <c r="M6" s="27"/>
      <c r="N6" s="28"/>
      <c r="O6" s="27"/>
      <c r="P6" s="28"/>
      <c r="R6" s="34" t="s">
        <v>5</v>
      </c>
      <c r="S6" s="33">
        <f ca="1">VLOOKUP($A$2,$A$5:$P$127,4,FALSE)</f>
        <v>60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500</v>
      </c>
      <c r="D7" s="13">
        <f t="shared" si="4"/>
        <v>50</v>
      </c>
      <c r="E7" s="13">
        <f t="shared" si="5"/>
        <v>50</v>
      </c>
      <c r="F7" s="14">
        <f t="shared" si="6"/>
        <v>50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50</v>
      </c>
      <c r="K7" s="27">
        <v>43636</v>
      </c>
      <c r="L7" s="26">
        <v>50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600</v>
      </c>
      <c r="D8" s="13">
        <f t="shared" si="4"/>
        <v>50</v>
      </c>
      <c r="E8" s="13">
        <f t="shared" si="5"/>
        <v>50</v>
      </c>
      <c r="F8" s="14">
        <f t="shared" si="6"/>
        <v>50</v>
      </c>
      <c r="G8" s="14">
        <f t="shared" si="0"/>
        <v>0</v>
      </c>
      <c r="H8" s="14">
        <f t="shared" si="7"/>
        <v>0</v>
      </c>
      <c r="I8" s="24">
        <f t="shared" si="8"/>
        <v>100</v>
      </c>
      <c r="J8" s="24">
        <f t="shared" si="9"/>
        <v>50</v>
      </c>
      <c r="K8" s="27">
        <v>43687</v>
      </c>
      <c r="L8" s="26">
        <v>50</v>
      </c>
      <c r="M8" s="27">
        <v>43700</v>
      </c>
      <c r="N8" s="28">
        <v>-100</v>
      </c>
      <c r="O8" s="27"/>
      <c r="P8" s="28"/>
      <c r="R8" s="32" t="s">
        <v>7</v>
      </c>
      <c r="S8" s="33">
        <f ca="1">VLOOKUP($A$2,$A$5:$P$127,6,FALSE)</f>
        <v>60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600</v>
      </c>
      <c r="D9" s="13">
        <f t="shared" si="4"/>
        <v>60</v>
      </c>
      <c r="E9" s="13">
        <f t="shared" si="5"/>
        <v>60</v>
      </c>
      <c r="F9" s="14">
        <f t="shared" si="6"/>
        <v>60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60</v>
      </c>
      <c r="K9" s="27">
        <v>43718</v>
      </c>
      <c r="L9" s="26">
        <v>60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600</v>
      </c>
      <c r="D10" s="13">
        <f t="shared" si="4"/>
        <v>60</v>
      </c>
      <c r="E10" s="13">
        <f t="shared" si="5"/>
        <v>60</v>
      </c>
      <c r="F10" s="14">
        <f t="shared" si="6"/>
        <v>60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60</v>
      </c>
      <c r="K10" s="27">
        <v>43745</v>
      </c>
      <c r="L10" s="26">
        <v>60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600</v>
      </c>
      <c r="D11" s="13">
        <f t="shared" si="4"/>
        <v>60</v>
      </c>
      <c r="E11" s="13">
        <f t="shared" si="5"/>
        <v>60</v>
      </c>
      <c r="F11" s="14">
        <f t="shared" si="6"/>
        <v>60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60</v>
      </c>
      <c r="K11" s="27">
        <v>43780</v>
      </c>
      <c r="L11" s="26">
        <v>60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600</v>
      </c>
      <c r="D12" s="13">
        <f t="shared" si="4"/>
        <v>60</v>
      </c>
      <c r="E12" s="13">
        <f t="shared" si="5"/>
        <v>60</v>
      </c>
      <c r="F12" s="14">
        <f t="shared" si="6"/>
        <v>60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60</v>
      </c>
      <c r="K12" s="27">
        <v>43832</v>
      </c>
      <c r="L12" s="26">
        <v>60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600</v>
      </c>
      <c r="D13" s="13">
        <f t="shared" si="4"/>
        <v>60</v>
      </c>
      <c r="E13" s="13">
        <f t="shared" si="5"/>
        <v>60</v>
      </c>
      <c r="F13" s="14">
        <f t="shared" si="6"/>
        <v>60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60</v>
      </c>
      <c r="K13" s="27">
        <v>43832</v>
      </c>
      <c r="L13" s="26">
        <v>60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600</v>
      </c>
      <c r="D14" s="13">
        <f t="shared" si="4"/>
        <v>60</v>
      </c>
      <c r="E14" s="13">
        <f t="shared" si="5"/>
        <v>60</v>
      </c>
      <c r="F14" s="14">
        <f t="shared" si="6"/>
        <v>60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60</v>
      </c>
      <c r="K14" s="27">
        <v>43871</v>
      </c>
      <c r="L14" s="26">
        <v>60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600</v>
      </c>
      <c r="D15" s="13">
        <f t="shared" si="4"/>
        <v>60</v>
      </c>
      <c r="E15" s="13">
        <f t="shared" si="5"/>
        <v>60</v>
      </c>
      <c r="F15" s="14">
        <f t="shared" si="6"/>
        <v>60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60</v>
      </c>
      <c r="K15" s="29">
        <v>43899</v>
      </c>
      <c r="L15" s="26">
        <v>60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600</v>
      </c>
      <c r="D16" s="13">
        <f t="shared" si="4"/>
        <v>60</v>
      </c>
      <c r="E16" s="13">
        <f t="shared" si="5"/>
        <v>60</v>
      </c>
      <c r="F16" s="14">
        <f t="shared" si="6"/>
        <v>60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60</v>
      </c>
      <c r="K16" s="25">
        <v>43944</v>
      </c>
      <c r="L16" s="26">
        <v>60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600</v>
      </c>
      <c r="D17" s="13">
        <f t="shared" si="4"/>
        <v>60</v>
      </c>
      <c r="E17" s="13">
        <f t="shared" si="5"/>
        <v>60</v>
      </c>
      <c r="F17" s="14">
        <f t="shared" si="6"/>
        <v>60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60</v>
      </c>
      <c r="K17" s="25">
        <v>43960</v>
      </c>
      <c r="L17" s="26">
        <v>60</v>
      </c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600</v>
      </c>
      <c r="D18" s="13">
        <f t="shared" si="4"/>
        <v>60</v>
      </c>
      <c r="E18" s="13">
        <f t="shared" si="5"/>
        <v>60</v>
      </c>
      <c r="F18" s="14">
        <f t="shared" si="6"/>
        <v>60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60</v>
      </c>
      <c r="K18" s="25">
        <v>43991</v>
      </c>
      <c r="L18" s="26">
        <v>60</v>
      </c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600</v>
      </c>
      <c r="D19" s="13">
        <f t="shared" si="4"/>
        <v>60</v>
      </c>
      <c r="E19" s="13">
        <f t="shared" si="5"/>
        <v>60</v>
      </c>
      <c r="F19" s="14">
        <f t="shared" si="6"/>
        <v>60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60</v>
      </c>
      <c r="K19" s="25">
        <v>44022</v>
      </c>
      <c r="L19" s="26">
        <v>60</v>
      </c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600</v>
      </c>
      <c r="D20" s="13">
        <f t="shared" si="4"/>
        <v>60</v>
      </c>
      <c r="E20" s="13">
        <f t="shared" si="5"/>
        <v>60</v>
      </c>
      <c r="F20" s="14">
        <f t="shared" si="6"/>
        <v>60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60</v>
      </c>
      <c r="K20" s="25">
        <v>44054</v>
      </c>
      <c r="L20" s="26">
        <v>60</v>
      </c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600</v>
      </c>
      <c r="D21" s="13">
        <f t="shared" si="4"/>
        <v>60</v>
      </c>
      <c r="E21" s="13">
        <f t="shared" si="5"/>
        <v>60</v>
      </c>
      <c r="F21" s="14">
        <f t="shared" si="6"/>
        <v>60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60</v>
      </c>
      <c r="K21" s="25">
        <v>44084</v>
      </c>
      <c r="L21" s="26">
        <v>60</v>
      </c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600</v>
      </c>
      <c r="D22" s="13">
        <f t="shared" si="4"/>
        <v>60</v>
      </c>
      <c r="E22" s="13">
        <f t="shared" si="5"/>
        <v>60</v>
      </c>
      <c r="F22" s="14">
        <f t="shared" si="6"/>
        <v>0</v>
      </c>
      <c r="G22" s="14">
        <f t="shared" si="0"/>
        <v>60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600</v>
      </c>
      <c r="D23" s="13">
        <f t="shared" si="4"/>
        <v>60</v>
      </c>
      <c r="E23" s="13">
        <f t="shared" si="5"/>
        <v>120</v>
      </c>
      <c r="F23" s="14">
        <f t="shared" si="6"/>
        <v>0</v>
      </c>
      <c r="G23" s="14">
        <f t="shared" si="0"/>
        <v>120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600</v>
      </c>
      <c r="D24" s="13">
        <f t="shared" si="4"/>
        <v>60</v>
      </c>
      <c r="E24" s="13">
        <f t="shared" si="5"/>
        <v>180</v>
      </c>
      <c r="F24" s="14">
        <f t="shared" si="6"/>
        <v>0</v>
      </c>
      <c r="G24" s="14">
        <f t="shared" si="0"/>
        <v>180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600</v>
      </c>
      <c r="D25" s="13">
        <f t="shared" si="4"/>
        <v>60</v>
      </c>
      <c r="E25" s="13">
        <f t="shared" si="5"/>
        <v>240</v>
      </c>
      <c r="F25" s="14">
        <f t="shared" si="6"/>
        <v>0</v>
      </c>
      <c r="G25" s="14">
        <f t="shared" si="0"/>
        <v>240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600</v>
      </c>
      <c r="D26" s="13">
        <f t="shared" si="4"/>
        <v>60</v>
      </c>
      <c r="E26" s="13">
        <f t="shared" si="5"/>
        <v>300</v>
      </c>
      <c r="F26" s="14">
        <f t="shared" si="6"/>
        <v>0</v>
      </c>
      <c r="G26" s="14">
        <f t="shared" si="0"/>
        <v>300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600</v>
      </c>
      <c r="D27" s="13">
        <f t="shared" si="4"/>
        <v>60</v>
      </c>
      <c r="E27" s="13">
        <f t="shared" si="5"/>
        <v>360</v>
      </c>
      <c r="F27" s="14">
        <f t="shared" si="6"/>
        <v>0</v>
      </c>
      <c r="G27" s="14">
        <f t="shared" si="0"/>
        <v>360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600</v>
      </c>
      <c r="D28" s="13">
        <f t="shared" si="4"/>
        <v>60</v>
      </c>
      <c r="E28" s="13">
        <f t="shared" si="5"/>
        <v>420</v>
      </c>
      <c r="F28" s="14">
        <f t="shared" si="6"/>
        <v>0</v>
      </c>
      <c r="G28" s="14">
        <f t="shared" si="0"/>
        <v>420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600</v>
      </c>
      <c r="D29" s="13">
        <f t="shared" si="4"/>
        <v>60</v>
      </c>
      <c r="E29" s="13">
        <f t="shared" si="5"/>
        <v>480</v>
      </c>
      <c r="F29" s="14">
        <f t="shared" si="6"/>
        <v>0</v>
      </c>
      <c r="G29" s="14">
        <f t="shared" si="0"/>
        <v>480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600</v>
      </c>
      <c r="D30" s="13">
        <f t="shared" si="4"/>
        <v>60</v>
      </c>
      <c r="E30" s="13">
        <f t="shared" si="5"/>
        <v>540</v>
      </c>
      <c r="F30" s="14">
        <f t="shared" si="6"/>
        <v>0</v>
      </c>
      <c r="G30" s="14">
        <f t="shared" si="0"/>
        <v>540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600</v>
      </c>
      <c r="D31" s="13">
        <f t="shared" si="4"/>
        <v>60</v>
      </c>
      <c r="E31" s="13">
        <f t="shared" si="5"/>
        <v>600</v>
      </c>
      <c r="F31" s="14">
        <f t="shared" si="6"/>
        <v>0</v>
      </c>
      <c r="G31" s="14">
        <f t="shared" si="0"/>
        <v>600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600</v>
      </c>
      <c r="D32" s="13">
        <f t="shared" si="4"/>
        <v>60</v>
      </c>
      <c r="E32" s="13">
        <f t="shared" si="5"/>
        <v>660</v>
      </c>
      <c r="F32" s="14">
        <f t="shared" si="6"/>
        <v>0</v>
      </c>
      <c r="G32" s="14">
        <f t="shared" si="0"/>
        <v>660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600</v>
      </c>
      <c r="D33" s="13">
        <f t="shared" si="4"/>
        <v>60</v>
      </c>
      <c r="E33" s="13">
        <f t="shared" si="5"/>
        <v>720</v>
      </c>
      <c r="F33" s="14">
        <f t="shared" si="6"/>
        <v>0</v>
      </c>
      <c r="G33" s="14">
        <f t="shared" si="0"/>
        <v>720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600</v>
      </c>
      <c r="D34" s="13">
        <f t="shared" si="4"/>
        <v>60</v>
      </c>
      <c r="E34" s="13">
        <f t="shared" si="5"/>
        <v>780</v>
      </c>
      <c r="F34" s="14">
        <f t="shared" si="6"/>
        <v>0</v>
      </c>
      <c r="G34" s="14">
        <f t="shared" si="0"/>
        <v>780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600</v>
      </c>
      <c r="D35" s="13">
        <f t="shared" si="4"/>
        <v>60</v>
      </c>
      <c r="E35" s="13">
        <f t="shared" si="5"/>
        <v>840</v>
      </c>
      <c r="F35" s="14">
        <f t="shared" si="6"/>
        <v>0</v>
      </c>
      <c r="G35" s="14">
        <f t="shared" si="0"/>
        <v>840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600</v>
      </c>
      <c r="D36" s="13">
        <f t="shared" si="4"/>
        <v>60</v>
      </c>
      <c r="E36" s="13">
        <f t="shared" si="5"/>
        <v>900</v>
      </c>
      <c r="F36" s="14">
        <f t="shared" si="6"/>
        <v>0</v>
      </c>
      <c r="G36" s="14">
        <f t="shared" si="0"/>
        <v>900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600</v>
      </c>
      <c r="D37" s="13">
        <f t="shared" si="4"/>
        <v>60</v>
      </c>
      <c r="E37" s="13">
        <f t="shared" si="5"/>
        <v>960</v>
      </c>
      <c r="F37" s="14">
        <f t="shared" si="6"/>
        <v>0</v>
      </c>
      <c r="G37" s="14">
        <f t="shared" ref="G37:G68" si="10">E37-F37</f>
        <v>960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600</v>
      </c>
      <c r="D38" s="13">
        <f t="shared" ref="D38:D69" si="14">C37*$K$1</f>
        <v>60</v>
      </c>
      <c r="E38" s="13">
        <f t="shared" ref="E38:E69" si="15">C37*$K$1+G37</f>
        <v>1020</v>
      </c>
      <c r="F38" s="14">
        <f t="shared" ref="F38:F69" si="16">IF(J38&gt;E38,E38,J38)</f>
        <v>0</v>
      </c>
      <c r="G38" s="14">
        <f t="shared" si="10"/>
        <v>1020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600</v>
      </c>
      <c r="D39" s="13">
        <f t="shared" si="14"/>
        <v>60</v>
      </c>
      <c r="E39" s="13">
        <f t="shared" si="15"/>
        <v>1080</v>
      </c>
      <c r="F39" s="14">
        <f t="shared" si="16"/>
        <v>0</v>
      </c>
      <c r="G39" s="14">
        <f t="shared" si="10"/>
        <v>1080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600</v>
      </c>
      <c r="D40" s="13">
        <f t="shared" si="14"/>
        <v>60</v>
      </c>
      <c r="E40" s="13">
        <f t="shared" si="15"/>
        <v>1140</v>
      </c>
      <c r="F40" s="14">
        <f t="shared" si="16"/>
        <v>0</v>
      </c>
      <c r="G40" s="14">
        <f t="shared" si="10"/>
        <v>1140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600</v>
      </c>
      <c r="D41" s="13">
        <f t="shared" si="14"/>
        <v>60</v>
      </c>
      <c r="E41" s="13">
        <f t="shared" si="15"/>
        <v>1200</v>
      </c>
      <c r="F41" s="14">
        <f t="shared" si="16"/>
        <v>0</v>
      </c>
      <c r="G41" s="14">
        <f t="shared" si="10"/>
        <v>1200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600</v>
      </c>
      <c r="D42" s="13">
        <f t="shared" si="14"/>
        <v>60</v>
      </c>
      <c r="E42" s="13">
        <f t="shared" si="15"/>
        <v>1260</v>
      </c>
      <c r="F42" s="14">
        <f t="shared" si="16"/>
        <v>0</v>
      </c>
      <c r="G42" s="14">
        <f t="shared" si="10"/>
        <v>1260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600</v>
      </c>
      <c r="D43" s="13">
        <f t="shared" si="14"/>
        <v>60</v>
      </c>
      <c r="E43" s="13">
        <f t="shared" si="15"/>
        <v>1320</v>
      </c>
      <c r="F43" s="14">
        <f t="shared" si="16"/>
        <v>0</v>
      </c>
      <c r="G43" s="14">
        <f t="shared" si="10"/>
        <v>1320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600</v>
      </c>
      <c r="D44" s="13">
        <f t="shared" si="14"/>
        <v>60</v>
      </c>
      <c r="E44" s="13">
        <f t="shared" si="15"/>
        <v>1380</v>
      </c>
      <c r="F44" s="14">
        <f t="shared" si="16"/>
        <v>0</v>
      </c>
      <c r="G44" s="14">
        <f t="shared" si="10"/>
        <v>1380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600</v>
      </c>
      <c r="D45" s="13">
        <f t="shared" si="14"/>
        <v>60</v>
      </c>
      <c r="E45" s="13">
        <f t="shared" si="15"/>
        <v>1440</v>
      </c>
      <c r="F45" s="14">
        <f t="shared" si="16"/>
        <v>0</v>
      </c>
      <c r="G45" s="14">
        <f t="shared" si="10"/>
        <v>1440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600</v>
      </c>
      <c r="D46" s="13">
        <f t="shared" si="14"/>
        <v>60</v>
      </c>
      <c r="E46" s="13">
        <f t="shared" si="15"/>
        <v>1500</v>
      </c>
      <c r="F46" s="14">
        <f t="shared" si="16"/>
        <v>0</v>
      </c>
      <c r="G46" s="14">
        <f t="shared" si="10"/>
        <v>1500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600</v>
      </c>
      <c r="D47" s="13">
        <f t="shared" si="14"/>
        <v>60</v>
      </c>
      <c r="E47" s="13">
        <f t="shared" si="15"/>
        <v>1560</v>
      </c>
      <c r="F47" s="14">
        <f t="shared" si="16"/>
        <v>0</v>
      </c>
      <c r="G47" s="14">
        <f t="shared" si="10"/>
        <v>1560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600</v>
      </c>
      <c r="D48" s="13">
        <f t="shared" si="14"/>
        <v>60</v>
      </c>
      <c r="E48" s="13">
        <f t="shared" si="15"/>
        <v>1620</v>
      </c>
      <c r="F48" s="14">
        <f t="shared" si="16"/>
        <v>0</v>
      </c>
      <c r="G48" s="14">
        <f t="shared" si="10"/>
        <v>1620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600</v>
      </c>
      <c r="D49" s="13">
        <f t="shared" si="14"/>
        <v>60</v>
      </c>
      <c r="E49" s="13">
        <f t="shared" si="15"/>
        <v>1680</v>
      </c>
      <c r="F49" s="14">
        <f t="shared" si="16"/>
        <v>0</v>
      </c>
      <c r="G49" s="14">
        <f t="shared" si="10"/>
        <v>1680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600</v>
      </c>
      <c r="D50" s="13">
        <f t="shared" si="14"/>
        <v>60</v>
      </c>
      <c r="E50" s="13">
        <f t="shared" si="15"/>
        <v>1740</v>
      </c>
      <c r="F50" s="14">
        <f t="shared" si="16"/>
        <v>0</v>
      </c>
      <c r="G50" s="14">
        <f t="shared" si="10"/>
        <v>1740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600</v>
      </c>
      <c r="D51" s="13">
        <f t="shared" si="14"/>
        <v>60</v>
      </c>
      <c r="E51" s="13">
        <f t="shared" si="15"/>
        <v>1800</v>
      </c>
      <c r="F51" s="14">
        <f t="shared" si="16"/>
        <v>0</v>
      </c>
      <c r="G51" s="14">
        <f t="shared" si="10"/>
        <v>1800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600</v>
      </c>
      <c r="D52" s="13">
        <f t="shared" si="14"/>
        <v>60</v>
      </c>
      <c r="E52" s="13">
        <f t="shared" si="15"/>
        <v>1860</v>
      </c>
      <c r="F52" s="14">
        <f t="shared" si="16"/>
        <v>0</v>
      </c>
      <c r="G52" s="14">
        <f t="shared" si="10"/>
        <v>1860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600</v>
      </c>
      <c r="D53" s="13">
        <f t="shared" si="14"/>
        <v>60</v>
      </c>
      <c r="E53" s="13">
        <f t="shared" si="15"/>
        <v>1920</v>
      </c>
      <c r="F53" s="14">
        <f t="shared" si="16"/>
        <v>0</v>
      </c>
      <c r="G53" s="14">
        <f t="shared" si="10"/>
        <v>1920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600</v>
      </c>
      <c r="D54" s="13">
        <f t="shared" si="14"/>
        <v>60</v>
      </c>
      <c r="E54" s="13">
        <f t="shared" si="15"/>
        <v>1980</v>
      </c>
      <c r="F54" s="14">
        <f t="shared" si="16"/>
        <v>0</v>
      </c>
      <c r="G54" s="14">
        <f t="shared" si="10"/>
        <v>1980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600</v>
      </c>
      <c r="D55" s="13">
        <f t="shared" si="14"/>
        <v>60</v>
      </c>
      <c r="E55" s="13">
        <f t="shared" si="15"/>
        <v>2040</v>
      </c>
      <c r="F55" s="14">
        <f t="shared" si="16"/>
        <v>0</v>
      </c>
      <c r="G55" s="14">
        <f t="shared" si="10"/>
        <v>2040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600</v>
      </c>
      <c r="D56" s="13">
        <f t="shared" si="14"/>
        <v>60</v>
      </c>
      <c r="E56" s="13">
        <f t="shared" si="15"/>
        <v>2100</v>
      </c>
      <c r="F56" s="14">
        <f t="shared" si="16"/>
        <v>0</v>
      </c>
      <c r="G56" s="14">
        <f t="shared" si="10"/>
        <v>2100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600</v>
      </c>
      <c r="D57" s="13">
        <f t="shared" si="14"/>
        <v>60</v>
      </c>
      <c r="E57" s="13">
        <f t="shared" si="15"/>
        <v>2160</v>
      </c>
      <c r="F57" s="14">
        <f t="shared" si="16"/>
        <v>0</v>
      </c>
      <c r="G57" s="14">
        <f t="shared" si="10"/>
        <v>2160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600</v>
      </c>
      <c r="D58" s="13">
        <f t="shared" si="14"/>
        <v>60</v>
      </c>
      <c r="E58" s="13">
        <f t="shared" si="15"/>
        <v>2220</v>
      </c>
      <c r="F58" s="14">
        <f t="shared" si="16"/>
        <v>0</v>
      </c>
      <c r="G58" s="14">
        <f t="shared" si="10"/>
        <v>2220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600</v>
      </c>
      <c r="D59" s="13">
        <f t="shared" si="14"/>
        <v>60</v>
      </c>
      <c r="E59" s="13">
        <f t="shared" si="15"/>
        <v>2280</v>
      </c>
      <c r="F59" s="14">
        <f t="shared" si="16"/>
        <v>0</v>
      </c>
      <c r="G59" s="14">
        <f t="shared" si="10"/>
        <v>2280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600</v>
      </c>
      <c r="D60" s="13">
        <f t="shared" si="14"/>
        <v>60</v>
      </c>
      <c r="E60" s="13">
        <f t="shared" si="15"/>
        <v>2340</v>
      </c>
      <c r="F60" s="14">
        <f t="shared" si="16"/>
        <v>0</v>
      </c>
      <c r="G60" s="14">
        <f t="shared" si="10"/>
        <v>2340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600</v>
      </c>
      <c r="D61" s="13">
        <f t="shared" si="14"/>
        <v>60</v>
      </c>
      <c r="E61" s="13">
        <f t="shared" si="15"/>
        <v>2400</v>
      </c>
      <c r="F61" s="14">
        <f t="shared" si="16"/>
        <v>0</v>
      </c>
      <c r="G61" s="14">
        <f t="shared" si="10"/>
        <v>2400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600</v>
      </c>
      <c r="D62" s="13">
        <f t="shared" si="14"/>
        <v>60</v>
      </c>
      <c r="E62" s="13">
        <f t="shared" si="15"/>
        <v>2460</v>
      </c>
      <c r="F62" s="14">
        <f t="shared" si="16"/>
        <v>0</v>
      </c>
      <c r="G62" s="14">
        <f t="shared" si="10"/>
        <v>2460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600</v>
      </c>
      <c r="D63" s="13">
        <f t="shared" si="14"/>
        <v>60</v>
      </c>
      <c r="E63" s="13">
        <f t="shared" si="15"/>
        <v>2520</v>
      </c>
      <c r="F63" s="14">
        <f t="shared" si="16"/>
        <v>0</v>
      </c>
      <c r="G63" s="14">
        <f t="shared" si="10"/>
        <v>2520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600</v>
      </c>
      <c r="D64" s="13">
        <f t="shared" si="14"/>
        <v>60</v>
      </c>
      <c r="E64" s="13">
        <f t="shared" si="15"/>
        <v>2580</v>
      </c>
      <c r="F64" s="14">
        <f t="shared" si="16"/>
        <v>0</v>
      </c>
      <c r="G64" s="14">
        <f t="shared" si="10"/>
        <v>2580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600</v>
      </c>
      <c r="D65" s="13">
        <f t="shared" si="14"/>
        <v>60</v>
      </c>
      <c r="E65" s="13">
        <f t="shared" si="15"/>
        <v>2640</v>
      </c>
      <c r="F65" s="14">
        <f t="shared" si="16"/>
        <v>0</v>
      </c>
      <c r="G65" s="14">
        <f t="shared" si="10"/>
        <v>2640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600</v>
      </c>
      <c r="D66" s="13">
        <f t="shared" si="14"/>
        <v>60</v>
      </c>
      <c r="E66" s="13">
        <f t="shared" si="15"/>
        <v>2700</v>
      </c>
      <c r="F66" s="14">
        <f t="shared" si="16"/>
        <v>0</v>
      </c>
      <c r="G66" s="14">
        <f t="shared" si="10"/>
        <v>2700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600</v>
      </c>
      <c r="D67" s="13">
        <f t="shared" si="14"/>
        <v>60</v>
      </c>
      <c r="E67" s="13">
        <f t="shared" si="15"/>
        <v>2760</v>
      </c>
      <c r="F67" s="14">
        <f t="shared" si="16"/>
        <v>0</v>
      </c>
      <c r="G67" s="14">
        <f t="shared" si="10"/>
        <v>2760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600</v>
      </c>
      <c r="D68" s="13">
        <f t="shared" si="14"/>
        <v>60</v>
      </c>
      <c r="E68" s="13">
        <f t="shared" si="15"/>
        <v>2820</v>
      </c>
      <c r="F68" s="14">
        <f t="shared" si="16"/>
        <v>0</v>
      </c>
      <c r="G68" s="14">
        <f t="shared" si="10"/>
        <v>2820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600</v>
      </c>
      <c r="D69" s="13">
        <f t="shared" si="14"/>
        <v>60</v>
      </c>
      <c r="E69" s="13">
        <f t="shared" si="15"/>
        <v>2880</v>
      </c>
      <c r="F69" s="14">
        <f t="shared" si="16"/>
        <v>0</v>
      </c>
      <c r="G69" s="14">
        <f t="shared" ref="G69:G100" si="19">E69-F69</f>
        <v>2880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600</v>
      </c>
      <c r="D70" s="13">
        <f t="shared" ref="D70:D101" si="23">C69*$K$1</f>
        <v>60</v>
      </c>
      <c r="E70" s="13">
        <f t="shared" ref="E70:E101" si="24">C69*$K$1+G69</f>
        <v>2940</v>
      </c>
      <c r="F70" s="14">
        <f t="shared" ref="F70:F101" si="25">IF(J70&gt;E70,E70,J70)</f>
        <v>0</v>
      </c>
      <c r="G70" s="14">
        <f t="shared" si="19"/>
        <v>2940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600</v>
      </c>
      <c r="D71" s="13">
        <f t="shared" si="23"/>
        <v>60</v>
      </c>
      <c r="E71" s="13">
        <f t="shared" si="24"/>
        <v>3000</v>
      </c>
      <c r="F71" s="14">
        <f t="shared" si="25"/>
        <v>0</v>
      </c>
      <c r="G71" s="14">
        <f t="shared" si="19"/>
        <v>3000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600</v>
      </c>
      <c r="D72" s="13">
        <f t="shared" si="23"/>
        <v>60</v>
      </c>
      <c r="E72" s="13">
        <f t="shared" si="24"/>
        <v>3060</v>
      </c>
      <c r="F72" s="14">
        <f t="shared" si="25"/>
        <v>0</v>
      </c>
      <c r="G72" s="14">
        <f t="shared" si="19"/>
        <v>3060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600</v>
      </c>
      <c r="D73" s="13">
        <f t="shared" si="23"/>
        <v>60</v>
      </c>
      <c r="E73" s="13">
        <f t="shared" si="24"/>
        <v>3120</v>
      </c>
      <c r="F73" s="14">
        <f t="shared" si="25"/>
        <v>0</v>
      </c>
      <c r="G73" s="14">
        <f t="shared" si="19"/>
        <v>3120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600</v>
      </c>
      <c r="D74" s="13">
        <f t="shared" si="23"/>
        <v>60</v>
      </c>
      <c r="E74" s="13">
        <f t="shared" si="24"/>
        <v>3180</v>
      </c>
      <c r="F74" s="14">
        <f t="shared" si="25"/>
        <v>0</v>
      </c>
      <c r="G74" s="14">
        <f t="shared" si="19"/>
        <v>3180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600</v>
      </c>
      <c r="D75" s="13">
        <f t="shared" si="23"/>
        <v>60</v>
      </c>
      <c r="E75" s="13">
        <f t="shared" si="24"/>
        <v>3240</v>
      </c>
      <c r="F75" s="14">
        <f t="shared" si="25"/>
        <v>0</v>
      </c>
      <c r="G75" s="14">
        <f t="shared" si="19"/>
        <v>3240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600</v>
      </c>
      <c r="D76" s="13">
        <f t="shared" si="23"/>
        <v>60</v>
      </c>
      <c r="E76" s="13">
        <f t="shared" si="24"/>
        <v>3300</v>
      </c>
      <c r="F76" s="14">
        <f t="shared" si="25"/>
        <v>0</v>
      </c>
      <c r="G76" s="14">
        <f t="shared" si="19"/>
        <v>3300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600</v>
      </c>
      <c r="D77" s="13">
        <f t="shared" si="23"/>
        <v>60</v>
      </c>
      <c r="E77" s="13">
        <f t="shared" si="24"/>
        <v>3360</v>
      </c>
      <c r="F77" s="14">
        <f t="shared" si="25"/>
        <v>0</v>
      </c>
      <c r="G77" s="14">
        <f t="shared" si="19"/>
        <v>3360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600</v>
      </c>
      <c r="D78" s="13">
        <f t="shared" si="23"/>
        <v>60</v>
      </c>
      <c r="E78" s="13">
        <f t="shared" si="24"/>
        <v>3420</v>
      </c>
      <c r="F78" s="14">
        <f t="shared" si="25"/>
        <v>0</v>
      </c>
      <c r="G78" s="14">
        <f t="shared" si="19"/>
        <v>3420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600</v>
      </c>
      <c r="D79" s="13">
        <f t="shared" si="23"/>
        <v>60</v>
      </c>
      <c r="E79" s="13">
        <f t="shared" si="24"/>
        <v>3480</v>
      </c>
      <c r="F79" s="14">
        <f t="shared" si="25"/>
        <v>0</v>
      </c>
      <c r="G79" s="14">
        <f t="shared" si="19"/>
        <v>3480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600</v>
      </c>
      <c r="D80" s="13">
        <f t="shared" si="23"/>
        <v>60</v>
      </c>
      <c r="E80" s="13">
        <f t="shared" si="24"/>
        <v>3540</v>
      </c>
      <c r="F80" s="14">
        <f t="shared" si="25"/>
        <v>0</v>
      </c>
      <c r="G80" s="14">
        <f t="shared" si="19"/>
        <v>3540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600</v>
      </c>
      <c r="D81" s="13">
        <f t="shared" si="23"/>
        <v>60</v>
      </c>
      <c r="E81" s="13">
        <f t="shared" si="24"/>
        <v>3600</v>
      </c>
      <c r="F81" s="14">
        <f t="shared" si="25"/>
        <v>0</v>
      </c>
      <c r="G81" s="14">
        <f t="shared" si="19"/>
        <v>3600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600</v>
      </c>
      <c r="D82" s="13">
        <f t="shared" si="23"/>
        <v>60</v>
      </c>
      <c r="E82" s="13">
        <f t="shared" si="24"/>
        <v>3660</v>
      </c>
      <c r="F82" s="14">
        <f t="shared" si="25"/>
        <v>0</v>
      </c>
      <c r="G82" s="14">
        <f t="shared" si="19"/>
        <v>3660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600</v>
      </c>
      <c r="D83" s="13">
        <f t="shared" si="23"/>
        <v>60</v>
      </c>
      <c r="E83" s="13">
        <f t="shared" si="24"/>
        <v>3720</v>
      </c>
      <c r="F83" s="14">
        <f t="shared" si="25"/>
        <v>0</v>
      </c>
      <c r="G83" s="14">
        <f t="shared" si="19"/>
        <v>3720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600</v>
      </c>
      <c r="D84" s="13">
        <f t="shared" si="23"/>
        <v>60</v>
      </c>
      <c r="E84" s="13">
        <f t="shared" si="24"/>
        <v>3780</v>
      </c>
      <c r="F84" s="14">
        <f t="shared" si="25"/>
        <v>0</v>
      </c>
      <c r="G84" s="14">
        <f t="shared" si="19"/>
        <v>3780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600</v>
      </c>
      <c r="D85" s="13">
        <f t="shared" si="23"/>
        <v>60</v>
      </c>
      <c r="E85" s="13">
        <f t="shared" si="24"/>
        <v>3840</v>
      </c>
      <c r="F85" s="14">
        <f t="shared" si="25"/>
        <v>0</v>
      </c>
      <c r="G85" s="14">
        <f t="shared" si="19"/>
        <v>3840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600</v>
      </c>
      <c r="D86" s="13">
        <f t="shared" si="23"/>
        <v>60</v>
      </c>
      <c r="E86" s="13">
        <f t="shared" si="24"/>
        <v>3900</v>
      </c>
      <c r="F86" s="14">
        <f t="shared" si="25"/>
        <v>0</v>
      </c>
      <c r="G86" s="14">
        <f t="shared" si="19"/>
        <v>3900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600</v>
      </c>
      <c r="D87" s="13">
        <f t="shared" si="23"/>
        <v>60</v>
      </c>
      <c r="E87" s="13">
        <f t="shared" si="24"/>
        <v>3960</v>
      </c>
      <c r="F87" s="14">
        <f t="shared" si="25"/>
        <v>0</v>
      </c>
      <c r="G87" s="14">
        <f t="shared" si="19"/>
        <v>3960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600</v>
      </c>
      <c r="D88" s="13">
        <f t="shared" si="23"/>
        <v>60</v>
      </c>
      <c r="E88" s="13">
        <f t="shared" si="24"/>
        <v>4020</v>
      </c>
      <c r="F88" s="14">
        <f t="shared" si="25"/>
        <v>0</v>
      </c>
      <c r="G88" s="14">
        <f t="shared" si="19"/>
        <v>4020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600</v>
      </c>
      <c r="D89" s="13">
        <f t="shared" si="23"/>
        <v>60</v>
      </c>
      <c r="E89" s="13">
        <f t="shared" si="24"/>
        <v>4080</v>
      </c>
      <c r="F89" s="14">
        <f t="shared" si="25"/>
        <v>0</v>
      </c>
      <c r="G89" s="14">
        <f t="shared" si="19"/>
        <v>4080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600</v>
      </c>
      <c r="D90" s="13">
        <f t="shared" si="23"/>
        <v>60</v>
      </c>
      <c r="E90" s="13">
        <f t="shared" si="24"/>
        <v>4140</v>
      </c>
      <c r="F90" s="14">
        <f t="shared" si="25"/>
        <v>0</v>
      </c>
      <c r="G90" s="14">
        <f t="shared" si="19"/>
        <v>4140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600</v>
      </c>
      <c r="D91" s="13">
        <f t="shared" si="23"/>
        <v>60</v>
      </c>
      <c r="E91" s="13">
        <f t="shared" si="24"/>
        <v>4200</v>
      </c>
      <c r="F91" s="14">
        <f t="shared" si="25"/>
        <v>0</v>
      </c>
      <c r="G91" s="14">
        <f t="shared" si="19"/>
        <v>4200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600</v>
      </c>
      <c r="D92" s="13">
        <f t="shared" si="23"/>
        <v>60</v>
      </c>
      <c r="E92" s="13">
        <f t="shared" si="24"/>
        <v>4260</v>
      </c>
      <c r="F92" s="14">
        <f t="shared" si="25"/>
        <v>0</v>
      </c>
      <c r="G92" s="14">
        <f t="shared" si="19"/>
        <v>4260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600</v>
      </c>
      <c r="D93" s="13">
        <f t="shared" si="23"/>
        <v>60</v>
      </c>
      <c r="E93" s="13">
        <f t="shared" si="24"/>
        <v>4320</v>
      </c>
      <c r="F93" s="14">
        <f t="shared" si="25"/>
        <v>0</v>
      </c>
      <c r="G93" s="14">
        <f t="shared" si="19"/>
        <v>4320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600</v>
      </c>
      <c r="D94" s="13">
        <f t="shared" si="23"/>
        <v>60</v>
      </c>
      <c r="E94" s="13">
        <f t="shared" si="24"/>
        <v>4380</v>
      </c>
      <c r="F94" s="14">
        <f t="shared" si="25"/>
        <v>0</v>
      </c>
      <c r="G94" s="14">
        <f t="shared" si="19"/>
        <v>4380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600</v>
      </c>
      <c r="D95" s="13">
        <f t="shared" si="23"/>
        <v>60</v>
      </c>
      <c r="E95" s="13">
        <f t="shared" si="24"/>
        <v>4440</v>
      </c>
      <c r="F95" s="14">
        <f t="shared" si="25"/>
        <v>0</v>
      </c>
      <c r="G95" s="14">
        <f t="shared" si="19"/>
        <v>4440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600</v>
      </c>
      <c r="D96" s="13">
        <f t="shared" si="23"/>
        <v>60</v>
      </c>
      <c r="E96" s="13">
        <f t="shared" si="24"/>
        <v>4500</v>
      </c>
      <c r="F96" s="14">
        <f t="shared" si="25"/>
        <v>0</v>
      </c>
      <c r="G96" s="14">
        <f t="shared" si="19"/>
        <v>4500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600</v>
      </c>
      <c r="D97" s="13">
        <f t="shared" si="23"/>
        <v>60</v>
      </c>
      <c r="E97" s="13">
        <f t="shared" si="24"/>
        <v>4560</v>
      </c>
      <c r="F97" s="14">
        <f t="shared" si="25"/>
        <v>0</v>
      </c>
      <c r="G97" s="14">
        <f t="shared" si="19"/>
        <v>4560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600</v>
      </c>
      <c r="D98" s="13">
        <f t="shared" si="23"/>
        <v>60</v>
      </c>
      <c r="E98" s="13">
        <f t="shared" si="24"/>
        <v>4620</v>
      </c>
      <c r="F98" s="14">
        <f t="shared" si="25"/>
        <v>0</v>
      </c>
      <c r="G98" s="14">
        <f t="shared" si="19"/>
        <v>4620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600</v>
      </c>
      <c r="D99" s="13">
        <f t="shared" si="23"/>
        <v>60</v>
      </c>
      <c r="E99" s="13">
        <f t="shared" si="24"/>
        <v>4680</v>
      </c>
      <c r="F99" s="14">
        <f t="shared" si="25"/>
        <v>0</v>
      </c>
      <c r="G99" s="14">
        <f t="shared" si="19"/>
        <v>4680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600</v>
      </c>
      <c r="D100" s="13">
        <f t="shared" si="23"/>
        <v>60</v>
      </c>
      <c r="E100" s="13">
        <f t="shared" si="24"/>
        <v>4740</v>
      </c>
      <c r="F100" s="14">
        <f t="shared" si="25"/>
        <v>0</v>
      </c>
      <c r="G100" s="14">
        <f t="shared" si="19"/>
        <v>4740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600</v>
      </c>
      <c r="D101" s="13">
        <f t="shared" si="23"/>
        <v>60</v>
      </c>
      <c r="E101" s="13">
        <f t="shared" si="24"/>
        <v>4800</v>
      </c>
      <c r="F101" s="14">
        <f t="shared" si="25"/>
        <v>0</v>
      </c>
      <c r="G101" s="14">
        <f t="shared" ref="G101:G124" si="29">E101-F101</f>
        <v>4800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600</v>
      </c>
      <c r="D102" s="13">
        <f t="shared" ref="D102:D124" si="33">C101*$K$1</f>
        <v>60</v>
      </c>
      <c r="E102" s="13">
        <f t="shared" ref="E102:E124" si="34">C101*$K$1+G101</f>
        <v>4860</v>
      </c>
      <c r="F102" s="14">
        <f t="shared" ref="F102:F124" si="35">IF(J102&gt;E102,E102,J102)</f>
        <v>0</v>
      </c>
      <c r="G102" s="14">
        <f t="shared" si="29"/>
        <v>4860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600</v>
      </c>
      <c r="D103" s="13">
        <f t="shared" si="33"/>
        <v>60</v>
      </c>
      <c r="E103" s="13">
        <f t="shared" si="34"/>
        <v>4920</v>
      </c>
      <c r="F103" s="14">
        <f t="shared" si="35"/>
        <v>0</v>
      </c>
      <c r="G103" s="14">
        <f t="shared" si="29"/>
        <v>4920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600</v>
      </c>
      <c r="D104" s="13">
        <f t="shared" si="33"/>
        <v>60</v>
      </c>
      <c r="E104" s="13">
        <f t="shared" si="34"/>
        <v>4980</v>
      </c>
      <c r="F104" s="14">
        <f t="shared" si="35"/>
        <v>0</v>
      </c>
      <c r="G104" s="14">
        <f t="shared" si="29"/>
        <v>4980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600</v>
      </c>
      <c r="D105" s="13">
        <f t="shared" si="33"/>
        <v>60</v>
      </c>
      <c r="E105" s="13">
        <f t="shared" si="34"/>
        <v>5040</v>
      </c>
      <c r="F105" s="14">
        <f t="shared" si="35"/>
        <v>0</v>
      </c>
      <c r="G105" s="14">
        <f t="shared" si="29"/>
        <v>5040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600</v>
      </c>
      <c r="D106" s="13">
        <f t="shared" si="33"/>
        <v>60</v>
      </c>
      <c r="E106" s="13">
        <f t="shared" si="34"/>
        <v>5100</v>
      </c>
      <c r="F106" s="14">
        <f t="shared" si="35"/>
        <v>0</v>
      </c>
      <c r="G106" s="14">
        <f t="shared" si="29"/>
        <v>5100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600</v>
      </c>
      <c r="D107" s="13">
        <f t="shared" si="33"/>
        <v>60</v>
      </c>
      <c r="E107" s="13">
        <f t="shared" si="34"/>
        <v>5160</v>
      </c>
      <c r="F107" s="14">
        <f t="shared" si="35"/>
        <v>0</v>
      </c>
      <c r="G107" s="14">
        <f t="shared" si="29"/>
        <v>5160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600</v>
      </c>
      <c r="D108" s="13">
        <f t="shared" si="33"/>
        <v>60</v>
      </c>
      <c r="E108" s="13">
        <f t="shared" si="34"/>
        <v>5220</v>
      </c>
      <c r="F108" s="14">
        <f t="shared" si="35"/>
        <v>0</v>
      </c>
      <c r="G108" s="14">
        <f t="shared" si="29"/>
        <v>5220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600</v>
      </c>
      <c r="D109" s="13">
        <f t="shared" si="33"/>
        <v>60</v>
      </c>
      <c r="E109" s="13">
        <f t="shared" si="34"/>
        <v>5280</v>
      </c>
      <c r="F109" s="14">
        <f t="shared" si="35"/>
        <v>0</v>
      </c>
      <c r="G109" s="14">
        <f t="shared" si="29"/>
        <v>5280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600</v>
      </c>
      <c r="D110" s="13">
        <f t="shared" si="33"/>
        <v>60</v>
      </c>
      <c r="E110" s="13">
        <f t="shared" si="34"/>
        <v>5340</v>
      </c>
      <c r="F110" s="14">
        <f t="shared" si="35"/>
        <v>0</v>
      </c>
      <c r="G110" s="14">
        <f t="shared" si="29"/>
        <v>5340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600</v>
      </c>
      <c r="D111" s="13">
        <f t="shared" si="33"/>
        <v>60</v>
      </c>
      <c r="E111" s="13">
        <f t="shared" si="34"/>
        <v>5400</v>
      </c>
      <c r="F111" s="14">
        <f t="shared" si="35"/>
        <v>0</v>
      </c>
      <c r="G111" s="14">
        <f t="shared" si="29"/>
        <v>5400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600</v>
      </c>
      <c r="D112" s="13">
        <f t="shared" si="33"/>
        <v>60</v>
      </c>
      <c r="E112" s="13">
        <f t="shared" si="34"/>
        <v>5460</v>
      </c>
      <c r="F112" s="14">
        <f t="shared" si="35"/>
        <v>0</v>
      </c>
      <c r="G112" s="14">
        <f t="shared" si="29"/>
        <v>5460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600</v>
      </c>
      <c r="D113" s="13">
        <f t="shared" si="33"/>
        <v>60</v>
      </c>
      <c r="E113" s="13">
        <f t="shared" si="34"/>
        <v>5520</v>
      </c>
      <c r="F113" s="14">
        <f t="shared" si="35"/>
        <v>0</v>
      </c>
      <c r="G113" s="14">
        <f t="shared" si="29"/>
        <v>5520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600</v>
      </c>
      <c r="D114" s="13">
        <f t="shared" si="33"/>
        <v>60</v>
      </c>
      <c r="E114" s="13">
        <f t="shared" si="34"/>
        <v>5580</v>
      </c>
      <c r="F114" s="14">
        <f t="shared" si="35"/>
        <v>0</v>
      </c>
      <c r="G114" s="14">
        <f t="shared" si="29"/>
        <v>5580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600</v>
      </c>
      <c r="D115" s="13">
        <f t="shared" si="33"/>
        <v>60</v>
      </c>
      <c r="E115" s="13">
        <f t="shared" si="34"/>
        <v>5640</v>
      </c>
      <c r="F115" s="14">
        <f t="shared" si="35"/>
        <v>0</v>
      </c>
      <c r="G115" s="14">
        <f t="shared" si="29"/>
        <v>5640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600</v>
      </c>
      <c r="D116" s="13">
        <f t="shared" si="33"/>
        <v>60</v>
      </c>
      <c r="E116" s="13">
        <f t="shared" si="34"/>
        <v>5700</v>
      </c>
      <c r="F116" s="14">
        <f t="shared" si="35"/>
        <v>0</v>
      </c>
      <c r="G116" s="14">
        <f t="shared" si="29"/>
        <v>5700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600</v>
      </c>
      <c r="D117" s="13">
        <f t="shared" si="33"/>
        <v>60</v>
      </c>
      <c r="E117" s="13">
        <f t="shared" si="34"/>
        <v>5760</v>
      </c>
      <c r="F117" s="14">
        <f t="shared" si="35"/>
        <v>0</v>
      </c>
      <c r="G117" s="14">
        <f t="shared" si="29"/>
        <v>5760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600</v>
      </c>
      <c r="D118" s="13">
        <f t="shared" si="33"/>
        <v>60</v>
      </c>
      <c r="E118" s="13">
        <f t="shared" si="34"/>
        <v>5820</v>
      </c>
      <c r="F118" s="14">
        <f t="shared" si="35"/>
        <v>0</v>
      </c>
      <c r="G118" s="14">
        <f t="shared" si="29"/>
        <v>5820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600</v>
      </c>
      <c r="D119" s="13">
        <f t="shared" si="33"/>
        <v>60</v>
      </c>
      <c r="E119" s="13">
        <f t="shared" si="34"/>
        <v>5880</v>
      </c>
      <c r="F119" s="14">
        <f t="shared" si="35"/>
        <v>0</v>
      </c>
      <c r="G119" s="14">
        <f t="shared" si="29"/>
        <v>5880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600</v>
      </c>
      <c r="D120" s="13">
        <f t="shared" si="33"/>
        <v>60</v>
      </c>
      <c r="E120" s="13">
        <f t="shared" si="34"/>
        <v>5940</v>
      </c>
      <c r="F120" s="14">
        <f t="shared" si="35"/>
        <v>0</v>
      </c>
      <c r="G120" s="14">
        <f t="shared" si="29"/>
        <v>5940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600</v>
      </c>
      <c r="D121" s="13">
        <f t="shared" si="33"/>
        <v>60</v>
      </c>
      <c r="E121" s="13">
        <f t="shared" si="34"/>
        <v>6000</v>
      </c>
      <c r="F121" s="14">
        <f t="shared" si="35"/>
        <v>0</v>
      </c>
      <c r="G121" s="14">
        <f t="shared" si="29"/>
        <v>6000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600</v>
      </c>
      <c r="D122" s="13">
        <f t="shared" si="33"/>
        <v>60</v>
      </c>
      <c r="E122" s="13">
        <f t="shared" si="34"/>
        <v>6060</v>
      </c>
      <c r="F122" s="14">
        <f t="shared" si="35"/>
        <v>0</v>
      </c>
      <c r="G122" s="14">
        <f t="shared" si="29"/>
        <v>6060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600</v>
      </c>
      <c r="D123" s="13">
        <f t="shared" si="33"/>
        <v>60</v>
      </c>
      <c r="E123" s="13">
        <f t="shared" si="34"/>
        <v>6120</v>
      </c>
      <c r="F123" s="14">
        <f t="shared" si="35"/>
        <v>0</v>
      </c>
      <c r="G123" s="14">
        <f t="shared" si="29"/>
        <v>6120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600</v>
      </c>
      <c r="D124" s="13">
        <f t="shared" si="33"/>
        <v>60</v>
      </c>
      <c r="E124" s="13">
        <f t="shared" si="34"/>
        <v>6180</v>
      </c>
      <c r="F124" s="14">
        <f t="shared" si="35"/>
        <v>0</v>
      </c>
      <c r="G124" s="14">
        <f t="shared" si="29"/>
        <v>6180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V12" sqref="V11:V12"/>
    </sheetView>
  </sheetViews>
  <sheetFormatPr defaultColWidth="11" defaultRowHeight="15"/>
  <cols>
    <col min="1" max="1" width="7" hidden="1" customWidth="1"/>
    <col min="4" max="5" width="12" customWidth="1"/>
    <col min="6" max="6" width="10.2857142857143" customWidth="1"/>
    <col min="7" max="7" width="10.7142857142857" customWidth="1"/>
    <col min="8" max="8" width="10" customWidth="1"/>
    <col min="9" max="9" width="10.5714285714286" customWidth="1"/>
    <col min="10" max="10" width="10.4285714285714" customWidth="1"/>
    <col min="11" max="11" width="10.5714285714286" customWidth="1"/>
    <col min="12" max="12" width="10.4285714285714" customWidth="1"/>
    <col min="13" max="13" width="10.5714285714286" customWidth="1"/>
    <col min="14" max="14" width="10" customWidth="1"/>
    <col min="15" max="15" width="12.1428571428571" customWidth="1"/>
    <col min="16" max="16" width="8.85714285714286" customWidth="1"/>
    <col min="17" max="17" width="4.14285714285714" customWidth="1"/>
    <col min="18" max="18" width="19" customWidth="1"/>
    <col min="19" max="19" width="6.28571428571429" customWidth="1"/>
  </cols>
  <sheetData>
    <row r="1" spans="2:16">
      <c r="B1" s="1" t="s">
        <v>9</v>
      </c>
      <c r="C1" s="2" t="s">
        <v>109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f ca="1">TODAY()</f>
        <v>44095</v>
      </c>
      <c r="N1" s="19" t="s">
        <v>13</v>
      </c>
      <c r="O1" s="20">
        <v>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ca="1" t="shared" ref="A6:A37" si="1">MONTH(B6)&amp;YEAR(B6)</f>
        <v>102020</v>
      </c>
      <c r="B6" s="12">
        <f ca="1" t="shared" ref="B6:B37" si="2">EDATE(B5,1)</f>
        <v>44125</v>
      </c>
      <c r="C6" s="13">
        <f t="shared" ref="C6:C37" si="3">C5-H6+I6</f>
        <v>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112020</v>
      </c>
      <c r="B7" s="12">
        <f ca="1" t="shared" si="2"/>
        <v>44156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1"/>
        <v>122020</v>
      </c>
      <c r="B8" s="12">
        <f ca="1" t="shared" si="2"/>
        <v>44186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ca="1" t="shared" si="1"/>
        <v>12021</v>
      </c>
      <c r="B9" s="12">
        <f ca="1" t="shared" si="2"/>
        <v>44217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22021</v>
      </c>
      <c r="B10" s="12">
        <f ca="1" t="shared" si="2"/>
        <v>44248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32021</v>
      </c>
      <c r="B11" s="12">
        <f ca="1" t="shared" si="2"/>
        <v>44276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42021</v>
      </c>
      <c r="B12" s="12">
        <f ca="1" t="shared" si="2"/>
        <v>44307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52021</v>
      </c>
      <c r="B13" s="12">
        <f ca="1" t="shared" si="2"/>
        <v>44337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62021</v>
      </c>
      <c r="B14" s="12">
        <f ca="1" t="shared" si="2"/>
        <v>44368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72021</v>
      </c>
      <c r="B15" s="12">
        <f ca="1" t="shared" si="2"/>
        <v>44398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82021</v>
      </c>
      <c r="B16" s="12">
        <f ca="1" t="shared" si="2"/>
        <v>44429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92021</v>
      </c>
      <c r="B17" s="12">
        <f ca="1" t="shared" si="2"/>
        <v>44460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102021</v>
      </c>
      <c r="B18" s="12">
        <f ca="1" t="shared" si="2"/>
        <v>44490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112021</v>
      </c>
      <c r="B19" s="12">
        <f ca="1" t="shared" si="2"/>
        <v>44521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122021</v>
      </c>
      <c r="B20" s="12">
        <f ca="1" t="shared" si="2"/>
        <v>44551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12022</v>
      </c>
      <c r="B21" s="12">
        <f ca="1" t="shared" si="2"/>
        <v>44582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22022</v>
      </c>
      <c r="B22" s="12">
        <f ca="1" t="shared" si="2"/>
        <v>44613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32022</v>
      </c>
      <c r="B23" s="12">
        <f ca="1" t="shared" si="2"/>
        <v>44641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42022</v>
      </c>
      <c r="B24" s="12">
        <f ca="1" t="shared" si="2"/>
        <v>44672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52022</v>
      </c>
      <c r="B25" s="12">
        <f ca="1" t="shared" si="2"/>
        <v>44702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62022</v>
      </c>
      <c r="B26" s="12">
        <f ca="1" t="shared" si="2"/>
        <v>44733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72022</v>
      </c>
      <c r="B27" s="12">
        <f ca="1" t="shared" si="2"/>
        <v>44763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82022</v>
      </c>
      <c r="B28" s="12">
        <f ca="1" t="shared" si="2"/>
        <v>44794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92022</v>
      </c>
      <c r="B29" s="12">
        <f ca="1" t="shared" si="2"/>
        <v>44825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102022</v>
      </c>
      <c r="B30" s="12">
        <f ca="1" t="shared" si="2"/>
        <v>44855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112022</v>
      </c>
      <c r="B31" s="12">
        <f ca="1" t="shared" si="2"/>
        <v>44886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122022</v>
      </c>
      <c r="B32" s="12">
        <f ca="1" t="shared" si="2"/>
        <v>44916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12023</v>
      </c>
      <c r="B33" s="12">
        <f ca="1" t="shared" si="2"/>
        <v>44947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22023</v>
      </c>
      <c r="B34" s="12">
        <f ca="1" t="shared" si="2"/>
        <v>44978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32023</v>
      </c>
      <c r="B35" s="12">
        <f ca="1" t="shared" si="2"/>
        <v>45006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42023</v>
      </c>
      <c r="B36" s="12">
        <f ca="1" t="shared" si="2"/>
        <v>45037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52023</v>
      </c>
      <c r="B37" s="12">
        <f ca="1" t="shared" si="2"/>
        <v>45067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1">MONTH(B38)&amp;YEAR(B38)</f>
        <v>62023</v>
      </c>
      <c r="B38" s="12">
        <f ca="1" t="shared" ref="B38:B69" si="12">EDATE(B37,1)</f>
        <v>45098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1"/>
        <v>72023</v>
      </c>
      <c r="B39" s="12">
        <f ca="1" t="shared" si="12"/>
        <v>45128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1"/>
        <v>82023</v>
      </c>
      <c r="B40" s="12">
        <f ca="1" t="shared" si="12"/>
        <v>45159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1"/>
        <v>92023</v>
      </c>
      <c r="B41" s="12">
        <f ca="1" t="shared" si="12"/>
        <v>45190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1"/>
        <v>102023</v>
      </c>
      <c r="B42" s="12">
        <f ca="1" t="shared" si="12"/>
        <v>45220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1"/>
        <v>112023</v>
      </c>
      <c r="B43" s="12">
        <f ca="1" t="shared" si="12"/>
        <v>45251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1"/>
        <v>122023</v>
      </c>
      <c r="B44" s="12">
        <f ca="1" t="shared" si="12"/>
        <v>45281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1"/>
        <v>12024</v>
      </c>
      <c r="B45" s="12">
        <f ca="1" t="shared" si="12"/>
        <v>45312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1"/>
        <v>22024</v>
      </c>
      <c r="B46" s="12">
        <f ca="1" t="shared" si="12"/>
        <v>45343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1"/>
        <v>32024</v>
      </c>
      <c r="B47" s="12">
        <f ca="1" t="shared" si="12"/>
        <v>45372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1"/>
        <v>42024</v>
      </c>
      <c r="B48" s="12">
        <f ca="1" t="shared" si="12"/>
        <v>45403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1"/>
        <v>52024</v>
      </c>
      <c r="B49" s="12">
        <f ca="1" t="shared" si="12"/>
        <v>45433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1"/>
        <v>62024</v>
      </c>
      <c r="B50" s="12">
        <f ca="1" t="shared" si="12"/>
        <v>45464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1"/>
        <v>72024</v>
      </c>
      <c r="B51" s="12">
        <f ca="1" t="shared" si="12"/>
        <v>45494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1"/>
        <v>82024</v>
      </c>
      <c r="B52" s="12">
        <f ca="1" t="shared" si="12"/>
        <v>45525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1"/>
        <v>92024</v>
      </c>
      <c r="B53" s="12">
        <f ca="1" t="shared" si="12"/>
        <v>45556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1"/>
        <v>102024</v>
      </c>
      <c r="B54" s="12">
        <f ca="1" t="shared" si="12"/>
        <v>45586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1"/>
        <v>112024</v>
      </c>
      <c r="B55" s="12">
        <f ca="1" t="shared" si="12"/>
        <v>45617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1"/>
        <v>122024</v>
      </c>
      <c r="B56" s="12">
        <f ca="1" t="shared" si="12"/>
        <v>45647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1"/>
        <v>12025</v>
      </c>
      <c r="B57" s="12">
        <f ca="1" t="shared" si="12"/>
        <v>45678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1"/>
        <v>22025</v>
      </c>
      <c r="B58" s="12">
        <f ca="1" t="shared" si="12"/>
        <v>45709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1"/>
        <v>32025</v>
      </c>
      <c r="B59" s="12">
        <f ca="1" t="shared" si="12"/>
        <v>45737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1"/>
        <v>42025</v>
      </c>
      <c r="B60" s="12">
        <f ca="1" t="shared" si="12"/>
        <v>45768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1"/>
        <v>52025</v>
      </c>
      <c r="B61" s="12">
        <f ca="1" t="shared" si="12"/>
        <v>45798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1"/>
        <v>62025</v>
      </c>
      <c r="B62" s="12">
        <f ca="1" t="shared" si="12"/>
        <v>45829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1"/>
        <v>72025</v>
      </c>
      <c r="B63" s="12">
        <f ca="1" t="shared" si="12"/>
        <v>45859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1"/>
        <v>82025</v>
      </c>
      <c r="B64" s="12">
        <f ca="1" t="shared" si="12"/>
        <v>45890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1"/>
        <v>92025</v>
      </c>
      <c r="B65" s="12">
        <f ca="1" t="shared" si="12"/>
        <v>45921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1"/>
        <v>102025</v>
      </c>
      <c r="B66" s="12">
        <f ca="1" t="shared" si="12"/>
        <v>45951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1"/>
        <v>112025</v>
      </c>
      <c r="B67" s="12">
        <f ca="1" t="shared" si="12"/>
        <v>45982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1"/>
        <v>122025</v>
      </c>
      <c r="B68" s="12">
        <f ca="1" t="shared" si="12"/>
        <v>46012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1"/>
        <v>12026</v>
      </c>
      <c r="B69" s="12">
        <f ca="1" t="shared" si="12"/>
        <v>46043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20">MONTH(B70)&amp;YEAR(B70)</f>
        <v>22026</v>
      </c>
      <c r="B70" s="12">
        <f ca="1" t="shared" ref="B70:B101" si="21">EDATE(B69,1)</f>
        <v>46074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20"/>
        <v>32026</v>
      </c>
      <c r="B71" s="12">
        <f ca="1" t="shared" si="21"/>
        <v>46102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20"/>
        <v>42026</v>
      </c>
      <c r="B72" s="12">
        <f ca="1" t="shared" si="21"/>
        <v>46133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20"/>
        <v>52026</v>
      </c>
      <c r="B73" s="12">
        <f ca="1" t="shared" si="21"/>
        <v>46163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20"/>
        <v>62026</v>
      </c>
      <c r="B74" s="12">
        <f ca="1" t="shared" si="21"/>
        <v>46194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20"/>
        <v>72026</v>
      </c>
      <c r="B75" s="12">
        <f ca="1" t="shared" si="21"/>
        <v>46224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20"/>
        <v>82026</v>
      </c>
      <c r="B76" s="12">
        <f ca="1" t="shared" si="21"/>
        <v>46255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20"/>
        <v>92026</v>
      </c>
      <c r="B77" s="12">
        <f ca="1" t="shared" si="21"/>
        <v>46286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20"/>
        <v>102026</v>
      </c>
      <c r="B78" s="12">
        <f ca="1" t="shared" si="21"/>
        <v>46316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20"/>
        <v>112026</v>
      </c>
      <c r="B79" s="12">
        <f ca="1" t="shared" si="21"/>
        <v>46347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20"/>
        <v>122026</v>
      </c>
      <c r="B80" s="12">
        <f ca="1" t="shared" si="21"/>
        <v>46377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20"/>
        <v>12027</v>
      </c>
      <c r="B81" s="12">
        <f ca="1" t="shared" si="21"/>
        <v>46408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20"/>
        <v>22027</v>
      </c>
      <c r="B82" s="12">
        <f ca="1" t="shared" si="21"/>
        <v>46439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20"/>
        <v>32027</v>
      </c>
      <c r="B83" s="12">
        <f ca="1" t="shared" si="21"/>
        <v>46467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20"/>
        <v>42027</v>
      </c>
      <c r="B84" s="12">
        <f ca="1" t="shared" si="21"/>
        <v>46498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20"/>
        <v>52027</v>
      </c>
      <c r="B85" s="12">
        <f ca="1" t="shared" si="21"/>
        <v>46528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20"/>
        <v>62027</v>
      </c>
      <c r="B86" s="12">
        <f ca="1" t="shared" si="21"/>
        <v>46559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20"/>
        <v>72027</v>
      </c>
      <c r="B87" s="12">
        <f ca="1" t="shared" si="21"/>
        <v>46589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20"/>
        <v>82027</v>
      </c>
      <c r="B88" s="12">
        <f ca="1" t="shared" si="21"/>
        <v>46620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20"/>
        <v>92027</v>
      </c>
      <c r="B89" s="12">
        <f ca="1" t="shared" si="21"/>
        <v>46651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20"/>
        <v>102027</v>
      </c>
      <c r="B90" s="12">
        <f ca="1" t="shared" si="21"/>
        <v>46681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20"/>
        <v>112027</v>
      </c>
      <c r="B91" s="12">
        <f ca="1" t="shared" si="21"/>
        <v>46712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20"/>
        <v>122027</v>
      </c>
      <c r="B92" s="12">
        <f ca="1" t="shared" si="21"/>
        <v>46742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20"/>
        <v>12028</v>
      </c>
      <c r="B93" s="12">
        <f ca="1" t="shared" si="21"/>
        <v>46773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20"/>
        <v>22028</v>
      </c>
      <c r="B94" s="12">
        <f ca="1" t="shared" si="21"/>
        <v>46804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20"/>
        <v>32028</v>
      </c>
      <c r="B95" s="12">
        <f ca="1" t="shared" si="21"/>
        <v>46833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20"/>
        <v>42028</v>
      </c>
      <c r="B96" s="12">
        <f ca="1" t="shared" si="21"/>
        <v>46864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20"/>
        <v>52028</v>
      </c>
      <c r="B97" s="12">
        <f ca="1" t="shared" si="21"/>
        <v>46894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20"/>
        <v>62028</v>
      </c>
      <c r="B98" s="12">
        <f ca="1" t="shared" si="21"/>
        <v>46925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20"/>
        <v>72028</v>
      </c>
      <c r="B99" s="12">
        <f ca="1" t="shared" si="21"/>
        <v>46955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20"/>
        <v>82028</v>
      </c>
      <c r="B100" s="12">
        <f ca="1" t="shared" si="21"/>
        <v>46986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20"/>
        <v>92028</v>
      </c>
      <c r="B101" s="12">
        <f ca="1" t="shared" si="21"/>
        <v>47017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30">MONTH(B102)&amp;YEAR(B102)</f>
        <v>102028</v>
      </c>
      <c r="B102" s="12">
        <f ca="1" t="shared" ref="B102:B124" si="31">EDATE(B101,1)</f>
        <v>47047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30"/>
        <v>112028</v>
      </c>
      <c r="B103" s="12">
        <f ca="1" t="shared" si="31"/>
        <v>47078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30"/>
        <v>122028</v>
      </c>
      <c r="B104" s="12">
        <f ca="1" t="shared" si="31"/>
        <v>47108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30"/>
        <v>12029</v>
      </c>
      <c r="B105" s="12">
        <f ca="1" t="shared" si="31"/>
        <v>47139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30"/>
        <v>22029</v>
      </c>
      <c r="B106" s="12">
        <f ca="1" t="shared" si="31"/>
        <v>47170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30"/>
        <v>32029</v>
      </c>
      <c r="B107" s="12">
        <f ca="1" t="shared" si="31"/>
        <v>47198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30"/>
        <v>42029</v>
      </c>
      <c r="B108" s="12">
        <f ca="1" t="shared" si="31"/>
        <v>47229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30"/>
        <v>52029</v>
      </c>
      <c r="B109" s="12">
        <f ca="1" t="shared" si="31"/>
        <v>47259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30"/>
        <v>62029</v>
      </c>
      <c r="B110" s="12">
        <f ca="1" t="shared" si="31"/>
        <v>47290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30"/>
        <v>72029</v>
      </c>
      <c r="B111" s="12">
        <f ca="1" t="shared" si="31"/>
        <v>47320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30"/>
        <v>82029</v>
      </c>
      <c r="B112" s="12">
        <f ca="1" t="shared" si="31"/>
        <v>47351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30"/>
        <v>92029</v>
      </c>
      <c r="B113" s="12">
        <f ca="1" t="shared" si="31"/>
        <v>47382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30"/>
        <v>102029</v>
      </c>
      <c r="B114" s="12">
        <f ca="1" t="shared" si="31"/>
        <v>47412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30"/>
        <v>112029</v>
      </c>
      <c r="B115" s="12">
        <f ca="1" t="shared" si="31"/>
        <v>47443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30"/>
        <v>122029</v>
      </c>
      <c r="B116" s="12">
        <f ca="1" t="shared" si="31"/>
        <v>47473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30"/>
        <v>12030</v>
      </c>
      <c r="B117" s="12">
        <f ca="1" t="shared" si="31"/>
        <v>47504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30"/>
        <v>22030</v>
      </c>
      <c r="B118" s="12">
        <f ca="1" t="shared" si="31"/>
        <v>47535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30"/>
        <v>32030</v>
      </c>
      <c r="B119" s="12">
        <f ca="1" t="shared" si="31"/>
        <v>47563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30"/>
        <v>42030</v>
      </c>
      <c r="B120" s="12">
        <f ca="1" t="shared" si="31"/>
        <v>47594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30"/>
        <v>52030</v>
      </c>
      <c r="B121" s="12">
        <f ca="1" t="shared" si="31"/>
        <v>47624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30"/>
        <v>62030</v>
      </c>
      <c r="B122" s="12">
        <f ca="1" t="shared" si="31"/>
        <v>47655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30"/>
        <v>72030</v>
      </c>
      <c r="B123" s="12">
        <f ca="1" t="shared" si="31"/>
        <v>47685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30"/>
        <v>82030</v>
      </c>
      <c r="B124" s="12">
        <f ca="1" t="shared" si="31"/>
        <v>47716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12" sqref="M12"/>
    </sheetView>
  </sheetViews>
  <sheetFormatPr defaultColWidth="11" defaultRowHeight="15"/>
  <cols>
    <col min="1" max="1" width="7" hidden="1" customWidth="1"/>
    <col min="2" max="2" width="10" customWidth="1"/>
    <col min="4" max="4" width="11.4285714285714" customWidth="1"/>
    <col min="5" max="5" width="12" customWidth="1"/>
    <col min="6" max="6" width="11" customWidth="1"/>
    <col min="7" max="7" width="11.2857142857143" customWidth="1"/>
    <col min="8" max="8" width="10.4285714285714" customWidth="1"/>
    <col min="9" max="9" width="10" customWidth="1"/>
    <col min="10" max="10" width="11.2857142857143" customWidth="1"/>
    <col min="11" max="11" width="11.8571428571429" customWidth="1"/>
    <col min="12" max="12" width="10.1428571428571" customWidth="1"/>
    <col min="13" max="13" width="10.2857142857143" customWidth="1"/>
    <col min="15" max="15" width="10.4285714285714" customWidth="1"/>
    <col min="16" max="16" width="8.42857142857143" customWidth="1"/>
    <col min="17" max="17" width="4.28571428571429" customWidth="1"/>
    <col min="18" max="18" width="19.2857142857143" customWidth="1"/>
    <col min="19" max="19" width="8.71428571428571" customWidth="1"/>
  </cols>
  <sheetData>
    <row r="1" spans="2:16">
      <c r="B1" s="1" t="s">
        <v>9</v>
      </c>
      <c r="C1" s="2" t="s">
        <v>110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43556</v>
      </c>
      <c r="N1" s="19" t="s">
        <v>13</v>
      </c>
      <c r="O1" s="20">
        <v>800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42019</v>
      </c>
      <c r="B5" s="12">
        <f>EDATE(M1,0)</f>
        <v>43556</v>
      </c>
      <c r="C5" s="13">
        <f>IF(H5&gt;0,O1-H5,IF(J5&lt;0,O1-J5,O1))</f>
        <v>800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800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52019</v>
      </c>
      <c r="B6" s="12">
        <f t="shared" ref="B6:B37" si="2">EDATE(B5,1)</f>
        <v>43586</v>
      </c>
      <c r="C6" s="13">
        <f t="shared" ref="C6:C37" si="3">C5-H6+I6</f>
        <v>800</v>
      </c>
      <c r="D6" s="13">
        <f t="shared" ref="D6:D37" si="4">C5*$K$1</f>
        <v>80</v>
      </c>
      <c r="E6" s="13">
        <f t="shared" ref="E6:E37" si="5">C5*$K$1+G5</f>
        <v>80</v>
      </c>
      <c r="F6" s="14">
        <f t="shared" ref="F6:F37" si="6">IF(J6&gt;E6,E6,J6)</f>
        <v>80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80</v>
      </c>
      <c r="K6" s="27">
        <v>43626</v>
      </c>
      <c r="L6" s="26">
        <v>80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62019</v>
      </c>
      <c r="B7" s="12">
        <f t="shared" si="2"/>
        <v>43617</v>
      </c>
      <c r="C7" s="13">
        <f t="shared" si="3"/>
        <v>800</v>
      </c>
      <c r="D7" s="13">
        <f t="shared" si="4"/>
        <v>80</v>
      </c>
      <c r="E7" s="13">
        <f t="shared" si="5"/>
        <v>80</v>
      </c>
      <c r="F7" s="14">
        <f t="shared" si="6"/>
        <v>80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80</v>
      </c>
      <c r="K7" s="27">
        <v>43626</v>
      </c>
      <c r="L7" s="26">
        <v>80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72019</v>
      </c>
      <c r="B8" s="12">
        <f t="shared" si="2"/>
        <v>43647</v>
      </c>
      <c r="C8" s="13">
        <f t="shared" si="3"/>
        <v>800</v>
      </c>
      <c r="D8" s="13">
        <f t="shared" si="4"/>
        <v>80</v>
      </c>
      <c r="E8" s="13">
        <f t="shared" si="5"/>
        <v>80</v>
      </c>
      <c r="F8" s="14">
        <f t="shared" si="6"/>
        <v>80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80</v>
      </c>
      <c r="K8" s="27">
        <v>43682</v>
      </c>
      <c r="L8" s="26">
        <v>80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82019</v>
      </c>
      <c r="B9" s="12">
        <f t="shared" si="2"/>
        <v>43678</v>
      </c>
      <c r="C9" s="13">
        <f t="shared" si="3"/>
        <v>800</v>
      </c>
      <c r="D9" s="13">
        <f t="shared" si="4"/>
        <v>80</v>
      </c>
      <c r="E9" s="13">
        <f t="shared" si="5"/>
        <v>80</v>
      </c>
      <c r="F9" s="14">
        <f t="shared" si="6"/>
        <v>80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80</v>
      </c>
      <c r="K9" s="27">
        <v>43682</v>
      </c>
      <c r="L9" s="26">
        <v>80</v>
      </c>
      <c r="M9" s="27"/>
      <c r="N9" s="28"/>
      <c r="O9" s="27"/>
      <c r="P9" s="28"/>
      <c r="S9" s="5"/>
    </row>
    <row r="10" ht="15.75" spans="1:19">
      <c r="A10" s="5" t="str">
        <f t="shared" si="1"/>
        <v>92019</v>
      </c>
      <c r="B10" s="12">
        <f t="shared" si="2"/>
        <v>43709</v>
      </c>
      <c r="C10" s="13">
        <f t="shared" si="3"/>
        <v>800</v>
      </c>
      <c r="D10" s="13">
        <f t="shared" si="4"/>
        <v>80</v>
      </c>
      <c r="E10" s="13">
        <f t="shared" si="5"/>
        <v>80</v>
      </c>
      <c r="F10" s="14">
        <f t="shared" si="6"/>
        <v>80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80</v>
      </c>
      <c r="K10" s="27">
        <v>43716</v>
      </c>
      <c r="L10" s="26">
        <v>80</v>
      </c>
      <c r="M10" s="27"/>
      <c r="N10" s="28"/>
      <c r="O10" s="27"/>
      <c r="P10" s="28"/>
      <c r="S10" s="5"/>
    </row>
    <row r="11" ht="15.75" spans="1:19">
      <c r="A11" s="5" t="str">
        <f t="shared" si="1"/>
        <v>102019</v>
      </c>
      <c r="B11" s="12">
        <f t="shared" si="2"/>
        <v>43739</v>
      </c>
      <c r="C11" s="13">
        <f t="shared" si="3"/>
        <v>800</v>
      </c>
      <c r="D11" s="13">
        <f t="shared" si="4"/>
        <v>80</v>
      </c>
      <c r="E11" s="13">
        <f t="shared" si="5"/>
        <v>80</v>
      </c>
      <c r="F11" s="14">
        <f t="shared" si="6"/>
        <v>80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80</v>
      </c>
      <c r="K11" s="27">
        <v>43786</v>
      </c>
      <c r="L11" s="26">
        <v>80</v>
      </c>
      <c r="M11" s="27"/>
      <c r="N11" s="28"/>
      <c r="O11" s="27"/>
      <c r="P11" s="28"/>
      <c r="S11" s="5"/>
    </row>
    <row r="12" ht="15.75" spans="1:19">
      <c r="A12" s="5" t="str">
        <f t="shared" si="1"/>
        <v>112019</v>
      </c>
      <c r="B12" s="12">
        <f t="shared" si="2"/>
        <v>43770</v>
      </c>
      <c r="C12" s="13">
        <f t="shared" si="3"/>
        <v>0</v>
      </c>
      <c r="D12" s="13">
        <f t="shared" si="4"/>
        <v>80</v>
      </c>
      <c r="E12" s="13">
        <f t="shared" si="5"/>
        <v>80</v>
      </c>
      <c r="F12" s="14">
        <f t="shared" si="6"/>
        <v>80</v>
      </c>
      <c r="G12" s="14">
        <f t="shared" si="0"/>
        <v>0</v>
      </c>
      <c r="H12" s="14">
        <f t="shared" si="7"/>
        <v>800</v>
      </c>
      <c r="I12" s="24">
        <f t="shared" si="8"/>
        <v>0</v>
      </c>
      <c r="J12" s="24">
        <f t="shared" si="9"/>
        <v>880</v>
      </c>
      <c r="K12" s="27">
        <v>43822</v>
      </c>
      <c r="L12" s="26">
        <v>880</v>
      </c>
      <c r="M12" s="27"/>
      <c r="N12" s="28"/>
      <c r="O12" s="27"/>
      <c r="P12" s="28"/>
      <c r="S12" s="5"/>
    </row>
    <row r="13" ht="15.75" spans="1:19">
      <c r="A13" s="5" t="str">
        <f t="shared" si="1"/>
        <v>122019</v>
      </c>
      <c r="B13" s="12">
        <f t="shared" si="2"/>
        <v>43800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12020</v>
      </c>
      <c r="B14" s="12">
        <f t="shared" si="2"/>
        <v>43831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22020</v>
      </c>
      <c r="B15" s="12">
        <f t="shared" si="2"/>
        <v>43862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32020</v>
      </c>
      <c r="B16" s="12">
        <f t="shared" si="2"/>
        <v>43891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42020</v>
      </c>
      <c r="B17" s="12">
        <f t="shared" si="2"/>
        <v>43922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52020</v>
      </c>
      <c r="B18" s="12">
        <f t="shared" si="2"/>
        <v>43952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62020</v>
      </c>
      <c r="B19" s="12">
        <f t="shared" si="2"/>
        <v>43983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72020</v>
      </c>
      <c r="B20" s="12">
        <f t="shared" si="2"/>
        <v>44013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82020</v>
      </c>
      <c r="B21" s="12">
        <f t="shared" si="2"/>
        <v>44044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92020</v>
      </c>
      <c r="B22" s="12">
        <f t="shared" si="2"/>
        <v>44075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102020</v>
      </c>
      <c r="B23" s="12">
        <f t="shared" si="2"/>
        <v>44105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112020</v>
      </c>
      <c r="B24" s="12">
        <f t="shared" si="2"/>
        <v>44136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122020</v>
      </c>
      <c r="B25" s="12">
        <f t="shared" si="2"/>
        <v>44166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12021</v>
      </c>
      <c r="B26" s="12">
        <f t="shared" si="2"/>
        <v>44197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22021</v>
      </c>
      <c r="B27" s="12">
        <f t="shared" si="2"/>
        <v>44228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32021</v>
      </c>
      <c r="B28" s="12">
        <f t="shared" si="2"/>
        <v>44256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42021</v>
      </c>
      <c r="B29" s="12">
        <f t="shared" si="2"/>
        <v>44287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52021</v>
      </c>
      <c r="B30" s="12">
        <f t="shared" si="2"/>
        <v>44317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62021</v>
      </c>
      <c r="B31" s="12">
        <f t="shared" si="2"/>
        <v>44348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72021</v>
      </c>
      <c r="B32" s="12">
        <f t="shared" si="2"/>
        <v>44378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82021</v>
      </c>
      <c r="B33" s="12">
        <f t="shared" si="2"/>
        <v>44409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92021</v>
      </c>
      <c r="B34" s="12">
        <f t="shared" si="2"/>
        <v>44440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102021</v>
      </c>
      <c r="B35" s="12">
        <f t="shared" si="2"/>
        <v>44470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112021</v>
      </c>
      <c r="B36" s="12">
        <f t="shared" si="2"/>
        <v>44501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122021</v>
      </c>
      <c r="B37" s="12">
        <f t="shared" si="2"/>
        <v>44531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12022</v>
      </c>
      <c r="B38" s="12">
        <f t="shared" ref="B38:B69" si="12">EDATE(B37,1)</f>
        <v>44562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22022</v>
      </c>
      <c r="B39" s="12">
        <f t="shared" si="12"/>
        <v>44593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32022</v>
      </c>
      <c r="B40" s="12">
        <f t="shared" si="12"/>
        <v>44621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42022</v>
      </c>
      <c r="B41" s="12">
        <f t="shared" si="12"/>
        <v>44652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52022</v>
      </c>
      <c r="B42" s="12">
        <f t="shared" si="12"/>
        <v>44682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62022</v>
      </c>
      <c r="B43" s="12">
        <f t="shared" si="12"/>
        <v>44713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72022</v>
      </c>
      <c r="B44" s="12">
        <f t="shared" si="12"/>
        <v>44743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82022</v>
      </c>
      <c r="B45" s="12">
        <f t="shared" si="12"/>
        <v>44774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92022</v>
      </c>
      <c r="B46" s="12">
        <f t="shared" si="12"/>
        <v>44805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102022</v>
      </c>
      <c r="B47" s="12">
        <f t="shared" si="12"/>
        <v>44835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112022</v>
      </c>
      <c r="B48" s="12">
        <f t="shared" si="12"/>
        <v>44866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122022</v>
      </c>
      <c r="B49" s="12">
        <f t="shared" si="12"/>
        <v>44896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12023</v>
      </c>
      <c r="B50" s="12">
        <f t="shared" si="12"/>
        <v>44927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22023</v>
      </c>
      <c r="B51" s="12">
        <f t="shared" si="12"/>
        <v>44958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32023</v>
      </c>
      <c r="B52" s="12">
        <f t="shared" si="12"/>
        <v>44986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42023</v>
      </c>
      <c r="B53" s="12">
        <f t="shared" si="12"/>
        <v>45017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52023</v>
      </c>
      <c r="B54" s="12">
        <f t="shared" si="12"/>
        <v>45047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62023</v>
      </c>
      <c r="B55" s="12">
        <f t="shared" si="12"/>
        <v>45078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72023</v>
      </c>
      <c r="B56" s="12">
        <f t="shared" si="12"/>
        <v>45108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82023</v>
      </c>
      <c r="B57" s="12">
        <f t="shared" si="12"/>
        <v>45139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92023</v>
      </c>
      <c r="B58" s="12">
        <f t="shared" si="12"/>
        <v>45170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102023</v>
      </c>
      <c r="B59" s="12">
        <f t="shared" si="12"/>
        <v>45200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112023</v>
      </c>
      <c r="B60" s="12">
        <f t="shared" si="12"/>
        <v>45231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122023</v>
      </c>
      <c r="B61" s="12">
        <f t="shared" si="12"/>
        <v>45261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12024</v>
      </c>
      <c r="B62" s="12">
        <f t="shared" si="12"/>
        <v>45292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22024</v>
      </c>
      <c r="B63" s="12">
        <f t="shared" si="12"/>
        <v>45323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32024</v>
      </c>
      <c r="B64" s="12">
        <f t="shared" si="12"/>
        <v>45352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42024</v>
      </c>
      <c r="B65" s="12">
        <f t="shared" si="12"/>
        <v>45383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52024</v>
      </c>
      <c r="B66" s="12">
        <f t="shared" si="12"/>
        <v>45413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62024</v>
      </c>
      <c r="B67" s="12">
        <f t="shared" si="12"/>
        <v>45444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72024</v>
      </c>
      <c r="B68" s="12">
        <f t="shared" si="12"/>
        <v>45474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82024</v>
      </c>
      <c r="B69" s="12">
        <f t="shared" si="12"/>
        <v>45505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92024</v>
      </c>
      <c r="B70" s="12">
        <f t="shared" ref="B70:B101" si="21">EDATE(B69,1)</f>
        <v>45536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102024</v>
      </c>
      <c r="B71" s="12">
        <f t="shared" si="21"/>
        <v>45566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112024</v>
      </c>
      <c r="B72" s="12">
        <f t="shared" si="21"/>
        <v>45597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122024</v>
      </c>
      <c r="B73" s="12">
        <f t="shared" si="21"/>
        <v>45627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12025</v>
      </c>
      <c r="B74" s="12">
        <f t="shared" si="21"/>
        <v>45658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22025</v>
      </c>
      <c r="B75" s="12">
        <f t="shared" si="21"/>
        <v>45689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32025</v>
      </c>
      <c r="B76" s="12">
        <f t="shared" si="21"/>
        <v>45717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42025</v>
      </c>
      <c r="B77" s="12">
        <f t="shared" si="21"/>
        <v>45748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52025</v>
      </c>
      <c r="B78" s="12">
        <f t="shared" si="21"/>
        <v>45778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62025</v>
      </c>
      <c r="B79" s="12">
        <f t="shared" si="21"/>
        <v>45809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72025</v>
      </c>
      <c r="B80" s="12">
        <f t="shared" si="21"/>
        <v>45839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82025</v>
      </c>
      <c r="B81" s="12">
        <f t="shared" si="21"/>
        <v>45870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92025</v>
      </c>
      <c r="B82" s="12">
        <f t="shared" si="21"/>
        <v>45901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102025</v>
      </c>
      <c r="B83" s="12">
        <f t="shared" si="21"/>
        <v>45931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112025</v>
      </c>
      <c r="B84" s="12">
        <f t="shared" si="21"/>
        <v>45962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122025</v>
      </c>
      <c r="B85" s="12">
        <f t="shared" si="21"/>
        <v>45992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12026</v>
      </c>
      <c r="B86" s="12">
        <f t="shared" si="21"/>
        <v>46023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22026</v>
      </c>
      <c r="B87" s="12">
        <f t="shared" si="21"/>
        <v>46054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32026</v>
      </c>
      <c r="B88" s="12">
        <f t="shared" si="21"/>
        <v>46082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42026</v>
      </c>
      <c r="B89" s="12">
        <f t="shared" si="21"/>
        <v>46113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52026</v>
      </c>
      <c r="B90" s="12">
        <f t="shared" si="21"/>
        <v>46143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62026</v>
      </c>
      <c r="B91" s="12">
        <f t="shared" si="21"/>
        <v>46174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72026</v>
      </c>
      <c r="B92" s="12">
        <f t="shared" si="21"/>
        <v>46204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82026</v>
      </c>
      <c r="B93" s="12">
        <f t="shared" si="21"/>
        <v>46235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92026</v>
      </c>
      <c r="B94" s="12">
        <f t="shared" si="21"/>
        <v>46266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102026</v>
      </c>
      <c r="B95" s="12">
        <f t="shared" si="21"/>
        <v>46296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112026</v>
      </c>
      <c r="B96" s="12">
        <f t="shared" si="21"/>
        <v>46327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122026</v>
      </c>
      <c r="B97" s="12">
        <f t="shared" si="21"/>
        <v>46357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12027</v>
      </c>
      <c r="B98" s="12">
        <f t="shared" si="21"/>
        <v>46388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22027</v>
      </c>
      <c r="B99" s="12">
        <f t="shared" si="21"/>
        <v>46419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32027</v>
      </c>
      <c r="B100" s="12">
        <f t="shared" si="21"/>
        <v>46447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42027</v>
      </c>
      <c r="B101" s="12">
        <f t="shared" si="21"/>
        <v>46478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52027</v>
      </c>
      <c r="B102" s="12">
        <f t="shared" ref="B102:B124" si="31">EDATE(B101,1)</f>
        <v>46508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62027</v>
      </c>
      <c r="B103" s="12">
        <f t="shared" si="31"/>
        <v>46539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72027</v>
      </c>
      <c r="B104" s="12">
        <f t="shared" si="31"/>
        <v>46569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82027</v>
      </c>
      <c r="B105" s="12">
        <f t="shared" si="31"/>
        <v>46600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92027</v>
      </c>
      <c r="B106" s="12">
        <f t="shared" si="31"/>
        <v>46631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102027</v>
      </c>
      <c r="B107" s="12">
        <f t="shared" si="31"/>
        <v>46661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112027</v>
      </c>
      <c r="B108" s="12">
        <f t="shared" si="31"/>
        <v>46692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122027</v>
      </c>
      <c r="B109" s="12">
        <f t="shared" si="31"/>
        <v>46722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12028</v>
      </c>
      <c r="B110" s="12">
        <f t="shared" si="31"/>
        <v>46753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22028</v>
      </c>
      <c r="B111" s="12">
        <f t="shared" si="31"/>
        <v>46784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32028</v>
      </c>
      <c r="B112" s="12">
        <f t="shared" si="31"/>
        <v>46813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42028</v>
      </c>
      <c r="B113" s="12">
        <f t="shared" si="31"/>
        <v>46844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52028</v>
      </c>
      <c r="B114" s="12">
        <f t="shared" si="31"/>
        <v>46874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62028</v>
      </c>
      <c r="B115" s="12">
        <f t="shared" si="31"/>
        <v>46905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72028</v>
      </c>
      <c r="B116" s="12">
        <f t="shared" si="31"/>
        <v>46935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82028</v>
      </c>
      <c r="B117" s="12">
        <f t="shared" si="31"/>
        <v>46966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92028</v>
      </c>
      <c r="B118" s="12">
        <f t="shared" si="31"/>
        <v>46997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102028</v>
      </c>
      <c r="B119" s="12">
        <f t="shared" si="31"/>
        <v>47027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112028</v>
      </c>
      <c r="B120" s="12">
        <f t="shared" si="31"/>
        <v>47058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122028</v>
      </c>
      <c r="B121" s="12">
        <f t="shared" si="31"/>
        <v>47088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12029</v>
      </c>
      <c r="B122" s="12">
        <f t="shared" si="31"/>
        <v>47119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22029</v>
      </c>
      <c r="B123" s="12">
        <f t="shared" si="31"/>
        <v>47150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32029</v>
      </c>
      <c r="B124" s="12">
        <f t="shared" si="31"/>
        <v>47178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M20" sqref="M20"/>
    </sheetView>
  </sheetViews>
  <sheetFormatPr defaultColWidth="11" defaultRowHeight="15"/>
  <cols>
    <col min="1" max="1" width="7" hidden="1" customWidth="1"/>
    <col min="2" max="2" width="10" customWidth="1"/>
    <col min="3" max="3" width="12.8571428571429" customWidth="1"/>
    <col min="4" max="4" width="12.5714285714286" customWidth="1"/>
    <col min="5" max="5" width="12.8571428571429" customWidth="1"/>
    <col min="6" max="6" width="10.7142857142857" customWidth="1"/>
    <col min="7" max="7" width="12.4285714285714" customWidth="1"/>
    <col min="8" max="8" width="11.8571428571429" customWidth="1"/>
    <col min="9" max="9" width="12" customWidth="1"/>
    <col min="10" max="10" width="11.7142857142857" customWidth="1"/>
    <col min="11" max="11" width="12.2857142857143" customWidth="1"/>
    <col min="12" max="12" width="12.5714285714286" customWidth="1"/>
    <col min="13" max="13" width="12.7142857142857" customWidth="1"/>
    <col min="14" max="14" width="11.8571428571429" customWidth="1"/>
    <col min="15" max="15" width="13.5714285714286" customWidth="1"/>
    <col min="16" max="16" width="11.8571428571429" customWidth="1"/>
    <col min="17" max="17" width="5.28571428571429" customWidth="1"/>
    <col min="18" max="18" width="22.2857142857143" customWidth="1"/>
    <col min="19" max="19" width="10.2857142857143" customWidth="1"/>
  </cols>
  <sheetData>
    <row r="1" spans="2:16">
      <c r="B1" s="1" t="s">
        <v>9</v>
      </c>
      <c r="C1" s="2" t="s">
        <v>111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3470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3470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3470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3500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3270</v>
      </c>
      <c r="D6" s="13">
        <f t="shared" ref="D6:D37" si="4">C5*$K$1</f>
        <v>347</v>
      </c>
      <c r="E6" s="13">
        <f t="shared" ref="E6:E37" si="5">C5*$K$1+G5</f>
        <v>347</v>
      </c>
      <c r="F6" s="14">
        <f t="shared" ref="F6:F37" si="6">IF(J6&gt;E6,E6,J6)</f>
        <v>347</v>
      </c>
      <c r="G6" s="14">
        <f t="shared" si="0"/>
        <v>0</v>
      </c>
      <c r="H6" s="14">
        <f t="shared" ref="H6:H37" si="7">IF(J6&gt;F6,J6-F6,0)</f>
        <v>200</v>
      </c>
      <c r="I6" s="24">
        <v>0</v>
      </c>
      <c r="J6" s="24">
        <f>IF($L6&gt;0,$L6,0)+IF($N6&gt;0,$N6,0)+IF($P6&gt;0,$P6,0)</f>
        <v>547</v>
      </c>
      <c r="K6" s="27">
        <v>43622</v>
      </c>
      <c r="L6" s="26">
        <v>547</v>
      </c>
      <c r="M6" s="27"/>
      <c r="N6" s="28"/>
      <c r="O6" s="27"/>
      <c r="P6" s="28"/>
      <c r="R6" s="34" t="s">
        <v>5</v>
      </c>
      <c r="S6" s="33">
        <f ca="1">VLOOKUP($A$2,$A$5:$P$127,4,FALSE)</f>
        <v>350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1000</v>
      </c>
      <c r="D7" s="13">
        <f t="shared" si="4"/>
        <v>327</v>
      </c>
      <c r="E7" s="13">
        <f t="shared" si="5"/>
        <v>327</v>
      </c>
      <c r="F7" s="14">
        <f t="shared" si="6"/>
        <v>327</v>
      </c>
      <c r="G7" s="14">
        <f t="shared" si="0"/>
        <v>0</v>
      </c>
      <c r="H7" s="14">
        <f t="shared" si="7"/>
        <v>2270</v>
      </c>
      <c r="I7" s="24">
        <v>0</v>
      </c>
      <c r="J7" s="24">
        <f t="shared" ref="J7:J70" si="8">IF($L7&gt;0,$L7,0)+IF($N7&gt;0,$N7,0)+IF($P7&gt;0,$P7,0)</f>
        <v>2597</v>
      </c>
      <c r="K7" s="27">
        <v>43649</v>
      </c>
      <c r="L7" s="26">
        <v>1200</v>
      </c>
      <c r="M7" s="27">
        <v>43656</v>
      </c>
      <c r="N7" s="28">
        <v>1397</v>
      </c>
      <c r="O7" s="27"/>
      <c r="P7" s="28"/>
      <c r="R7" s="35" t="s">
        <v>24</v>
      </c>
      <c r="S7" s="33">
        <f ca="1">VLOOKUP($A$2,$A$5:$P$127,7,FALSE)</f>
        <v>850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1000</v>
      </c>
      <c r="D8" s="13">
        <f t="shared" si="4"/>
        <v>100</v>
      </c>
      <c r="E8" s="13">
        <f t="shared" si="5"/>
        <v>100</v>
      </c>
      <c r="F8" s="14">
        <f t="shared" si="6"/>
        <v>100</v>
      </c>
      <c r="G8" s="14">
        <f t="shared" si="0"/>
        <v>0</v>
      </c>
      <c r="H8" s="14">
        <f t="shared" si="7"/>
        <v>0</v>
      </c>
      <c r="I8" s="24">
        <v>0</v>
      </c>
      <c r="J8" s="24">
        <f t="shared" si="8"/>
        <v>100</v>
      </c>
      <c r="K8" s="27">
        <v>43680</v>
      </c>
      <c r="L8" s="26">
        <v>100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1000</v>
      </c>
      <c r="D9" s="13">
        <f t="shared" si="4"/>
        <v>100</v>
      </c>
      <c r="E9" s="13">
        <f t="shared" si="5"/>
        <v>100</v>
      </c>
      <c r="F9" s="14">
        <f t="shared" si="6"/>
        <v>100</v>
      </c>
      <c r="G9" s="14">
        <f t="shared" si="0"/>
        <v>0</v>
      </c>
      <c r="H9" s="14">
        <f t="shared" si="7"/>
        <v>0</v>
      </c>
      <c r="I9" s="24">
        <v>0</v>
      </c>
      <c r="J9" s="24">
        <f t="shared" si="8"/>
        <v>100</v>
      </c>
      <c r="K9" s="27">
        <v>43710</v>
      </c>
      <c r="L9" s="26">
        <v>100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1300</v>
      </c>
      <c r="D10" s="13">
        <f t="shared" si="4"/>
        <v>100</v>
      </c>
      <c r="E10" s="13">
        <f t="shared" si="5"/>
        <v>100</v>
      </c>
      <c r="F10" s="14">
        <f t="shared" si="6"/>
        <v>100</v>
      </c>
      <c r="G10" s="14">
        <f t="shared" si="0"/>
        <v>0</v>
      </c>
      <c r="H10" s="14">
        <f t="shared" si="7"/>
        <v>0</v>
      </c>
      <c r="I10" s="24">
        <v>300</v>
      </c>
      <c r="J10" s="24">
        <f t="shared" si="8"/>
        <v>100</v>
      </c>
      <c r="K10" s="27">
        <v>43745</v>
      </c>
      <c r="L10" s="26">
        <v>50</v>
      </c>
      <c r="M10" s="27">
        <v>43746</v>
      </c>
      <c r="N10" s="28">
        <v>50</v>
      </c>
      <c r="O10" s="27">
        <v>43746</v>
      </c>
      <c r="P10" s="28">
        <v>-300</v>
      </c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1300</v>
      </c>
      <c r="D11" s="13">
        <f t="shared" si="4"/>
        <v>130</v>
      </c>
      <c r="E11" s="13">
        <f t="shared" si="5"/>
        <v>130</v>
      </c>
      <c r="F11" s="14">
        <f t="shared" si="6"/>
        <v>130</v>
      </c>
      <c r="G11" s="14">
        <f t="shared" si="0"/>
        <v>0</v>
      </c>
      <c r="H11" s="14">
        <f t="shared" si="7"/>
        <v>0</v>
      </c>
      <c r="I11" s="24">
        <v>0</v>
      </c>
      <c r="J11" s="24">
        <f t="shared" si="8"/>
        <v>130</v>
      </c>
      <c r="K11" s="27">
        <v>43773</v>
      </c>
      <c r="L11" s="26">
        <v>130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1300</v>
      </c>
      <c r="D12" s="13">
        <f t="shared" si="4"/>
        <v>130</v>
      </c>
      <c r="E12" s="13">
        <f t="shared" si="5"/>
        <v>130</v>
      </c>
      <c r="F12" s="14">
        <f t="shared" si="6"/>
        <v>130</v>
      </c>
      <c r="G12" s="14">
        <f t="shared" si="0"/>
        <v>0</v>
      </c>
      <c r="H12" s="14">
        <f t="shared" si="7"/>
        <v>0</v>
      </c>
      <c r="I12" s="24">
        <v>0</v>
      </c>
      <c r="J12" s="24">
        <f t="shared" si="8"/>
        <v>130</v>
      </c>
      <c r="K12" s="27">
        <v>43804</v>
      </c>
      <c r="L12" s="26">
        <v>130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1000</v>
      </c>
      <c r="D13" s="13">
        <f t="shared" si="4"/>
        <v>130</v>
      </c>
      <c r="E13" s="13">
        <f t="shared" si="5"/>
        <v>130</v>
      </c>
      <c r="F13" s="14">
        <f t="shared" si="6"/>
        <v>130</v>
      </c>
      <c r="G13" s="14">
        <f t="shared" si="0"/>
        <v>0</v>
      </c>
      <c r="H13" s="14">
        <f t="shared" si="7"/>
        <v>300</v>
      </c>
      <c r="I13" s="24">
        <v>0</v>
      </c>
      <c r="J13" s="24">
        <f t="shared" si="8"/>
        <v>430</v>
      </c>
      <c r="K13" s="27">
        <v>43834</v>
      </c>
      <c r="L13" s="26">
        <v>130</v>
      </c>
      <c r="M13" s="27">
        <v>43850</v>
      </c>
      <c r="N13" s="28">
        <v>300</v>
      </c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3500</v>
      </c>
      <c r="D14" s="13">
        <f t="shared" si="4"/>
        <v>100</v>
      </c>
      <c r="E14" s="13">
        <f t="shared" si="5"/>
        <v>100</v>
      </c>
      <c r="F14" s="14">
        <f t="shared" si="6"/>
        <v>100</v>
      </c>
      <c r="G14" s="14">
        <f t="shared" si="0"/>
        <v>0</v>
      </c>
      <c r="H14" s="14">
        <f t="shared" si="7"/>
        <v>0</v>
      </c>
      <c r="I14" s="24">
        <v>2500</v>
      </c>
      <c r="J14" s="24">
        <f t="shared" si="8"/>
        <v>100</v>
      </c>
      <c r="K14" s="27">
        <v>43866</v>
      </c>
      <c r="L14" s="26">
        <v>100</v>
      </c>
      <c r="M14" s="27">
        <v>43867</v>
      </c>
      <c r="N14" s="28">
        <v>-2500</v>
      </c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3500</v>
      </c>
      <c r="D15" s="13">
        <f t="shared" si="4"/>
        <v>350</v>
      </c>
      <c r="E15" s="13">
        <f t="shared" si="5"/>
        <v>350</v>
      </c>
      <c r="F15" s="14">
        <f t="shared" si="6"/>
        <v>300</v>
      </c>
      <c r="G15" s="14">
        <f t="shared" si="0"/>
        <v>50</v>
      </c>
      <c r="H15" s="14">
        <f t="shared" si="7"/>
        <v>0</v>
      </c>
      <c r="I15" s="24">
        <v>0</v>
      </c>
      <c r="J15" s="24">
        <f t="shared" si="8"/>
        <v>300</v>
      </c>
      <c r="K15" s="29">
        <v>43901</v>
      </c>
      <c r="L15" s="26">
        <v>300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3500</v>
      </c>
      <c r="D16" s="13">
        <f t="shared" si="4"/>
        <v>350</v>
      </c>
      <c r="E16" s="13">
        <f t="shared" si="5"/>
        <v>400</v>
      </c>
      <c r="F16" s="14">
        <f t="shared" si="6"/>
        <v>300</v>
      </c>
      <c r="G16" s="14">
        <f t="shared" si="0"/>
        <v>100</v>
      </c>
      <c r="H16" s="14">
        <f t="shared" si="7"/>
        <v>0</v>
      </c>
      <c r="I16" s="24">
        <v>0</v>
      </c>
      <c r="J16" s="24">
        <f t="shared" si="8"/>
        <v>300</v>
      </c>
      <c r="K16" s="25">
        <v>43945</v>
      </c>
      <c r="L16" s="26">
        <v>300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3500</v>
      </c>
      <c r="D17" s="13">
        <f t="shared" si="4"/>
        <v>350</v>
      </c>
      <c r="E17" s="13">
        <f t="shared" si="5"/>
        <v>450</v>
      </c>
      <c r="F17" s="14">
        <f t="shared" si="6"/>
        <v>250</v>
      </c>
      <c r="G17" s="14">
        <f t="shared" si="0"/>
        <v>200</v>
      </c>
      <c r="H17" s="14">
        <f t="shared" si="7"/>
        <v>0</v>
      </c>
      <c r="I17" s="24">
        <v>0</v>
      </c>
      <c r="J17" s="24">
        <f t="shared" si="8"/>
        <v>250</v>
      </c>
      <c r="K17" s="25">
        <v>43965</v>
      </c>
      <c r="L17" s="26">
        <v>250</v>
      </c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3500</v>
      </c>
      <c r="D18" s="13">
        <f t="shared" si="4"/>
        <v>350</v>
      </c>
      <c r="E18" s="13">
        <f t="shared" si="5"/>
        <v>550</v>
      </c>
      <c r="F18" s="14">
        <f t="shared" si="6"/>
        <v>150</v>
      </c>
      <c r="G18" s="14">
        <f t="shared" si="0"/>
        <v>400</v>
      </c>
      <c r="H18" s="14">
        <f t="shared" si="7"/>
        <v>0</v>
      </c>
      <c r="I18" s="24">
        <v>0</v>
      </c>
      <c r="J18" s="24">
        <f t="shared" si="8"/>
        <v>150</v>
      </c>
      <c r="K18" s="25">
        <v>43984</v>
      </c>
      <c r="L18" s="26">
        <v>150</v>
      </c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3500</v>
      </c>
      <c r="D19" s="13">
        <f t="shared" si="4"/>
        <v>350</v>
      </c>
      <c r="E19" s="13">
        <f t="shared" si="5"/>
        <v>750</v>
      </c>
      <c r="F19" s="14">
        <f t="shared" si="6"/>
        <v>300</v>
      </c>
      <c r="G19" s="14">
        <f t="shared" si="0"/>
        <v>450</v>
      </c>
      <c r="H19" s="14">
        <f t="shared" si="7"/>
        <v>0</v>
      </c>
      <c r="I19" s="24">
        <v>0</v>
      </c>
      <c r="J19" s="24">
        <f t="shared" si="8"/>
        <v>300</v>
      </c>
      <c r="K19" s="25">
        <v>44083</v>
      </c>
      <c r="L19" s="26">
        <v>300</v>
      </c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3500</v>
      </c>
      <c r="D20" s="13">
        <f t="shared" si="4"/>
        <v>350</v>
      </c>
      <c r="E20" s="13">
        <f t="shared" si="5"/>
        <v>800</v>
      </c>
      <c r="F20" s="14">
        <f t="shared" si="6"/>
        <v>300</v>
      </c>
      <c r="G20" s="14">
        <f t="shared" si="0"/>
        <v>500</v>
      </c>
      <c r="H20" s="14">
        <f t="shared" si="7"/>
        <v>0</v>
      </c>
      <c r="I20" s="24">
        <v>0</v>
      </c>
      <c r="J20" s="24">
        <f t="shared" si="8"/>
        <v>300</v>
      </c>
      <c r="K20" s="25">
        <v>44084</v>
      </c>
      <c r="L20" s="26">
        <v>300</v>
      </c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3500</v>
      </c>
      <c r="D21" s="13">
        <f t="shared" si="4"/>
        <v>350</v>
      </c>
      <c r="E21" s="13">
        <f t="shared" si="5"/>
        <v>850</v>
      </c>
      <c r="F21" s="14">
        <f t="shared" si="6"/>
        <v>0</v>
      </c>
      <c r="G21" s="14">
        <f t="shared" si="0"/>
        <v>850</v>
      </c>
      <c r="H21" s="14">
        <f t="shared" si="7"/>
        <v>0</v>
      </c>
      <c r="I21" s="24">
        <v>0</v>
      </c>
      <c r="J21" s="24">
        <f t="shared" si="8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3500</v>
      </c>
      <c r="D22" s="13">
        <f t="shared" si="4"/>
        <v>350</v>
      </c>
      <c r="E22" s="13">
        <f t="shared" si="5"/>
        <v>1200</v>
      </c>
      <c r="F22" s="14">
        <f t="shared" si="6"/>
        <v>0</v>
      </c>
      <c r="G22" s="14">
        <f t="shared" si="0"/>
        <v>1200</v>
      </c>
      <c r="H22" s="14">
        <f t="shared" si="7"/>
        <v>0</v>
      </c>
      <c r="I22" s="24">
        <v>0</v>
      </c>
      <c r="J22" s="24">
        <f t="shared" si="8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3500</v>
      </c>
      <c r="D23" s="13">
        <f t="shared" si="4"/>
        <v>350</v>
      </c>
      <c r="E23" s="13">
        <f t="shared" si="5"/>
        <v>1550</v>
      </c>
      <c r="F23" s="14">
        <f t="shared" si="6"/>
        <v>0</v>
      </c>
      <c r="G23" s="14">
        <f t="shared" si="0"/>
        <v>1550</v>
      </c>
      <c r="H23" s="14">
        <f t="shared" si="7"/>
        <v>0</v>
      </c>
      <c r="I23" s="24">
        <v>0</v>
      </c>
      <c r="J23" s="24">
        <f t="shared" si="8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3500</v>
      </c>
      <c r="D24" s="13">
        <f t="shared" si="4"/>
        <v>350</v>
      </c>
      <c r="E24" s="13">
        <f t="shared" si="5"/>
        <v>1900</v>
      </c>
      <c r="F24" s="14">
        <f t="shared" si="6"/>
        <v>0</v>
      </c>
      <c r="G24" s="14">
        <f t="shared" si="0"/>
        <v>1900</v>
      </c>
      <c r="H24" s="14">
        <f t="shared" si="7"/>
        <v>0</v>
      </c>
      <c r="I24" s="24">
        <v>0</v>
      </c>
      <c r="J24" s="24">
        <f t="shared" si="8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3500</v>
      </c>
      <c r="D25" s="13">
        <f t="shared" si="4"/>
        <v>350</v>
      </c>
      <c r="E25" s="13">
        <f t="shared" si="5"/>
        <v>2250</v>
      </c>
      <c r="F25" s="14">
        <f t="shared" si="6"/>
        <v>0</v>
      </c>
      <c r="G25" s="14">
        <f t="shared" si="0"/>
        <v>2250</v>
      </c>
      <c r="H25" s="14">
        <f t="shared" si="7"/>
        <v>0</v>
      </c>
      <c r="I25" s="24">
        <v>0</v>
      </c>
      <c r="J25" s="24">
        <f t="shared" si="8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3500</v>
      </c>
      <c r="D26" s="13">
        <f t="shared" si="4"/>
        <v>350</v>
      </c>
      <c r="E26" s="13">
        <f t="shared" si="5"/>
        <v>2600</v>
      </c>
      <c r="F26" s="14">
        <f t="shared" si="6"/>
        <v>0</v>
      </c>
      <c r="G26" s="14">
        <f t="shared" si="0"/>
        <v>2600</v>
      </c>
      <c r="H26" s="14">
        <f t="shared" si="7"/>
        <v>0</v>
      </c>
      <c r="I26" s="24">
        <v>0</v>
      </c>
      <c r="J26" s="24">
        <f t="shared" si="8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3500</v>
      </c>
      <c r="D27" s="13">
        <f t="shared" si="4"/>
        <v>350</v>
      </c>
      <c r="E27" s="13">
        <f t="shared" si="5"/>
        <v>2950</v>
      </c>
      <c r="F27" s="14">
        <f t="shared" si="6"/>
        <v>0</v>
      </c>
      <c r="G27" s="14">
        <f t="shared" si="0"/>
        <v>2950</v>
      </c>
      <c r="H27" s="14">
        <f t="shared" si="7"/>
        <v>0</v>
      </c>
      <c r="I27" s="24">
        <v>0</v>
      </c>
      <c r="J27" s="24">
        <f t="shared" si="8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3500</v>
      </c>
      <c r="D28" s="13">
        <f t="shared" si="4"/>
        <v>350</v>
      </c>
      <c r="E28" s="13">
        <f t="shared" si="5"/>
        <v>3300</v>
      </c>
      <c r="F28" s="14">
        <f t="shared" si="6"/>
        <v>0</v>
      </c>
      <c r="G28" s="14">
        <f t="shared" si="0"/>
        <v>3300</v>
      </c>
      <c r="H28" s="14">
        <f t="shared" si="7"/>
        <v>0</v>
      </c>
      <c r="I28" s="24">
        <v>0</v>
      </c>
      <c r="J28" s="24">
        <f t="shared" si="8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3500</v>
      </c>
      <c r="D29" s="13">
        <f t="shared" si="4"/>
        <v>350</v>
      </c>
      <c r="E29" s="13">
        <f t="shared" si="5"/>
        <v>3650</v>
      </c>
      <c r="F29" s="14">
        <f t="shared" si="6"/>
        <v>0</v>
      </c>
      <c r="G29" s="14">
        <f t="shared" si="0"/>
        <v>3650</v>
      </c>
      <c r="H29" s="14">
        <f t="shared" si="7"/>
        <v>0</v>
      </c>
      <c r="I29" s="24">
        <v>0</v>
      </c>
      <c r="J29" s="24">
        <f t="shared" si="8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3500</v>
      </c>
      <c r="D30" s="13">
        <f t="shared" si="4"/>
        <v>350</v>
      </c>
      <c r="E30" s="13">
        <f t="shared" si="5"/>
        <v>4000</v>
      </c>
      <c r="F30" s="14">
        <f t="shared" si="6"/>
        <v>0</v>
      </c>
      <c r="G30" s="14">
        <f t="shared" si="0"/>
        <v>4000</v>
      </c>
      <c r="H30" s="14">
        <f t="shared" si="7"/>
        <v>0</v>
      </c>
      <c r="I30" s="24">
        <v>0</v>
      </c>
      <c r="J30" s="24">
        <f t="shared" si="8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3500</v>
      </c>
      <c r="D31" s="13">
        <f t="shared" si="4"/>
        <v>350</v>
      </c>
      <c r="E31" s="13">
        <f t="shared" si="5"/>
        <v>4350</v>
      </c>
      <c r="F31" s="14">
        <f t="shared" si="6"/>
        <v>0</v>
      </c>
      <c r="G31" s="14">
        <f t="shared" si="0"/>
        <v>4350</v>
      </c>
      <c r="H31" s="14">
        <f t="shared" si="7"/>
        <v>0</v>
      </c>
      <c r="I31" s="24">
        <v>0</v>
      </c>
      <c r="J31" s="24">
        <f t="shared" si="8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3500</v>
      </c>
      <c r="D32" s="13">
        <f t="shared" si="4"/>
        <v>350</v>
      </c>
      <c r="E32" s="13">
        <f t="shared" si="5"/>
        <v>4700</v>
      </c>
      <c r="F32" s="14">
        <f t="shared" si="6"/>
        <v>0</v>
      </c>
      <c r="G32" s="14">
        <f t="shared" si="0"/>
        <v>4700</v>
      </c>
      <c r="H32" s="14">
        <f t="shared" si="7"/>
        <v>0</v>
      </c>
      <c r="I32" s="24">
        <v>0</v>
      </c>
      <c r="J32" s="24">
        <f t="shared" si="8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3500</v>
      </c>
      <c r="D33" s="13">
        <f t="shared" si="4"/>
        <v>350</v>
      </c>
      <c r="E33" s="13">
        <f t="shared" si="5"/>
        <v>5050</v>
      </c>
      <c r="F33" s="14">
        <f t="shared" si="6"/>
        <v>0</v>
      </c>
      <c r="G33" s="14">
        <f t="shared" si="0"/>
        <v>5050</v>
      </c>
      <c r="H33" s="14">
        <f t="shared" si="7"/>
        <v>0</v>
      </c>
      <c r="I33" s="24">
        <v>0</v>
      </c>
      <c r="J33" s="24">
        <f t="shared" si="8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3500</v>
      </c>
      <c r="D34" s="13">
        <f t="shared" si="4"/>
        <v>350</v>
      </c>
      <c r="E34" s="13">
        <f t="shared" si="5"/>
        <v>5400</v>
      </c>
      <c r="F34" s="14">
        <f t="shared" si="6"/>
        <v>0</v>
      </c>
      <c r="G34" s="14">
        <f t="shared" si="0"/>
        <v>5400</v>
      </c>
      <c r="H34" s="14">
        <f t="shared" si="7"/>
        <v>0</v>
      </c>
      <c r="I34" s="24">
        <v>0</v>
      </c>
      <c r="J34" s="24">
        <f t="shared" si="8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3500</v>
      </c>
      <c r="D35" s="13">
        <f t="shared" si="4"/>
        <v>350</v>
      </c>
      <c r="E35" s="13">
        <f t="shared" si="5"/>
        <v>5750</v>
      </c>
      <c r="F35" s="14">
        <f t="shared" si="6"/>
        <v>0</v>
      </c>
      <c r="G35" s="14">
        <f t="shared" si="0"/>
        <v>5750</v>
      </c>
      <c r="H35" s="14">
        <f t="shared" si="7"/>
        <v>0</v>
      </c>
      <c r="I35" s="24">
        <v>0</v>
      </c>
      <c r="J35" s="24">
        <f t="shared" si="8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3500</v>
      </c>
      <c r="D36" s="13">
        <f t="shared" si="4"/>
        <v>350</v>
      </c>
      <c r="E36" s="13">
        <f t="shared" si="5"/>
        <v>6100</v>
      </c>
      <c r="F36" s="14">
        <f t="shared" si="6"/>
        <v>0</v>
      </c>
      <c r="G36" s="14">
        <f t="shared" si="0"/>
        <v>6100</v>
      </c>
      <c r="H36" s="14">
        <f t="shared" si="7"/>
        <v>0</v>
      </c>
      <c r="I36" s="24">
        <v>0</v>
      </c>
      <c r="J36" s="24">
        <f t="shared" si="8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3500</v>
      </c>
      <c r="D37" s="13">
        <f t="shared" si="4"/>
        <v>350</v>
      </c>
      <c r="E37" s="13">
        <f t="shared" si="5"/>
        <v>6450</v>
      </c>
      <c r="F37" s="14">
        <f t="shared" si="6"/>
        <v>0</v>
      </c>
      <c r="G37" s="14">
        <f t="shared" ref="G37:G68" si="9">E37-F37</f>
        <v>6450</v>
      </c>
      <c r="H37" s="14">
        <f t="shared" si="7"/>
        <v>0</v>
      </c>
      <c r="I37" s="24">
        <v>0</v>
      </c>
      <c r="J37" s="24">
        <f t="shared" si="8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0">MONTH(B38)&amp;YEAR(B38)</f>
        <v>22022</v>
      </c>
      <c r="B38" s="12">
        <f t="shared" ref="B38:B69" si="11">EDATE(B37,1)</f>
        <v>44593</v>
      </c>
      <c r="C38" s="13">
        <f t="shared" ref="C38:C69" si="12">C37-H38+I38</f>
        <v>3500</v>
      </c>
      <c r="D38" s="13">
        <f t="shared" ref="D38:D69" si="13">C37*$K$1</f>
        <v>350</v>
      </c>
      <c r="E38" s="13">
        <f t="shared" ref="E38:E69" si="14">C37*$K$1+G37</f>
        <v>6800</v>
      </c>
      <c r="F38" s="14">
        <f t="shared" ref="F38:F69" si="15">IF(J38&gt;E38,E38,J38)</f>
        <v>0</v>
      </c>
      <c r="G38" s="14">
        <f t="shared" si="9"/>
        <v>6800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 s="24">
        <f t="shared" si="8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0"/>
        <v>32022</v>
      </c>
      <c r="B39" s="12">
        <f t="shared" si="11"/>
        <v>44621</v>
      </c>
      <c r="C39" s="13">
        <f t="shared" si="12"/>
        <v>3500</v>
      </c>
      <c r="D39" s="13">
        <f t="shared" si="13"/>
        <v>350</v>
      </c>
      <c r="E39" s="13">
        <f t="shared" si="14"/>
        <v>7150</v>
      </c>
      <c r="F39" s="14">
        <f t="shared" si="15"/>
        <v>0</v>
      </c>
      <c r="G39" s="14">
        <f t="shared" si="9"/>
        <v>7150</v>
      </c>
      <c r="H39" s="14">
        <f t="shared" si="16"/>
        <v>0</v>
      </c>
      <c r="I39" s="24">
        <f t="shared" si="17"/>
        <v>0</v>
      </c>
      <c r="J39" s="24">
        <f t="shared" si="8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0"/>
        <v>42022</v>
      </c>
      <c r="B40" s="12">
        <f t="shared" si="11"/>
        <v>44652</v>
      </c>
      <c r="C40" s="13">
        <f t="shared" si="12"/>
        <v>3500</v>
      </c>
      <c r="D40" s="13">
        <f t="shared" si="13"/>
        <v>350</v>
      </c>
      <c r="E40" s="13">
        <f t="shared" si="14"/>
        <v>7500</v>
      </c>
      <c r="F40" s="14">
        <f t="shared" si="15"/>
        <v>0</v>
      </c>
      <c r="G40" s="14">
        <f t="shared" si="9"/>
        <v>7500</v>
      </c>
      <c r="H40" s="14">
        <f t="shared" si="16"/>
        <v>0</v>
      </c>
      <c r="I40" s="24">
        <f t="shared" si="17"/>
        <v>0</v>
      </c>
      <c r="J40" s="24">
        <f t="shared" si="8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0"/>
        <v>52022</v>
      </c>
      <c r="B41" s="12">
        <f t="shared" si="11"/>
        <v>44682</v>
      </c>
      <c r="C41" s="13">
        <f t="shared" si="12"/>
        <v>3500</v>
      </c>
      <c r="D41" s="13">
        <f t="shared" si="13"/>
        <v>350</v>
      </c>
      <c r="E41" s="13">
        <f t="shared" si="14"/>
        <v>7850</v>
      </c>
      <c r="F41" s="14">
        <f t="shared" si="15"/>
        <v>0</v>
      </c>
      <c r="G41" s="14">
        <f t="shared" si="9"/>
        <v>7850</v>
      </c>
      <c r="H41" s="14">
        <f t="shared" si="16"/>
        <v>0</v>
      </c>
      <c r="I41" s="24">
        <f t="shared" si="17"/>
        <v>0</v>
      </c>
      <c r="J41" s="24">
        <f t="shared" si="8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0"/>
        <v>62022</v>
      </c>
      <c r="B42" s="12">
        <f t="shared" si="11"/>
        <v>44713</v>
      </c>
      <c r="C42" s="13">
        <f t="shared" si="12"/>
        <v>3500</v>
      </c>
      <c r="D42" s="13">
        <f t="shared" si="13"/>
        <v>350</v>
      </c>
      <c r="E42" s="13">
        <f t="shared" si="14"/>
        <v>8200</v>
      </c>
      <c r="F42" s="14">
        <f t="shared" si="15"/>
        <v>0</v>
      </c>
      <c r="G42" s="14">
        <f t="shared" si="9"/>
        <v>8200</v>
      </c>
      <c r="H42" s="14">
        <f t="shared" si="16"/>
        <v>0</v>
      </c>
      <c r="I42" s="24">
        <f t="shared" si="17"/>
        <v>0</v>
      </c>
      <c r="J42" s="24">
        <f t="shared" si="8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0"/>
        <v>72022</v>
      </c>
      <c r="B43" s="12">
        <f t="shared" si="11"/>
        <v>44743</v>
      </c>
      <c r="C43" s="13">
        <f t="shared" si="12"/>
        <v>3500</v>
      </c>
      <c r="D43" s="13">
        <f t="shared" si="13"/>
        <v>350</v>
      </c>
      <c r="E43" s="13">
        <f t="shared" si="14"/>
        <v>8550</v>
      </c>
      <c r="F43" s="14">
        <f t="shared" si="15"/>
        <v>0</v>
      </c>
      <c r="G43" s="14">
        <f t="shared" si="9"/>
        <v>8550</v>
      </c>
      <c r="H43" s="14">
        <f t="shared" si="16"/>
        <v>0</v>
      </c>
      <c r="I43" s="24">
        <f t="shared" si="17"/>
        <v>0</v>
      </c>
      <c r="J43" s="24">
        <f t="shared" si="8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0"/>
        <v>82022</v>
      </c>
      <c r="B44" s="12">
        <f t="shared" si="11"/>
        <v>44774</v>
      </c>
      <c r="C44" s="13">
        <f t="shared" si="12"/>
        <v>3500</v>
      </c>
      <c r="D44" s="13">
        <f t="shared" si="13"/>
        <v>350</v>
      </c>
      <c r="E44" s="13">
        <f t="shared" si="14"/>
        <v>8900</v>
      </c>
      <c r="F44" s="14">
        <f t="shared" si="15"/>
        <v>0</v>
      </c>
      <c r="G44" s="14">
        <f t="shared" si="9"/>
        <v>8900</v>
      </c>
      <c r="H44" s="14">
        <f t="shared" si="16"/>
        <v>0</v>
      </c>
      <c r="I44" s="24">
        <f t="shared" si="17"/>
        <v>0</v>
      </c>
      <c r="J44" s="24">
        <f t="shared" si="8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0"/>
        <v>92022</v>
      </c>
      <c r="B45" s="12">
        <f t="shared" si="11"/>
        <v>44805</v>
      </c>
      <c r="C45" s="13">
        <f t="shared" si="12"/>
        <v>3500</v>
      </c>
      <c r="D45" s="13">
        <f t="shared" si="13"/>
        <v>350</v>
      </c>
      <c r="E45" s="13">
        <f t="shared" si="14"/>
        <v>9250</v>
      </c>
      <c r="F45" s="14">
        <f t="shared" si="15"/>
        <v>0</v>
      </c>
      <c r="G45" s="14">
        <f t="shared" si="9"/>
        <v>9250</v>
      </c>
      <c r="H45" s="14">
        <f t="shared" si="16"/>
        <v>0</v>
      </c>
      <c r="I45" s="24">
        <f t="shared" si="17"/>
        <v>0</v>
      </c>
      <c r="J45" s="24">
        <f t="shared" si="8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0"/>
        <v>102022</v>
      </c>
      <c r="B46" s="12">
        <f t="shared" si="11"/>
        <v>44835</v>
      </c>
      <c r="C46" s="13">
        <f t="shared" si="12"/>
        <v>3500</v>
      </c>
      <c r="D46" s="13">
        <f t="shared" si="13"/>
        <v>350</v>
      </c>
      <c r="E46" s="13">
        <f t="shared" si="14"/>
        <v>9600</v>
      </c>
      <c r="F46" s="14">
        <f t="shared" si="15"/>
        <v>0</v>
      </c>
      <c r="G46" s="14">
        <f t="shared" si="9"/>
        <v>9600</v>
      </c>
      <c r="H46" s="14">
        <f t="shared" si="16"/>
        <v>0</v>
      </c>
      <c r="I46" s="24">
        <f t="shared" si="17"/>
        <v>0</v>
      </c>
      <c r="J46" s="24">
        <f t="shared" si="8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0"/>
        <v>112022</v>
      </c>
      <c r="B47" s="12">
        <f t="shared" si="11"/>
        <v>44866</v>
      </c>
      <c r="C47" s="13">
        <f t="shared" si="12"/>
        <v>3500</v>
      </c>
      <c r="D47" s="13">
        <f t="shared" si="13"/>
        <v>350</v>
      </c>
      <c r="E47" s="13">
        <f t="shared" si="14"/>
        <v>9950</v>
      </c>
      <c r="F47" s="14">
        <f t="shared" si="15"/>
        <v>0</v>
      </c>
      <c r="G47" s="14">
        <f t="shared" si="9"/>
        <v>9950</v>
      </c>
      <c r="H47" s="14">
        <f t="shared" si="16"/>
        <v>0</v>
      </c>
      <c r="I47" s="24">
        <f t="shared" si="17"/>
        <v>0</v>
      </c>
      <c r="J47" s="24">
        <f t="shared" si="8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0"/>
        <v>122022</v>
      </c>
      <c r="B48" s="12">
        <f t="shared" si="11"/>
        <v>44896</v>
      </c>
      <c r="C48" s="13">
        <f t="shared" si="12"/>
        <v>3500</v>
      </c>
      <c r="D48" s="13">
        <f t="shared" si="13"/>
        <v>350</v>
      </c>
      <c r="E48" s="13">
        <f t="shared" si="14"/>
        <v>10300</v>
      </c>
      <c r="F48" s="14">
        <f t="shared" si="15"/>
        <v>0</v>
      </c>
      <c r="G48" s="14">
        <f t="shared" si="9"/>
        <v>10300</v>
      </c>
      <c r="H48" s="14">
        <f t="shared" si="16"/>
        <v>0</v>
      </c>
      <c r="I48" s="24">
        <f t="shared" si="17"/>
        <v>0</v>
      </c>
      <c r="J48" s="24">
        <f t="shared" si="8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0"/>
        <v>12023</v>
      </c>
      <c r="B49" s="12">
        <f t="shared" si="11"/>
        <v>44927</v>
      </c>
      <c r="C49" s="13">
        <f t="shared" si="12"/>
        <v>3500</v>
      </c>
      <c r="D49" s="13">
        <f t="shared" si="13"/>
        <v>350</v>
      </c>
      <c r="E49" s="13">
        <f t="shared" si="14"/>
        <v>10650</v>
      </c>
      <c r="F49" s="14">
        <f t="shared" si="15"/>
        <v>0</v>
      </c>
      <c r="G49" s="14">
        <f t="shared" si="9"/>
        <v>10650</v>
      </c>
      <c r="H49" s="14">
        <f t="shared" si="16"/>
        <v>0</v>
      </c>
      <c r="I49" s="24">
        <f t="shared" si="17"/>
        <v>0</v>
      </c>
      <c r="J49" s="24">
        <f t="shared" si="8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0"/>
        <v>22023</v>
      </c>
      <c r="B50" s="12">
        <f t="shared" si="11"/>
        <v>44958</v>
      </c>
      <c r="C50" s="13">
        <f t="shared" si="12"/>
        <v>3500</v>
      </c>
      <c r="D50" s="13">
        <f t="shared" si="13"/>
        <v>350</v>
      </c>
      <c r="E50" s="13">
        <f t="shared" si="14"/>
        <v>11000</v>
      </c>
      <c r="F50" s="14">
        <f t="shared" si="15"/>
        <v>0</v>
      </c>
      <c r="G50" s="14">
        <f t="shared" si="9"/>
        <v>11000</v>
      </c>
      <c r="H50" s="14">
        <f t="shared" si="16"/>
        <v>0</v>
      </c>
      <c r="I50" s="24">
        <f t="shared" si="17"/>
        <v>0</v>
      </c>
      <c r="J50" s="24">
        <f t="shared" si="8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0"/>
        <v>32023</v>
      </c>
      <c r="B51" s="12">
        <f t="shared" si="11"/>
        <v>44986</v>
      </c>
      <c r="C51" s="13">
        <f t="shared" si="12"/>
        <v>3500</v>
      </c>
      <c r="D51" s="13">
        <f t="shared" si="13"/>
        <v>350</v>
      </c>
      <c r="E51" s="13">
        <f t="shared" si="14"/>
        <v>11350</v>
      </c>
      <c r="F51" s="14">
        <f t="shared" si="15"/>
        <v>0</v>
      </c>
      <c r="G51" s="14">
        <f t="shared" si="9"/>
        <v>11350</v>
      </c>
      <c r="H51" s="14">
        <f t="shared" si="16"/>
        <v>0</v>
      </c>
      <c r="I51" s="24">
        <f t="shared" si="17"/>
        <v>0</v>
      </c>
      <c r="J51" s="24">
        <f t="shared" si="8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0"/>
        <v>42023</v>
      </c>
      <c r="B52" s="12">
        <f t="shared" si="11"/>
        <v>45017</v>
      </c>
      <c r="C52" s="13">
        <f t="shared" si="12"/>
        <v>3500</v>
      </c>
      <c r="D52" s="13">
        <f t="shared" si="13"/>
        <v>350</v>
      </c>
      <c r="E52" s="13">
        <f t="shared" si="14"/>
        <v>11700</v>
      </c>
      <c r="F52" s="14">
        <f t="shared" si="15"/>
        <v>0</v>
      </c>
      <c r="G52" s="14">
        <f t="shared" si="9"/>
        <v>11700</v>
      </c>
      <c r="H52" s="14">
        <f t="shared" si="16"/>
        <v>0</v>
      </c>
      <c r="I52" s="24">
        <f t="shared" si="17"/>
        <v>0</v>
      </c>
      <c r="J52" s="24">
        <f t="shared" si="8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0"/>
        <v>52023</v>
      </c>
      <c r="B53" s="12">
        <f t="shared" si="11"/>
        <v>45047</v>
      </c>
      <c r="C53" s="13">
        <f t="shared" si="12"/>
        <v>3500</v>
      </c>
      <c r="D53" s="13">
        <f t="shared" si="13"/>
        <v>350</v>
      </c>
      <c r="E53" s="13">
        <f t="shared" si="14"/>
        <v>12050</v>
      </c>
      <c r="F53" s="14">
        <f t="shared" si="15"/>
        <v>0</v>
      </c>
      <c r="G53" s="14">
        <f t="shared" si="9"/>
        <v>12050</v>
      </c>
      <c r="H53" s="14">
        <f t="shared" si="16"/>
        <v>0</v>
      </c>
      <c r="I53" s="24">
        <f t="shared" si="17"/>
        <v>0</v>
      </c>
      <c r="J53" s="24">
        <f t="shared" si="8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0"/>
        <v>62023</v>
      </c>
      <c r="B54" s="12">
        <f t="shared" si="11"/>
        <v>45078</v>
      </c>
      <c r="C54" s="13">
        <f t="shared" si="12"/>
        <v>3500</v>
      </c>
      <c r="D54" s="13">
        <f t="shared" si="13"/>
        <v>350</v>
      </c>
      <c r="E54" s="13">
        <f t="shared" si="14"/>
        <v>12400</v>
      </c>
      <c r="F54" s="14">
        <f t="shared" si="15"/>
        <v>0</v>
      </c>
      <c r="G54" s="14">
        <f t="shared" si="9"/>
        <v>12400</v>
      </c>
      <c r="H54" s="14">
        <f t="shared" si="16"/>
        <v>0</v>
      </c>
      <c r="I54" s="24">
        <f t="shared" si="17"/>
        <v>0</v>
      </c>
      <c r="J54" s="24">
        <f t="shared" si="8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0"/>
        <v>72023</v>
      </c>
      <c r="B55" s="12">
        <f t="shared" si="11"/>
        <v>45108</v>
      </c>
      <c r="C55" s="13">
        <f t="shared" si="12"/>
        <v>3500</v>
      </c>
      <c r="D55" s="13">
        <f t="shared" si="13"/>
        <v>350</v>
      </c>
      <c r="E55" s="13">
        <f t="shared" si="14"/>
        <v>12750</v>
      </c>
      <c r="F55" s="14">
        <f t="shared" si="15"/>
        <v>0</v>
      </c>
      <c r="G55" s="14">
        <f t="shared" si="9"/>
        <v>12750</v>
      </c>
      <c r="H55" s="14">
        <f t="shared" si="16"/>
        <v>0</v>
      </c>
      <c r="I55" s="24">
        <f t="shared" si="17"/>
        <v>0</v>
      </c>
      <c r="J55" s="24">
        <f t="shared" si="8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0"/>
        <v>82023</v>
      </c>
      <c r="B56" s="12">
        <f t="shared" si="11"/>
        <v>45139</v>
      </c>
      <c r="C56" s="13">
        <f t="shared" si="12"/>
        <v>3500</v>
      </c>
      <c r="D56" s="13">
        <f t="shared" si="13"/>
        <v>350</v>
      </c>
      <c r="E56" s="13">
        <f t="shared" si="14"/>
        <v>13100</v>
      </c>
      <c r="F56" s="14">
        <f t="shared" si="15"/>
        <v>0</v>
      </c>
      <c r="G56" s="14">
        <f t="shared" si="9"/>
        <v>13100</v>
      </c>
      <c r="H56" s="14">
        <f t="shared" si="16"/>
        <v>0</v>
      </c>
      <c r="I56" s="24">
        <f t="shared" si="17"/>
        <v>0</v>
      </c>
      <c r="J56" s="24">
        <f t="shared" si="8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0"/>
        <v>92023</v>
      </c>
      <c r="B57" s="12">
        <f t="shared" si="11"/>
        <v>45170</v>
      </c>
      <c r="C57" s="13">
        <f t="shared" si="12"/>
        <v>3500</v>
      </c>
      <c r="D57" s="13">
        <f t="shared" si="13"/>
        <v>350</v>
      </c>
      <c r="E57" s="13">
        <f t="shared" si="14"/>
        <v>13450</v>
      </c>
      <c r="F57" s="14">
        <f t="shared" si="15"/>
        <v>0</v>
      </c>
      <c r="G57" s="14">
        <f t="shared" si="9"/>
        <v>13450</v>
      </c>
      <c r="H57" s="14">
        <f t="shared" si="16"/>
        <v>0</v>
      </c>
      <c r="I57" s="24">
        <f t="shared" si="17"/>
        <v>0</v>
      </c>
      <c r="J57" s="24">
        <f t="shared" si="8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0"/>
        <v>102023</v>
      </c>
      <c r="B58" s="12">
        <f t="shared" si="11"/>
        <v>45200</v>
      </c>
      <c r="C58" s="13">
        <f t="shared" si="12"/>
        <v>3500</v>
      </c>
      <c r="D58" s="13">
        <f t="shared" si="13"/>
        <v>350</v>
      </c>
      <c r="E58" s="13">
        <f t="shared" si="14"/>
        <v>13800</v>
      </c>
      <c r="F58" s="14">
        <f t="shared" si="15"/>
        <v>0</v>
      </c>
      <c r="G58" s="14">
        <f t="shared" si="9"/>
        <v>13800</v>
      </c>
      <c r="H58" s="14">
        <f t="shared" si="16"/>
        <v>0</v>
      </c>
      <c r="I58" s="24">
        <f t="shared" si="17"/>
        <v>0</v>
      </c>
      <c r="J58" s="24">
        <f t="shared" si="8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0"/>
        <v>112023</v>
      </c>
      <c r="B59" s="12">
        <f t="shared" si="11"/>
        <v>45231</v>
      </c>
      <c r="C59" s="13">
        <f t="shared" si="12"/>
        <v>3500</v>
      </c>
      <c r="D59" s="13">
        <f t="shared" si="13"/>
        <v>350</v>
      </c>
      <c r="E59" s="13">
        <f t="shared" si="14"/>
        <v>14150</v>
      </c>
      <c r="F59" s="14">
        <f t="shared" si="15"/>
        <v>0</v>
      </c>
      <c r="G59" s="14">
        <f t="shared" si="9"/>
        <v>14150</v>
      </c>
      <c r="H59" s="14">
        <f t="shared" si="16"/>
        <v>0</v>
      </c>
      <c r="I59" s="24">
        <f t="shared" si="17"/>
        <v>0</v>
      </c>
      <c r="J59" s="24">
        <f t="shared" si="8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0"/>
        <v>122023</v>
      </c>
      <c r="B60" s="12">
        <f t="shared" si="11"/>
        <v>45261</v>
      </c>
      <c r="C60" s="13">
        <f t="shared" si="12"/>
        <v>3500</v>
      </c>
      <c r="D60" s="13">
        <f t="shared" si="13"/>
        <v>350</v>
      </c>
      <c r="E60" s="13">
        <f t="shared" si="14"/>
        <v>14500</v>
      </c>
      <c r="F60" s="14">
        <f t="shared" si="15"/>
        <v>0</v>
      </c>
      <c r="G60" s="14">
        <f t="shared" si="9"/>
        <v>14500</v>
      </c>
      <c r="H60" s="14">
        <f t="shared" si="16"/>
        <v>0</v>
      </c>
      <c r="I60" s="24">
        <f t="shared" si="17"/>
        <v>0</v>
      </c>
      <c r="J60" s="24">
        <f t="shared" si="8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0"/>
        <v>12024</v>
      </c>
      <c r="B61" s="12">
        <f t="shared" si="11"/>
        <v>45292</v>
      </c>
      <c r="C61" s="13">
        <f t="shared" si="12"/>
        <v>3500</v>
      </c>
      <c r="D61" s="13">
        <f t="shared" si="13"/>
        <v>350</v>
      </c>
      <c r="E61" s="13">
        <f t="shared" si="14"/>
        <v>14850</v>
      </c>
      <c r="F61" s="14">
        <f t="shared" si="15"/>
        <v>0</v>
      </c>
      <c r="G61" s="14">
        <f t="shared" si="9"/>
        <v>14850</v>
      </c>
      <c r="H61" s="14">
        <f t="shared" si="16"/>
        <v>0</v>
      </c>
      <c r="I61" s="24">
        <f t="shared" si="17"/>
        <v>0</v>
      </c>
      <c r="J61" s="24">
        <f t="shared" si="8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0"/>
        <v>22024</v>
      </c>
      <c r="B62" s="12">
        <f t="shared" si="11"/>
        <v>45323</v>
      </c>
      <c r="C62" s="13">
        <f t="shared" si="12"/>
        <v>3500</v>
      </c>
      <c r="D62" s="13">
        <f t="shared" si="13"/>
        <v>350</v>
      </c>
      <c r="E62" s="13">
        <f t="shared" si="14"/>
        <v>15200</v>
      </c>
      <c r="F62" s="14">
        <f t="shared" si="15"/>
        <v>0</v>
      </c>
      <c r="G62" s="14">
        <f t="shared" si="9"/>
        <v>15200</v>
      </c>
      <c r="H62" s="14">
        <f t="shared" si="16"/>
        <v>0</v>
      </c>
      <c r="I62" s="24">
        <f t="shared" si="17"/>
        <v>0</v>
      </c>
      <c r="J62" s="24">
        <f t="shared" si="8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0"/>
        <v>32024</v>
      </c>
      <c r="B63" s="12">
        <f t="shared" si="11"/>
        <v>45352</v>
      </c>
      <c r="C63" s="13">
        <f t="shared" si="12"/>
        <v>3500</v>
      </c>
      <c r="D63" s="13">
        <f t="shared" si="13"/>
        <v>350</v>
      </c>
      <c r="E63" s="13">
        <f t="shared" si="14"/>
        <v>15550</v>
      </c>
      <c r="F63" s="14">
        <f t="shared" si="15"/>
        <v>0</v>
      </c>
      <c r="G63" s="14">
        <f t="shared" si="9"/>
        <v>15550</v>
      </c>
      <c r="H63" s="14">
        <f t="shared" si="16"/>
        <v>0</v>
      </c>
      <c r="I63" s="24">
        <f t="shared" si="17"/>
        <v>0</v>
      </c>
      <c r="J63" s="24">
        <f t="shared" si="8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0"/>
        <v>42024</v>
      </c>
      <c r="B64" s="12">
        <f t="shared" si="11"/>
        <v>45383</v>
      </c>
      <c r="C64" s="13">
        <f t="shared" si="12"/>
        <v>3500</v>
      </c>
      <c r="D64" s="13">
        <f t="shared" si="13"/>
        <v>350</v>
      </c>
      <c r="E64" s="13">
        <f t="shared" si="14"/>
        <v>15900</v>
      </c>
      <c r="F64" s="14">
        <f t="shared" si="15"/>
        <v>0</v>
      </c>
      <c r="G64" s="14">
        <f t="shared" si="9"/>
        <v>15900</v>
      </c>
      <c r="H64" s="14">
        <f t="shared" si="16"/>
        <v>0</v>
      </c>
      <c r="I64" s="24">
        <f t="shared" si="17"/>
        <v>0</v>
      </c>
      <c r="J64" s="24">
        <f t="shared" si="8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0"/>
        <v>52024</v>
      </c>
      <c r="B65" s="12">
        <f t="shared" si="11"/>
        <v>45413</v>
      </c>
      <c r="C65" s="13">
        <f t="shared" si="12"/>
        <v>3500</v>
      </c>
      <c r="D65" s="13">
        <f t="shared" si="13"/>
        <v>350</v>
      </c>
      <c r="E65" s="13">
        <f t="shared" si="14"/>
        <v>16250</v>
      </c>
      <c r="F65" s="14">
        <f t="shared" si="15"/>
        <v>0</v>
      </c>
      <c r="G65" s="14">
        <f t="shared" si="9"/>
        <v>16250</v>
      </c>
      <c r="H65" s="14">
        <f t="shared" si="16"/>
        <v>0</v>
      </c>
      <c r="I65" s="24">
        <f t="shared" si="17"/>
        <v>0</v>
      </c>
      <c r="J65" s="24">
        <f t="shared" si="8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0"/>
        <v>62024</v>
      </c>
      <c r="B66" s="12">
        <f t="shared" si="11"/>
        <v>45444</v>
      </c>
      <c r="C66" s="13">
        <f t="shared" si="12"/>
        <v>3500</v>
      </c>
      <c r="D66" s="13">
        <f t="shared" si="13"/>
        <v>350</v>
      </c>
      <c r="E66" s="13">
        <f t="shared" si="14"/>
        <v>16600</v>
      </c>
      <c r="F66" s="14">
        <f t="shared" si="15"/>
        <v>0</v>
      </c>
      <c r="G66" s="14">
        <f t="shared" si="9"/>
        <v>16600</v>
      </c>
      <c r="H66" s="14">
        <f t="shared" si="16"/>
        <v>0</v>
      </c>
      <c r="I66" s="24">
        <f t="shared" si="17"/>
        <v>0</v>
      </c>
      <c r="J66" s="24">
        <f t="shared" si="8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0"/>
        <v>72024</v>
      </c>
      <c r="B67" s="12">
        <f t="shared" si="11"/>
        <v>45474</v>
      </c>
      <c r="C67" s="13">
        <f t="shared" si="12"/>
        <v>3500</v>
      </c>
      <c r="D67" s="13">
        <f t="shared" si="13"/>
        <v>350</v>
      </c>
      <c r="E67" s="13">
        <f t="shared" si="14"/>
        <v>16950</v>
      </c>
      <c r="F67" s="14">
        <f t="shared" si="15"/>
        <v>0</v>
      </c>
      <c r="G67" s="14">
        <f t="shared" si="9"/>
        <v>16950</v>
      </c>
      <c r="H67" s="14">
        <f t="shared" si="16"/>
        <v>0</v>
      </c>
      <c r="I67" s="24">
        <f t="shared" si="17"/>
        <v>0</v>
      </c>
      <c r="J67" s="24">
        <f t="shared" si="8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0"/>
        <v>82024</v>
      </c>
      <c r="B68" s="12">
        <f t="shared" si="11"/>
        <v>45505</v>
      </c>
      <c r="C68" s="13">
        <f t="shared" si="12"/>
        <v>3500</v>
      </c>
      <c r="D68" s="13">
        <f t="shared" si="13"/>
        <v>350</v>
      </c>
      <c r="E68" s="13">
        <f t="shared" si="14"/>
        <v>17300</v>
      </c>
      <c r="F68" s="14">
        <f t="shared" si="15"/>
        <v>0</v>
      </c>
      <c r="G68" s="14">
        <f t="shared" si="9"/>
        <v>17300</v>
      </c>
      <c r="H68" s="14">
        <f t="shared" si="16"/>
        <v>0</v>
      </c>
      <c r="I68" s="24">
        <f t="shared" si="17"/>
        <v>0</v>
      </c>
      <c r="J68" s="24">
        <f t="shared" si="8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0"/>
        <v>92024</v>
      </c>
      <c r="B69" s="12">
        <f t="shared" si="11"/>
        <v>45536</v>
      </c>
      <c r="C69" s="13">
        <f t="shared" si="12"/>
        <v>3500</v>
      </c>
      <c r="D69" s="13">
        <f t="shared" si="13"/>
        <v>350</v>
      </c>
      <c r="E69" s="13">
        <f t="shared" si="14"/>
        <v>17650</v>
      </c>
      <c r="F69" s="14">
        <f t="shared" si="15"/>
        <v>0</v>
      </c>
      <c r="G69" s="14">
        <f t="shared" ref="G69:G100" si="18">E69-F69</f>
        <v>17650</v>
      </c>
      <c r="H69" s="14">
        <f t="shared" si="16"/>
        <v>0</v>
      </c>
      <c r="I69" s="24">
        <f t="shared" si="17"/>
        <v>0</v>
      </c>
      <c r="J69" s="24">
        <f t="shared" si="8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9">MONTH(B70)&amp;YEAR(B70)</f>
        <v>102024</v>
      </c>
      <c r="B70" s="12">
        <f t="shared" ref="B70:B101" si="20">EDATE(B69,1)</f>
        <v>45566</v>
      </c>
      <c r="C70" s="13">
        <f t="shared" ref="C70:C101" si="21">C69-H70+I70</f>
        <v>3500</v>
      </c>
      <c r="D70" s="13">
        <f t="shared" ref="D70:D101" si="22">C69*$K$1</f>
        <v>350</v>
      </c>
      <c r="E70" s="13">
        <f t="shared" ref="E70:E101" si="23">C69*$K$1+G69</f>
        <v>18000</v>
      </c>
      <c r="F70" s="14">
        <f t="shared" ref="F70:F101" si="24">IF(J70&gt;E70,E70,J70)</f>
        <v>0</v>
      </c>
      <c r="G70" s="14">
        <f t="shared" si="18"/>
        <v>18000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8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9"/>
        <v>112024</v>
      </c>
      <c r="B71" s="12">
        <f t="shared" si="20"/>
        <v>45597</v>
      </c>
      <c r="C71" s="13">
        <f t="shared" si="21"/>
        <v>3500</v>
      </c>
      <c r="D71" s="13">
        <f t="shared" si="22"/>
        <v>350</v>
      </c>
      <c r="E71" s="13">
        <f t="shared" si="23"/>
        <v>18350</v>
      </c>
      <c r="F71" s="14">
        <f t="shared" si="24"/>
        <v>0</v>
      </c>
      <c r="G71" s="14">
        <f t="shared" si="18"/>
        <v>18350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9"/>
        <v>122024</v>
      </c>
      <c r="B72" s="12">
        <f t="shared" si="20"/>
        <v>45627</v>
      </c>
      <c r="C72" s="13">
        <f t="shared" si="21"/>
        <v>3500</v>
      </c>
      <c r="D72" s="13">
        <f t="shared" si="22"/>
        <v>350</v>
      </c>
      <c r="E72" s="13">
        <f t="shared" si="23"/>
        <v>18700</v>
      </c>
      <c r="F72" s="14">
        <f t="shared" si="24"/>
        <v>0</v>
      </c>
      <c r="G72" s="14">
        <f t="shared" si="18"/>
        <v>18700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9"/>
        <v>12025</v>
      </c>
      <c r="B73" s="12">
        <f t="shared" si="20"/>
        <v>45658</v>
      </c>
      <c r="C73" s="13">
        <f t="shared" si="21"/>
        <v>3500</v>
      </c>
      <c r="D73" s="13">
        <f t="shared" si="22"/>
        <v>350</v>
      </c>
      <c r="E73" s="13">
        <f t="shared" si="23"/>
        <v>19050</v>
      </c>
      <c r="F73" s="14">
        <f t="shared" si="24"/>
        <v>0</v>
      </c>
      <c r="G73" s="14">
        <f t="shared" si="18"/>
        <v>19050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9"/>
        <v>22025</v>
      </c>
      <c r="B74" s="12">
        <f t="shared" si="20"/>
        <v>45689</v>
      </c>
      <c r="C74" s="13">
        <f t="shared" si="21"/>
        <v>3500</v>
      </c>
      <c r="D74" s="13">
        <f t="shared" si="22"/>
        <v>350</v>
      </c>
      <c r="E74" s="13">
        <f t="shared" si="23"/>
        <v>19400</v>
      </c>
      <c r="F74" s="14">
        <f t="shared" si="24"/>
        <v>0</v>
      </c>
      <c r="G74" s="14">
        <f t="shared" si="18"/>
        <v>19400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9"/>
        <v>32025</v>
      </c>
      <c r="B75" s="12">
        <f t="shared" si="20"/>
        <v>45717</v>
      </c>
      <c r="C75" s="13">
        <f t="shared" si="21"/>
        <v>3500</v>
      </c>
      <c r="D75" s="13">
        <f t="shared" si="22"/>
        <v>350</v>
      </c>
      <c r="E75" s="13">
        <f t="shared" si="23"/>
        <v>19750</v>
      </c>
      <c r="F75" s="14">
        <f t="shared" si="24"/>
        <v>0</v>
      </c>
      <c r="G75" s="14">
        <f t="shared" si="18"/>
        <v>19750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9"/>
        <v>42025</v>
      </c>
      <c r="B76" s="12">
        <f t="shared" si="20"/>
        <v>45748</v>
      </c>
      <c r="C76" s="13">
        <f t="shared" si="21"/>
        <v>3500</v>
      </c>
      <c r="D76" s="13">
        <f t="shared" si="22"/>
        <v>350</v>
      </c>
      <c r="E76" s="13">
        <f t="shared" si="23"/>
        <v>20100</v>
      </c>
      <c r="F76" s="14">
        <f t="shared" si="24"/>
        <v>0</v>
      </c>
      <c r="G76" s="14">
        <f t="shared" si="18"/>
        <v>20100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9"/>
        <v>52025</v>
      </c>
      <c r="B77" s="12">
        <f t="shared" si="20"/>
        <v>45778</v>
      </c>
      <c r="C77" s="13">
        <f t="shared" si="21"/>
        <v>3500</v>
      </c>
      <c r="D77" s="13">
        <f t="shared" si="22"/>
        <v>350</v>
      </c>
      <c r="E77" s="13">
        <f t="shared" si="23"/>
        <v>20450</v>
      </c>
      <c r="F77" s="14">
        <f t="shared" si="24"/>
        <v>0</v>
      </c>
      <c r="G77" s="14">
        <f t="shared" si="18"/>
        <v>20450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9"/>
        <v>62025</v>
      </c>
      <c r="B78" s="12">
        <f t="shared" si="20"/>
        <v>45809</v>
      </c>
      <c r="C78" s="13">
        <f t="shared" si="21"/>
        <v>3500</v>
      </c>
      <c r="D78" s="13">
        <f t="shared" si="22"/>
        <v>350</v>
      </c>
      <c r="E78" s="13">
        <f t="shared" si="23"/>
        <v>20800</v>
      </c>
      <c r="F78" s="14">
        <f t="shared" si="24"/>
        <v>0</v>
      </c>
      <c r="G78" s="14">
        <f t="shared" si="18"/>
        <v>20800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9"/>
        <v>72025</v>
      </c>
      <c r="B79" s="12">
        <f t="shared" si="20"/>
        <v>45839</v>
      </c>
      <c r="C79" s="13">
        <f t="shared" si="21"/>
        <v>3500</v>
      </c>
      <c r="D79" s="13">
        <f t="shared" si="22"/>
        <v>350</v>
      </c>
      <c r="E79" s="13">
        <f t="shared" si="23"/>
        <v>21150</v>
      </c>
      <c r="F79" s="14">
        <f t="shared" si="24"/>
        <v>0</v>
      </c>
      <c r="G79" s="14">
        <f t="shared" si="18"/>
        <v>21150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9"/>
        <v>82025</v>
      </c>
      <c r="B80" s="12">
        <f t="shared" si="20"/>
        <v>45870</v>
      </c>
      <c r="C80" s="13">
        <f t="shared" si="21"/>
        <v>3500</v>
      </c>
      <c r="D80" s="13">
        <f t="shared" si="22"/>
        <v>350</v>
      </c>
      <c r="E80" s="13">
        <f t="shared" si="23"/>
        <v>21500</v>
      </c>
      <c r="F80" s="14">
        <f t="shared" si="24"/>
        <v>0</v>
      </c>
      <c r="G80" s="14">
        <f t="shared" si="18"/>
        <v>21500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9"/>
        <v>92025</v>
      </c>
      <c r="B81" s="12">
        <f t="shared" si="20"/>
        <v>45901</v>
      </c>
      <c r="C81" s="13">
        <f t="shared" si="21"/>
        <v>3500</v>
      </c>
      <c r="D81" s="13">
        <f t="shared" si="22"/>
        <v>350</v>
      </c>
      <c r="E81" s="13">
        <f t="shared" si="23"/>
        <v>21850</v>
      </c>
      <c r="F81" s="14">
        <f t="shared" si="24"/>
        <v>0</v>
      </c>
      <c r="G81" s="14">
        <f t="shared" si="18"/>
        <v>21850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9"/>
        <v>102025</v>
      </c>
      <c r="B82" s="12">
        <f t="shared" si="20"/>
        <v>45931</v>
      </c>
      <c r="C82" s="13">
        <f t="shared" si="21"/>
        <v>3500</v>
      </c>
      <c r="D82" s="13">
        <f t="shared" si="22"/>
        <v>350</v>
      </c>
      <c r="E82" s="13">
        <f t="shared" si="23"/>
        <v>22200</v>
      </c>
      <c r="F82" s="14">
        <f t="shared" si="24"/>
        <v>0</v>
      </c>
      <c r="G82" s="14">
        <f t="shared" si="18"/>
        <v>22200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9"/>
        <v>112025</v>
      </c>
      <c r="B83" s="12">
        <f t="shared" si="20"/>
        <v>45962</v>
      </c>
      <c r="C83" s="13">
        <f t="shared" si="21"/>
        <v>3500</v>
      </c>
      <c r="D83" s="13">
        <f t="shared" si="22"/>
        <v>350</v>
      </c>
      <c r="E83" s="13">
        <f t="shared" si="23"/>
        <v>22550</v>
      </c>
      <c r="F83" s="14">
        <f t="shared" si="24"/>
        <v>0</v>
      </c>
      <c r="G83" s="14">
        <f t="shared" si="18"/>
        <v>22550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9"/>
        <v>122025</v>
      </c>
      <c r="B84" s="12">
        <f t="shared" si="20"/>
        <v>45992</v>
      </c>
      <c r="C84" s="13">
        <f t="shared" si="21"/>
        <v>3500</v>
      </c>
      <c r="D84" s="13">
        <f t="shared" si="22"/>
        <v>350</v>
      </c>
      <c r="E84" s="13">
        <f t="shared" si="23"/>
        <v>22900</v>
      </c>
      <c r="F84" s="14">
        <f t="shared" si="24"/>
        <v>0</v>
      </c>
      <c r="G84" s="14">
        <f t="shared" si="18"/>
        <v>22900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9"/>
        <v>12026</v>
      </c>
      <c r="B85" s="12">
        <f t="shared" si="20"/>
        <v>46023</v>
      </c>
      <c r="C85" s="13">
        <f t="shared" si="21"/>
        <v>3500</v>
      </c>
      <c r="D85" s="13">
        <f t="shared" si="22"/>
        <v>350</v>
      </c>
      <c r="E85" s="13">
        <f t="shared" si="23"/>
        <v>23250</v>
      </c>
      <c r="F85" s="14">
        <f t="shared" si="24"/>
        <v>0</v>
      </c>
      <c r="G85" s="14">
        <f t="shared" si="18"/>
        <v>23250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9"/>
        <v>22026</v>
      </c>
      <c r="B86" s="12">
        <f t="shared" si="20"/>
        <v>46054</v>
      </c>
      <c r="C86" s="13">
        <f t="shared" si="21"/>
        <v>3500</v>
      </c>
      <c r="D86" s="13">
        <f t="shared" si="22"/>
        <v>350</v>
      </c>
      <c r="E86" s="13">
        <f t="shared" si="23"/>
        <v>23600</v>
      </c>
      <c r="F86" s="14">
        <f t="shared" si="24"/>
        <v>0</v>
      </c>
      <c r="G86" s="14">
        <f t="shared" si="18"/>
        <v>23600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9"/>
        <v>32026</v>
      </c>
      <c r="B87" s="12">
        <f t="shared" si="20"/>
        <v>46082</v>
      </c>
      <c r="C87" s="13">
        <f t="shared" si="21"/>
        <v>3500</v>
      </c>
      <c r="D87" s="13">
        <f t="shared" si="22"/>
        <v>350</v>
      </c>
      <c r="E87" s="13">
        <f t="shared" si="23"/>
        <v>23950</v>
      </c>
      <c r="F87" s="14">
        <f t="shared" si="24"/>
        <v>0</v>
      </c>
      <c r="G87" s="14">
        <f t="shared" si="18"/>
        <v>23950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9"/>
        <v>42026</v>
      </c>
      <c r="B88" s="12">
        <f t="shared" si="20"/>
        <v>46113</v>
      </c>
      <c r="C88" s="13">
        <f t="shared" si="21"/>
        <v>3500</v>
      </c>
      <c r="D88" s="13">
        <f t="shared" si="22"/>
        <v>350</v>
      </c>
      <c r="E88" s="13">
        <f t="shared" si="23"/>
        <v>24300</v>
      </c>
      <c r="F88" s="14">
        <f t="shared" si="24"/>
        <v>0</v>
      </c>
      <c r="G88" s="14">
        <f t="shared" si="18"/>
        <v>24300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9"/>
        <v>52026</v>
      </c>
      <c r="B89" s="12">
        <f t="shared" si="20"/>
        <v>46143</v>
      </c>
      <c r="C89" s="13">
        <f t="shared" si="21"/>
        <v>3500</v>
      </c>
      <c r="D89" s="13">
        <f t="shared" si="22"/>
        <v>350</v>
      </c>
      <c r="E89" s="13">
        <f t="shared" si="23"/>
        <v>24650</v>
      </c>
      <c r="F89" s="14">
        <f t="shared" si="24"/>
        <v>0</v>
      </c>
      <c r="G89" s="14">
        <f t="shared" si="18"/>
        <v>24650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9"/>
        <v>62026</v>
      </c>
      <c r="B90" s="12">
        <f t="shared" si="20"/>
        <v>46174</v>
      </c>
      <c r="C90" s="13">
        <f t="shared" si="21"/>
        <v>3500</v>
      </c>
      <c r="D90" s="13">
        <f t="shared" si="22"/>
        <v>350</v>
      </c>
      <c r="E90" s="13">
        <f t="shared" si="23"/>
        <v>25000</v>
      </c>
      <c r="F90" s="14">
        <f t="shared" si="24"/>
        <v>0</v>
      </c>
      <c r="G90" s="14">
        <f t="shared" si="18"/>
        <v>25000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9"/>
        <v>72026</v>
      </c>
      <c r="B91" s="12">
        <f t="shared" si="20"/>
        <v>46204</v>
      </c>
      <c r="C91" s="13">
        <f t="shared" si="21"/>
        <v>3500</v>
      </c>
      <c r="D91" s="13">
        <f t="shared" si="22"/>
        <v>350</v>
      </c>
      <c r="E91" s="13">
        <f t="shared" si="23"/>
        <v>25350</v>
      </c>
      <c r="F91" s="14">
        <f t="shared" si="24"/>
        <v>0</v>
      </c>
      <c r="G91" s="14">
        <f t="shared" si="18"/>
        <v>25350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9"/>
        <v>82026</v>
      </c>
      <c r="B92" s="12">
        <f t="shared" si="20"/>
        <v>46235</v>
      </c>
      <c r="C92" s="13">
        <f t="shared" si="21"/>
        <v>3500</v>
      </c>
      <c r="D92" s="13">
        <f t="shared" si="22"/>
        <v>350</v>
      </c>
      <c r="E92" s="13">
        <f t="shared" si="23"/>
        <v>25700</v>
      </c>
      <c r="F92" s="14">
        <f t="shared" si="24"/>
        <v>0</v>
      </c>
      <c r="G92" s="14">
        <f t="shared" si="18"/>
        <v>25700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9"/>
        <v>92026</v>
      </c>
      <c r="B93" s="12">
        <f t="shared" si="20"/>
        <v>46266</v>
      </c>
      <c r="C93" s="13">
        <f t="shared" si="21"/>
        <v>3500</v>
      </c>
      <c r="D93" s="13">
        <f t="shared" si="22"/>
        <v>350</v>
      </c>
      <c r="E93" s="13">
        <f t="shared" si="23"/>
        <v>26050</v>
      </c>
      <c r="F93" s="14">
        <f t="shared" si="24"/>
        <v>0</v>
      </c>
      <c r="G93" s="14">
        <f t="shared" si="18"/>
        <v>26050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9"/>
        <v>102026</v>
      </c>
      <c r="B94" s="12">
        <f t="shared" si="20"/>
        <v>46296</v>
      </c>
      <c r="C94" s="13">
        <f t="shared" si="21"/>
        <v>3500</v>
      </c>
      <c r="D94" s="13">
        <f t="shared" si="22"/>
        <v>350</v>
      </c>
      <c r="E94" s="13">
        <f t="shared" si="23"/>
        <v>26400</v>
      </c>
      <c r="F94" s="14">
        <f t="shared" si="24"/>
        <v>0</v>
      </c>
      <c r="G94" s="14">
        <f t="shared" si="18"/>
        <v>26400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9"/>
        <v>112026</v>
      </c>
      <c r="B95" s="12">
        <f t="shared" si="20"/>
        <v>46327</v>
      </c>
      <c r="C95" s="13">
        <f t="shared" si="21"/>
        <v>3500</v>
      </c>
      <c r="D95" s="13">
        <f t="shared" si="22"/>
        <v>350</v>
      </c>
      <c r="E95" s="13">
        <f t="shared" si="23"/>
        <v>26750</v>
      </c>
      <c r="F95" s="14">
        <f t="shared" si="24"/>
        <v>0</v>
      </c>
      <c r="G95" s="14">
        <f t="shared" si="18"/>
        <v>26750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9"/>
        <v>122026</v>
      </c>
      <c r="B96" s="12">
        <f t="shared" si="20"/>
        <v>46357</v>
      </c>
      <c r="C96" s="13">
        <f t="shared" si="21"/>
        <v>3500</v>
      </c>
      <c r="D96" s="13">
        <f t="shared" si="22"/>
        <v>350</v>
      </c>
      <c r="E96" s="13">
        <f t="shared" si="23"/>
        <v>27100</v>
      </c>
      <c r="F96" s="14">
        <f t="shared" si="24"/>
        <v>0</v>
      </c>
      <c r="G96" s="14">
        <f t="shared" si="18"/>
        <v>27100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9"/>
        <v>12027</v>
      </c>
      <c r="B97" s="12">
        <f t="shared" si="20"/>
        <v>46388</v>
      </c>
      <c r="C97" s="13">
        <f t="shared" si="21"/>
        <v>3500</v>
      </c>
      <c r="D97" s="13">
        <f t="shared" si="22"/>
        <v>350</v>
      </c>
      <c r="E97" s="13">
        <f t="shared" si="23"/>
        <v>27450</v>
      </c>
      <c r="F97" s="14">
        <f t="shared" si="24"/>
        <v>0</v>
      </c>
      <c r="G97" s="14">
        <f t="shared" si="18"/>
        <v>27450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9"/>
        <v>22027</v>
      </c>
      <c r="B98" s="12">
        <f t="shared" si="20"/>
        <v>46419</v>
      </c>
      <c r="C98" s="13">
        <f t="shared" si="21"/>
        <v>3500</v>
      </c>
      <c r="D98" s="13">
        <f t="shared" si="22"/>
        <v>350</v>
      </c>
      <c r="E98" s="13">
        <f t="shared" si="23"/>
        <v>27800</v>
      </c>
      <c r="F98" s="14">
        <f t="shared" si="24"/>
        <v>0</v>
      </c>
      <c r="G98" s="14">
        <f t="shared" si="18"/>
        <v>27800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9"/>
        <v>32027</v>
      </c>
      <c r="B99" s="12">
        <f t="shared" si="20"/>
        <v>46447</v>
      </c>
      <c r="C99" s="13">
        <f t="shared" si="21"/>
        <v>3500</v>
      </c>
      <c r="D99" s="13">
        <f t="shared" si="22"/>
        <v>350</v>
      </c>
      <c r="E99" s="13">
        <f t="shared" si="23"/>
        <v>28150</v>
      </c>
      <c r="F99" s="14">
        <f t="shared" si="24"/>
        <v>0</v>
      </c>
      <c r="G99" s="14">
        <f t="shared" si="18"/>
        <v>28150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9"/>
        <v>42027</v>
      </c>
      <c r="B100" s="12">
        <f t="shared" si="20"/>
        <v>46478</v>
      </c>
      <c r="C100" s="13">
        <f t="shared" si="21"/>
        <v>3500</v>
      </c>
      <c r="D100" s="13">
        <f t="shared" si="22"/>
        <v>350</v>
      </c>
      <c r="E100" s="13">
        <f t="shared" si="23"/>
        <v>28500</v>
      </c>
      <c r="F100" s="14">
        <f t="shared" si="24"/>
        <v>0</v>
      </c>
      <c r="G100" s="14">
        <f t="shared" si="18"/>
        <v>28500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9"/>
        <v>52027</v>
      </c>
      <c r="B101" s="12">
        <f t="shared" si="20"/>
        <v>46508</v>
      </c>
      <c r="C101" s="13">
        <f t="shared" si="21"/>
        <v>3500</v>
      </c>
      <c r="D101" s="13">
        <f t="shared" si="22"/>
        <v>350</v>
      </c>
      <c r="E101" s="13">
        <f t="shared" si="23"/>
        <v>28850</v>
      </c>
      <c r="F101" s="14">
        <f t="shared" si="24"/>
        <v>0</v>
      </c>
      <c r="G101" s="14">
        <f t="shared" ref="G101:G124" si="28">E101-F101</f>
        <v>28850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9">MONTH(B102)&amp;YEAR(B102)</f>
        <v>62027</v>
      </c>
      <c r="B102" s="12">
        <f t="shared" ref="B102:B124" si="30">EDATE(B101,1)</f>
        <v>46539</v>
      </c>
      <c r="C102" s="13">
        <f t="shared" ref="C102:C124" si="31">C101-H102+I102</f>
        <v>3500</v>
      </c>
      <c r="D102" s="13">
        <f t="shared" ref="D102:D124" si="32">C101*$K$1</f>
        <v>350</v>
      </c>
      <c r="E102" s="13">
        <f t="shared" ref="E102:E124" si="33">C101*$K$1+G101</f>
        <v>29200</v>
      </c>
      <c r="F102" s="14">
        <f t="shared" ref="F102:F124" si="34">IF(J102&gt;E102,E102,J102)</f>
        <v>0</v>
      </c>
      <c r="G102" s="14">
        <f t="shared" si="28"/>
        <v>29200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9"/>
        <v>72027</v>
      </c>
      <c r="B103" s="12">
        <f t="shared" si="30"/>
        <v>46569</v>
      </c>
      <c r="C103" s="13">
        <f t="shared" si="31"/>
        <v>3500</v>
      </c>
      <c r="D103" s="13">
        <f t="shared" si="32"/>
        <v>350</v>
      </c>
      <c r="E103" s="13">
        <f t="shared" si="33"/>
        <v>29550</v>
      </c>
      <c r="F103" s="14">
        <f t="shared" si="34"/>
        <v>0</v>
      </c>
      <c r="G103" s="14">
        <f t="shared" si="28"/>
        <v>29550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9"/>
        <v>82027</v>
      </c>
      <c r="B104" s="12">
        <f t="shared" si="30"/>
        <v>46600</v>
      </c>
      <c r="C104" s="13">
        <f t="shared" si="31"/>
        <v>3500</v>
      </c>
      <c r="D104" s="13">
        <f t="shared" si="32"/>
        <v>350</v>
      </c>
      <c r="E104" s="13">
        <f t="shared" si="33"/>
        <v>29900</v>
      </c>
      <c r="F104" s="14">
        <f t="shared" si="34"/>
        <v>0</v>
      </c>
      <c r="G104" s="14">
        <f t="shared" si="28"/>
        <v>29900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9"/>
        <v>92027</v>
      </c>
      <c r="B105" s="12">
        <f t="shared" si="30"/>
        <v>46631</v>
      </c>
      <c r="C105" s="13">
        <f t="shared" si="31"/>
        <v>3500</v>
      </c>
      <c r="D105" s="13">
        <f t="shared" si="32"/>
        <v>350</v>
      </c>
      <c r="E105" s="13">
        <f t="shared" si="33"/>
        <v>30250</v>
      </c>
      <c r="F105" s="14">
        <f t="shared" si="34"/>
        <v>0</v>
      </c>
      <c r="G105" s="14">
        <f t="shared" si="28"/>
        <v>30250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9"/>
        <v>102027</v>
      </c>
      <c r="B106" s="12">
        <f t="shared" si="30"/>
        <v>46661</v>
      </c>
      <c r="C106" s="13">
        <f t="shared" si="31"/>
        <v>3500</v>
      </c>
      <c r="D106" s="13">
        <f t="shared" si="32"/>
        <v>350</v>
      </c>
      <c r="E106" s="13">
        <f t="shared" si="33"/>
        <v>30600</v>
      </c>
      <c r="F106" s="14">
        <f t="shared" si="34"/>
        <v>0</v>
      </c>
      <c r="G106" s="14">
        <f t="shared" si="28"/>
        <v>30600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9"/>
        <v>112027</v>
      </c>
      <c r="B107" s="12">
        <f t="shared" si="30"/>
        <v>46692</v>
      </c>
      <c r="C107" s="13">
        <f t="shared" si="31"/>
        <v>3500</v>
      </c>
      <c r="D107" s="13">
        <f t="shared" si="32"/>
        <v>350</v>
      </c>
      <c r="E107" s="13">
        <f t="shared" si="33"/>
        <v>30950</v>
      </c>
      <c r="F107" s="14">
        <f t="shared" si="34"/>
        <v>0</v>
      </c>
      <c r="G107" s="14">
        <f t="shared" si="28"/>
        <v>30950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9"/>
        <v>122027</v>
      </c>
      <c r="B108" s="12">
        <f t="shared" si="30"/>
        <v>46722</v>
      </c>
      <c r="C108" s="13">
        <f t="shared" si="31"/>
        <v>3500</v>
      </c>
      <c r="D108" s="13">
        <f t="shared" si="32"/>
        <v>350</v>
      </c>
      <c r="E108" s="13">
        <f t="shared" si="33"/>
        <v>31300</v>
      </c>
      <c r="F108" s="14">
        <f t="shared" si="34"/>
        <v>0</v>
      </c>
      <c r="G108" s="14">
        <f t="shared" si="28"/>
        <v>31300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9"/>
        <v>12028</v>
      </c>
      <c r="B109" s="12">
        <f t="shared" si="30"/>
        <v>46753</v>
      </c>
      <c r="C109" s="13">
        <f t="shared" si="31"/>
        <v>3500</v>
      </c>
      <c r="D109" s="13">
        <f t="shared" si="32"/>
        <v>350</v>
      </c>
      <c r="E109" s="13">
        <f t="shared" si="33"/>
        <v>31650</v>
      </c>
      <c r="F109" s="14">
        <f t="shared" si="34"/>
        <v>0</v>
      </c>
      <c r="G109" s="14">
        <f t="shared" si="28"/>
        <v>31650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9"/>
        <v>22028</v>
      </c>
      <c r="B110" s="12">
        <f t="shared" si="30"/>
        <v>46784</v>
      </c>
      <c r="C110" s="13">
        <f t="shared" si="31"/>
        <v>3500</v>
      </c>
      <c r="D110" s="13">
        <f t="shared" si="32"/>
        <v>350</v>
      </c>
      <c r="E110" s="13">
        <f t="shared" si="33"/>
        <v>32000</v>
      </c>
      <c r="F110" s="14">
        <f t="shared" si="34"/>
        <v>0</v>
      </c>
      <c r="G110" s="14">
        <f t="shared" si="28"/>
        <v>32000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9"/>
        <v>32028</v>
      </c>
      <c r="B111" s="12">
        <f t="shared" si="30"/>
        <v>46813</v>
      </c>
      <c r="C111" s="13">
        <f t="shared" si="31"/>
        <v>3500</v>
      </c>
      <c r="D111" s="13">
        <f t="shared" si="32"/>
        <v>350</v>
      </c>
      <c r="E111" s="13">
        <f t="shared" si="33"/>
        <v>32350</v>
      </c>
      <c r="F111" s="14">
        <f t="shared" si="34"/>
        <v>0</v>
      </c>
      <c r="G111" s="14">
        <f t="shared" si="28"/>
        <v>32350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9"/>
        <v>42028</v>
      </c>
      <c r="B112" s="12">
        <f t="shared" si="30"/>
        <v>46844</v>
      </c>
      <c r="C112" s="13">
        <f t="shared" si="31"/>
        <v>3500</v>
      </c>
      <c r="D112" s="13">
        <f t="shared" si="32"/>
        <v>350</v>
      </c>
      <c r="E112" s="13">
        <f t="shared" si="33"/>
        <v>32700</v>
      </c>
      <c r="F112" s="14">
        <f t="shared" si="34"/>
        <v>0</v>
      </c>
      <c r="G112" s="14">
        <f t="shared" si="28"/>
        <v>32700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9"/>
        <v>52028</v>
      </c>
      <c r="B113" s="12">
        <f t="shared" si="30"/>
        <v>46874</v>
      </c>
      <c r="C113" s="13">
        <f t="shared" si="31"/>
        <v>3500</v>
      </c>
      <c r="D113" s="13">
        <f t="shared" si="32"/>
        <v>350</v>
      </c>
      <c r="E113" s="13">
        <f t="shared" si="33"/>
        <v>33050</v>
      </c>
      <c r="F113" s="14">
        <f t="shared" si="34"/>
        <v>0</v>
      </c>
      <c r="G113" s="14">
        <f t="shared" si="28"/>
        <v>33050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9"/>
        <v>62028</v>
      </c>
      <c r="B114" s="12">
        <f t="shared" si="30"/>
        <v>46905</v>
      </c>
      <c r="C114" s="13">
        <f t="shared" si="31"/>
        <v>3500</v>
      </c>
      <c r="D114" s="13">
        <f t="shared" si="32"/>
        <v>350</v>
      </c>
      <c r="E114" s="13">
        <f t="shared" si="33"/>
        <v>33400</v>
      </c>
      <c r="F114" s="14">
        <f t="shared" si="34"/>
        <v>0</v>
      </c>
      <c r="G114" s="14">
        <f t="shared" si="28"/>
        <v>33400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9"/>
        <v>72028</v>
      </c>
      <c r="B115" s="12">
        <f t="shared" si="30"/>
        <v>46935</v>
      </c>
      <c r="C115" s="13">
        <f t="shared" si="31"/>
        <v>3500</v>
      </c>
      <c r="D115" s="13">
        <f t="shared" si="32"/>
        <v>350</v>
      </c>
      <c r="E115" s="13">
        <f t="shared" si="33"/>
        <v>33750</v>
      </c>
      <c r="F115" s="14">
        <f t="shared" si="34"/>
        <v>0</v>
      </c>
      <c r="G115" s="14">
        <f t="shared" si="28"/>
        <v>33750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9"/>
        <v>82028</v>
      </c>
      <c r="B116" s="12">
        <f t="shared" si="30"/>
        <v>46966</v>
      </c>
      <c r="C116" s="13">
        <f t="shared" si="31"/>
        <v>3500</v>
      </c>
      <c r="D116" s="13">
        <f t="shared" si="32"/>
        <v>350</v>
      </c>
      <c r="E116" s="13">
        <f t="shared" si="33"/>
        <v>34100</v>
      </c>
      <c r="F116" s="14">
        <f t="shared" si="34"/>
        <v>0</v>
      </c>
      <c r="G116" s="14">
        <f t="shared" si="28"/>
        <v>34100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9"/>
        <v>92028</v>
      </c>
      <c r="B117" s="12">
        <f t="shared" si="30"/>
        <v>46997</v>
      </c>
      <c r="C117" s="13">
        <f t="shared" si="31"/>
        <v>3500</v>
      </c>
      <c r="D117" s="13">
        <f t="shared" si="32"/>
        <v>350</v>
      </c>
      <c r="E117" s="13">
        <f t="shared" si="33"/>
        <v>34450</v>
      </c>
      <c r="F117" s="14">
        <f t="shared" si="34"/>
        <v>0</v>
      </c>
      <c r="G117" s="14">
        <f t="shared" si="28"/>
        <v>34450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9"/>
        <v>102028</v>
      </c>
      <c r="B118" s="12">
        <f t="shared" si="30"/>
        <v>47027</v>
      </c>
      <c r="C118" s="13">
        <f t="shared" si="31"/>
        <v>3500</v>
      </c>
      <c r="D118" s="13">
        <f t="shared" si="32"/>
        <v>350</v>
      </c>
      <c r="E118" s="13">
        <f t="shared" si="33"/>
        <v>34800</v>
      </c>
      <c r="F118" s="14">
        <f t="shared" si="34"/>
        <v>0</v>
      </c>
      <c r="G118" s="14">
        <f t="shared" si="28"/>
        <v>34800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9"/>
        <v>112028</v>
      </c>
      <c r="B119" s="12">
        <f t="shared" si="30"/>
        <v>47058</v>
      </c>
      <c r="C119" s="13">
        <f t="shared" si="31"/>
        <v>3500</v>
      </c>
      <c r="D119" s="13">
        <f t="shared" si="32"/>
        <v>350</v>
      </c>
      <c r="E119" s="13">
        <f t="shared" si="33"/>
        <v>35150</v>
      </c>
      <c r="F119" s="14">
        <f t="shared" si="34"/>
        <v>0</v>
      </c>
      <c r="G119" s="14">
        <f t="shared" si="28"/>
        <v>35150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9"/>
        <v>122028</v>
      </c>
      <c r="B120" s="12">
        <f t="shared" si="30"/>
        <v>47088</v>
      </c>
      <c r="C120" s="13">
        <f t="shared" si="31"/>
        <v>3500</v>
      </c>
      <c r="D120" s="13">
        <f t="shared" si="32"/>
        <v>350</v>
      </c>
      <c r="E120" s="13">
        <f t="shared" si="33"/>
        <v>35500</v>
      </c>
      <c r="F120" s="14">
        <f t="shared" si="34"/>
        <v>0</v>
      </c>
      <c r="G120" s="14">
        <f t="shared" si="28"/>
        <v>35500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9"/>
        <v>12029</v>
      </c>
      <c r="B121" s="12">
        <f t="shared" si="30"/>
        <v>47119</v>
      </c>
      <c r="C121" s="13">
        <f t="shared" si="31"/>
        <v>3500</v>
      </c>
      <c r="D121" s="13">
        <f t="shared" si="32"/>
        <v>350</v>
      </c>
      <c r="E121" s="13">
        <f t="shared" si="33"/>
        <v>35850</v>
      </c>
      <c r="F121" s="14">
        <f t="shared" si="34"/>
        <v>0</v>
      </c>
      <c r="G121" s="14">
        <f t="shared" si="28"/>
        <v>35850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9"/>
        <v>22029</v>
      </c>
      <c r="B122" s="12">
        <f t="shared" si="30"/>
        <v>47150</v>
      </c>
      <c r="C122" s="13">
        <f t="shared" si="31"/>
        <v>3500</v>
      </c>
      <c r="D122" s="13">
        <f t="shared" si="32"/>
        <v>350</v>
      </c>
      <c r="E122" s="13">
        <f t="shared" si="33"/>
        <v>36200</v>
      </c>
      <c r="F122" s="14">
        <f t="shared" si="34"/>
        <v>0</v>
      </c>
      <c r="G122" s="14">
        <f t="shared" si="28"/>
        <v>36200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9"/>
        <v>32029</v>
      </c>
      <c r="B123" s="12">
        <f t="shared" si="30"/>
        <v>47178</v>
      </c>
      <c r="C123" s="13">
        <f t="shared" si="31"/>
        <v>3500</v>
      </c>
      <c r="D123" s="13">
        <f t="shared" si="32"/>
        <v>350</v>
      </c>
      <c r="E123" s="13">
        <f t="shared" si="33"/>
        <v>36550</v>
      </c>
      <c r="F123" s="14">
        <f t="shared" si="34"/>
        <v>0</v>
      </c>
      <c r="G123" s="14">
        <f t="shared" si="28"/>
        <v>36550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9"/>
        <v>42029</v>
      </c>
      <c r="B124" s="12">
        <f t="shared" si="30"/>
        <v>47209</v>
      </c>
      <c r="C124" s="13">
        <f t="shared" si="31"/>
        <v>3500</v>
      </c>
      <c r="D124" s="13">
        <f t="shared" si="32"/>
        <v>350</v>
      </c>
      <c r="E124" s="13">
        <f t="shared" si="33"/>
        <v>36900</v>
      </c>
      <c r="F124" s="14">
        <f t="shared" si="34"/>
        <v>0</v>
      </c>
      <c r="G124" s="14">
        <f t="shared" si="28"/>
        <v>36900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L12" sqref="L12"/>
    </sheetView>
  </sheetViews>
  <sheetFormatPr defaultColWidth="11" defaultRowHeight="15"/>
  <cols>
    <col min="1" max="1" width="7" hidden="1" customWidth="1"/>
    <col min="2" max="2" width="8.42857142857143" customWidth="1"/>
    <col min="4" max="4" width="11.5714285714286" customWidth="1"/>
    <col min="5" max="5" width="13" customWidth="1"/>
    <col min="6" max="6" width="10.8571428571429" customWidth="1"/>
    <col min="7" max="7" width="13.2857142857143" customWidth="1"/>
    <col min="8" max="8" width="12.2857142857143" customWidth="1"/>
    <col min="9" max="9" width="11.4285714285714" customWidth="1"/>
    <col min="10" max="10" width="11.5714285714286" customWidth="1"/>
    <col min="11" max="11" width="11.8571428571429" customWidth="1"/>
    <col min="12" max="12" width="11.5714285714286" customWidth="1"/>
    <col min="13" max="13" width="11.2857142857143" customWidth="1"/>
    <col min="14" max="14" width="12.1428571428571" customWidth="1"/>
    <col min="15" max="15" width="12.7142857142857" customWidth="1"/>
    <col min="16" max="16" width="14" customWidth="1"/>
    <col min="17" max="17" width="5" customWidth="1"/>
    <col min="18" max="18" width="22.4285714285714" customWidth="1"/>
    <col min="19" max="19" width="14.2857142857143" customWidth="1"/>
  </cols>
  <sheetData>
    <row r="1" spans="2:16">
      <c r="B1" s="1" t="s">
        <v>9</v>
      </c>
      <c r="C1" s="2" t="s">
        <v>112</v>
      </c>
      <c r="D1" s="3"/>
      <c r="E1" s="3"/>
      <c r="F1" s="3"/>
      <c r="G1" s="4"/>
      <c r="H1" s="15"/>
      <c r="J1" s="15" t="s">
        <v>11</v>
      </c>
      <c r="K1" s="16">
        <v>0.075</v>
      </c>
      <c r="L1" s="17" t="s">
        <v>12</v>
      </c>
      <c r="M1" s="18">
        <v>43862</v>
      </c>
      <c r="N1" s="19" t="s">
        <v>13</v>
      </c>
      <c r="O1" s="20">
        <v>5000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22020</v>
      </c>
      <c r="B5" s="12">
        <f>EDATE(M1,0)</f>
        <v>43862</v>
      </c>
      <c r="C5" s="13">
        <f>IF(H5&gt;0,O1-H5,IF(J5&lt;0,O1-J5,O1))</f>
        <v>5000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5000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v>0</v>
      </c>
    </row>
    <row r="6" ht="15.75" spans="1:19">
      <c r="A6" s="5" t="str">
        <f t="shared" ref="A6:A37" si="1">MONTH(B6)&amp;YEAR(B6)</f>
        <v>32020</v>
      </c>
      <c r="B6" s="12">
        <f t="shared" ref="B6:B37" si="2">EDATE(B5,1)</f>
        <v>43891</v>
      </c>
      <c r="C6" s="13">
        <f t="shared" ref="C6:C37" si="3">C5-H6+I6</f>
        <v>5000</v>
      </c>
      <c r="D6" s="13">
        <f t="shared" ref="D6:D37" si="4">C5*$K$1</f>
        <v>375</v>
      </c>
      <c r="E6" s="13">
        <f t="shared" ref="E6:E37" si="5">C5*$K$1+G5</f>
        <v>375</v>
      </c>
      <c r="F6" s="14">
        <f t="shared" ref="F6:F37" si="6">IF(J6&gt;E6,E6,J6)</f>
        <v>375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375</v>
      </c>
      <c r="K6" s="27">
        <v>43890</v>
      </c>
      <c r="L6" s="26">
        <v>375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42020</v>
      </c>
      <c r="B7" s="12">
        <f t="shared" si="2"/>
        <v>43922</v>
      </c>
      <c r="C7" s="13">
        <f t="shared" si="3"/>
        <v>5000</v>
      </c>
      <c r="D7" s="13">
        <f t="shared" si="4"/>
        <v>375</v>
      </c>
      <c r="E7" s="13">
        <f t="shared" si="5"/>
        <v>375</v>
      </c>
      <c r="F7" s="14">
        <f t="shared" si="6"/>
        <v>375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375</v>
      </c>
      <c r="K7" s="27">
        <v>43931</v>
      </c>
      <c r="L7" s="26">
        <v>375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52020</v>
      </c>
      <c r="B8" s="12">
        <f t="shared" si="2"/>
        <v>43952</v>
      </c>
      <c r="C8" s="13">
        <f t="shared" si="3"/>
        <v>0</v>
      </c>
      <c r="D8" s="13">
        <f t="shared" si="4"/>
        <v>375</v>
      </c>
      <c r="E8" s="13">
        <f t="shared" si="5"/>
        <v>375</v>
      </c>
      <c r="F8" s="14">
        <f t="shared" si="6"/>
        <v>375</v>
      </c>
      <c r="G8" s="14">
        <f t="shared" si="0"/>
        <v>0</v>
      </c>
      <c r="H8" s="14">
        <f t="shared" si="7"/>
        <v>5000</v>
      </c>
      <c r="I8" s="24">
        <f t="shared" si="8"/>
        <v>0</v>
      </c>
      <c r="J8" s="24">
        <f t="shared" si="9"/>
        <v>5375</v>
      </c>
      <c r="K8" s="27">
        <v>43961</v>
      </c>
      <c r="L8" s="26">
        <v>5375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62020</v>
      </c>
      <c r="B9" s="12">
        <f t="shared" si="2"/>
        <v>43983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72020</v>
      </c>
      <c r="B10" s="12">
        <f t="shared" si="2"/>
        <v>44013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82020</v>
      </c>
      <c r="B11" s="12">
        <f t="shared" si="2"/>
        <v>44044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92020</v>
      </c>
      <c r="B12" s="12">
        <f t="shared" si="2"/>
        <v>44075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102020</v>
      </c>
      <c r="B13" s="12">
        <f t="shared" si="2"/>
        <v>44105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112020</v>
      </c>
      <c r="B14" s="12">
        <f t="shared" si="2"/>
        <v>44136</v>
      </c>
      <c r="C14" s="13"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122020</v>
      </c>
      <c r="B15" s="12">
        <f t="shared" si="2"/>
        <v>44166</v>
      </c>
      <c r="C15" s="13"/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12021</v>
      </c>
      <c r="B16" s="12">
        <f t="shared" si="2"/>
        <v>44197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22021</v>
      </c>
      <c r="B17" s="12">
        <f t="shared" si="2"/>
        <v>44228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32021</v>
      </c>
      <c r="B18" s="12">
        <f t="shared" si="2"/>
        <v>44256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42021</v>
      </c>
      <c r="B19" s="12">
        <f t="shared" si="2"/>
        <v>44287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52021</v>
      </c>
      <c r="B20" s="12">
        <f t="shared" si="2"/>
        <v>44317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62021</v>
      </c>
      <c r="B21" s="12">
        <f t="shared" si="2"/>
        <v>44348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72021</v>
      </c>
      <c r="B22" s="12">
        <f t="shared" si="2"/>
        <v>44378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82021</v>
      </c>
      <c r="B23" s="12">
        <f t="shared" si="2"/>
        <v>44409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92021</v>
      </c>
      <c r="B24" s="12">
        <f t="shared" si="2"/>
        <v>44440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102021</v>
      </c>
      <c r="B25" s="12">
        <f t="shared" si="2"/>
        <v>44470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112021</v>
      </c>
      <c r="B26" s="12">
        <f t="shared" si="2"/>
        <v>44501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122021</v>
      </c>
      <c r="B27" s="12">
        <f t="shared" si="2"/>
        <v>44531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12022</v>
      </c>
      <c r="B28" s="12">
        <f t="shared" si="2"/>
        <v>44562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22022</v>
      </c>
      <c r="B29" s="12">
        <f t="shared" si="2"/>
        <v>44593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32022</v>
      </c>
      <c r="B30" s="12">
        <f t="shared" si="2"/>
        <v>44621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42022</v>
      </c>
      <c r="B31" s="12">
        <f t="shared" si="2"/>
        <v>44652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52022</v>
      </c>
      <c r="B32" s="12">
        <f t="shared" si="2"/>
        <v>44682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62022</v>
      </c>
      <c r="B33" s="12">
        <f t="shared" si="2"/>
        <v>44713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72022</v>
      </c>
      <c r="B34" s="12">
        <f t="shared" si="2"/>
        <v>44743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82022</v>
      </c>
      <c r="B35" s="12">
        <f t="shared" si="2"/>
        <v>44774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92022</v>
      </c>
      <c r="B36" s="12">
        <f t="shared" si="2"/>
        <v>44805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102022</v>
      </c>
      <c r="B37" s="12">
        <f t="shared" si="2"/>
        <v>44835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112022</v>
      </c>
      <c r="B38" s="12">
        <v>44866</v>
      </c>
      <c r="C38" s="13">
        <f t="shared" ref="C38:C69" si="12">C37-H38+I38</f>
        <v>0</v>
      </c>
      <c r="D38" s="13">
        <f t="shared" ref="D38:D69" si="13">C37*$K$1</f>
        <v>0</v>
      </c>
      <c r="E38" s="13">
        <f t="shared" ref="E38:E69" si="14">C37*$K$1+G37</f>
        <v>0</v>
      </c>
      <c r="F38" s="14">
        <f t="shared" ref="F38:F69" si="15">IF(J38&gt;E38,E38,J38)</f>
        <v>0</v>
      </c>
      <c r="G38" s="14">
        <f t="shared" si="10"/>
        <v>0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122022</v>
      </c>
      <c r="B39">
        <v>44896</v>
      </c>
      <c r="C39" s="13">
        <f t="shared" si="12"/>
        <v>0</v>
      </c>
      <c r="D39" s="13">
        <f t="shared" si="13"/>
        <v>0</v>
      </c>
      <c r="E39" s="13">
        <f t="shared" si="14"/>
        <v>0</v>
      </c>
      <c r="F39" s="14">
        <f t="shared" si="15"/>
        <v>0</v>
      </c>
      <c r="G39" s="14">
        <f t="shared" si="10"/>
        <v>0</v>
      </c>
      <c r="H39" s="14">
        <f t="shared" si="16"/>
        <v>0</v>
      </c>
      <c r="I39" s="24">
        <f t="shared" si="17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12023</v>
      </c>
      <c r="B40">
        <v>44927</v>
      </c>
      <c r="C40" s="13">
        <f t="shared" si="12"/>
        <v>0</v>
      </c>
      <c r="D40" s="13">
        <f t="shared" si="13"/>
        <v>0</v>
      </c>
      <c r="E40" s="13">
        <f t="shared" si="14"/>
        <v>0</v>
      </c>
      <c r="F40" s="14">
        <f t="shared" si="15"/>
        <v>0</v>
      </c>
      <c r="G40" s="14">
        <f t="shared" si="10"/>
        <v>0</v>
      </c>
      <c r="H40" s="14">
        <f t="shared" si="16"/>
        <v>0</v>
      </c>
      <c r="I40" s="24">
        <f t="shared" si="17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22023</v>
      </c>
      <c r="B41">
        <v>44958</v>
      </c>
      <c r="C41" s="13">
        <f t="shared" si="12"/>
        <v>0</v>
      </c>
      <c r="D41" s="13">
        <f t="shared" si="13"/>
        <v>0</v>
      </c>
      <c r="E41" s="13">
        <f t="shared" si="14"/>
        <v>0</v>
      </c>
      <c r="F41" s="14">
        <f t="shared" si="15"/>
        <v>0</v>
      </c>
      <c r="G41" s="14">
        <f t="shared" si="10"/>
        <v>0</v>
      </c>
      <c r="H41" s="14">
        <f t="shared" si="16"/>
        <v>0</v>
      </c>
      <c r="I41" s="24">
        <f t="shared" si="17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32023</v>
      </c>
      <c r="B42">
        <v>44986</v>
      </c>
      <c r="C42" s="13">
        <f t="shared" si="12"/>
        <v>0</v>
      </c>
      <c r="D42" s="13">
        <f t="shared" si="13"/>
        <v>0</v>
      </c>
      <c r="E42" s="13">
        <f t="shared" si="14"/>
        <v>0</v>
      </c>
      <c r="F42" s="14">
        <f t="shared" si="15"/>
        <v>0</v>
      </c>
      <c r="G42" s="14">
        <f t="shared" si="10"/>
        <v>0</v>
      </c>
      <c r="H42" s="14">
        <f t="shared" si="16"/>
        <v>0</v>
      </c>
      <c r="I42" s="24">
        <f t="shared" si="17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42023</v>
      </c>
      <c r="B43">
        <v>45017</v>
      </c>
      <c r="C43" s="13">
        <f t="shared" si="12"/>
        <v>0</v>
      </c>
      <c r="D43" s="13">
        <f t="shared" si="13"/>
        <v>0</v>
      </c>
      <c r="E43" s="13">
        <f t="shared" si="14"/>
        <v>0</v>
      </c>
      <c r="F43" s="14">
        <f t="shared" si="15"/>
        <v>0</v>
      </c>
      <c r="G43" s="14">
        <f t="shared" si="10"/>
        <v>0</v>
      </c>
      <c r="H43" s="14">
        <f t="shared" si="16"/>
        <v>0</v>
      </c>
      <c r="I43" s="24">
        <f t="shared" si="17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52023</v>
      </c>
      <c r="B44">
        <v>45047</v>
      </c>
      <c r="C44" s="13">
        <f t="shared" si="12"/>
        <v>0</v>
      </c>
      <c r="D44" s="13">
        <f t="shared" si="13"/>
        <v>0</v>
      </c>
      <c r="E44" s="13">
        <f t="shared" si="14"/>
        <v>0</v>
      </c>
      <c r="F44" s="14">
        <f t="shared" si="15"/>
        <v>0</v>
      </c>
      <c r="G44" s="14">
        <f t="shared" si="10"/>
        <v>0</v>
      </c>
      <c r="H44" s="14">
        <f t="shared" si="16"/>
        <v>0</v>
      </c>
      <c r="I44" s="24">
        <f t="shared" si="17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62023</v>
      </c>
      <c r="B45">
        <v>45078</v>
      </c>
      <c r="C45" s="13">
        <f t="shared" si="12"/>
        <v>0</v>
      </c>
      <c r="D45" s="13">
        <f t="shared" si="13"/>
        <v>0</v>
      </c>
      <c r="E45" s="13">
        <f t="shared" si="14"/>
        <v>0</v>
      </c>
      <c r="F45" s="14">
        <f t="shared" si="15"/>
        <v>0</v>
      </c>
      <c r="G45" s="14">
        <f t="shared" si="10"/>
        <v>0</v>
      </c>
      <c r="H45" s="14">
        <f t="shared" si="16"/>
        <v>0</v>
      </c>
      <c r="I45" s="24">
        <f t="shared" si="17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72023</v>
      </c>
      <c r="B46">
        <v>45108</v>
      </c>
      <c r="C46" s="13">
        <f t="shared" si="12"/>
        <v>0</v>
      </c>
      <c r="D46" s="13">
        <f t="shared" si="13"/>
        <v>0</v>
      </c>
      <c r="E46" s="13">
        <f t="shared" si="14"/>
        <v>0</v>
      </c>
      <c r="F46" s="14">
        <f t="shared" si="15"/>
        <v>0</v>
      </c>
      <c r="G46" s="14">
        <f t="shared" si="10"/>
        <v>0</v>
      </c>
      <c r="H46" s="14">
        <f t="shared" si="16"/>
        <v>0</v>
      </c>
      <c r="I46" s="24">
        <f t="shared" si="17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82023</v>
      </c>
      <c r="B47">
        <v>45139</v>
      </c>
      <c r="C47" s="13">
        <f t="shared" si="12"/>
        <v>0</v>
      </c>
      <c r="D47" s="13">
        <f t="shared" si="13"/>
        <v>0</v>
      </c>
      <c r="E47" s="13">
        <f t="shared" si="14"/>
        <v>0</v>
      </c>
      <c r="F47" s="14">
        <f t="shared" si="15"/>
        <v>0</v>
      </c>
      <c r="G47" s="14">
        <f t="shared" si="10"/>
        <v>0</v>
      </c>
      <c r="H47" s="14">
        <f t="shared" si="16"/>
        <v>0</v>
      </c>
      <c r="I47" s="24">
        <f t="shared" si="17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92023</v>
      </c>
      <c r="B48">
        <v>45170</v>
      </c>
      <c r="C48" s="13">
        <f t="shared" si="12"/>
        <v>0</v>
      </c>
      <c r="D48" s="13">
        <f t="shared" si="13"/>
        <v>0</v>
      </c>
      <c r="E48" s="13">
        <f t="shared" si="14"/>
        <v>0</v>
      </c>
      <c r="F48" s="14">
        <f t="shared" si="15"/>
        <v>0</v>
      </c>
      <c r="G48" s="14">
        <f t="shared" si="10"/>
        <v>0</v>
      </c>
      <c r="H48" s="14">
        <f t="shared" si="16"/>
        <v>0</v>
      </c>
      <c r="I48" s="24">
        <f t="shared" si="17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102023</v>
      </c>
      <c r="B49">
        <v>45200</v>
      </c>
      <c r="C49" s="13">
        <f t="shared" si="12"/>
        <v>0</v>
      </c>
      <c r="D49" s="13">
        <f t="shared" si="13"/>
        <v>0</v>
      </c>
      <c r="E49" s="13">
        <f t="shared" si="14"/>
        <v>0</v>
      </c>
      <c r="F49" s="14">
        <f t="shared" si="15"/>
        <v>0</v>
      </c>
      <c r="G49" s="14">
        <f t="shared" si="10"/>
        <v>0</v>
      </c>
      <c r="H49" s="14">
        <f t="shared" si="16"/>
        <v>0</v>
      </c>
      <c r="I49" s="24">
        <f t="shared" si="17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112023</v>
      </c>
      <c r="B50">
        <v>45231</v>
      </c>
      <c r="C50" s="13">
        <f t="shared" si="12"/>
        <v>0</v>
      </c>
      <c r="D50" s="13">
        <f t="shared" si="13"/>
        <v>0</v>
      </c>
      <c r="E50" s="13">
        <f t="shared" si="14"/>
        <v>0</v>
      </c>
      <c r="F50" s="14">
        <f t="shared" si="15"/>
        <v>0</v>
      </c>
      <c r="G50" s="14">
        <f t="shared" si="10"/>
        <v>0</v>
      </c>
      <c r="H50" s="14">
        <f t="shared" si="16"/>
        <v>0</v>
      </c>
      <c r="I50" s="24">
        <f t="shared" si="17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122023</v>
      </c>
      <c r="B51">
        <v>45261</v>
      </c>
      <c r="C51" s="13">
        <f t="shared" si="12"/>
        <v>0</v>
      </c>
      <c r="D51" s="13">
        <f t="shared" si="13"/>
        <v>0</v>
      </c>
      <c r="E51" s="13">
        <f t="shared" si="14"/>
        <v>0</v>
      </c>
      <c r="F51" s="14">
        <f t="shared" si="15"/>
        <v>0</v>
      </c>
      <c r="G51" s="14">
        <f t="shared" si="10"/>
        <v>0</v>
      </c>
      <c r="H51" s="14">
        <f t="shared" si="16"/>
        <v>0</v>
      </c>
      <c r="I51" s="24">
        <f t="shared" si="17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12024</v>
      </c>
      <c r="B52">
        <v>45292</v>
      </c>
      <c r="C52" s="13">
        <f t="shared" si="12"/>
        <v>0</v>
      </c>
      <c r="D52" s="13">
        <f t="shared" si="13"/>
        <v>0</v>
      </c>
      <c r="E52" s="13">
        <f t="shared" si="14"/>
        <v>0</v>
      </c>
      <c r="F52" s="14">
        <f t="shared" si="15"/>
        <v>0</v>
      </c>
      <c r="G52" s="14">
        <f t="shared" si="10"/>
        <v>0</v>
      </c>
      <c r="H52" s="14">
        <f t="shared" si="16"/>
        <v>0</v>
      </c>
      <c r="I52" s="24">
        <f t="shared" si="17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22024</v>
      </c>
      <c r="B53">
        <v>45323</v>
      </c>
      <c r="C53" s="13">
        <f t="shared" si="12"/>
        <v>0</v>
      </c>
      <c r="D53" s="13">
        <f t="shared" si="13"/>
        <v>0</v>
      </c>
      <c r="E53" s="13">
        <f t="shared" si="14"/>
        <v>0</v>
      </c>
      <c r="F53" s="14">
        <f t="shared" si="15"/>
        <v>0</v>
      </c>
      <c r="G53" s="14">
        <f t="shared" si="10"/>
        <v>0</v>
      </c>
      <c r="H53" s="14">
        <f t="shared" si="16"/>
        <v>0</v>
      </c>
      <c r="I53" s="24">
        <f t="shared" si="17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32024</v>
      </c>
      <c r="B54">
        <v>45352</v>
      </c>
      <c r="C54" s="13">
        <f t="shared" si="12"/>
        <v>0</v>
      </c>
      <c r="D54" s="13">
        <f t="shared" si="13"/>
        <v>0</v>
      </c>
      <c r="E54" s="13">
        <f t="shared" si="14"/>
        <v>0</v>
      </c>
      <c r="F54" s="14">
        <f t="shared" si="15"/>
        <v>0</v>
      </c>
      <c r="G54" s="14">
        <f t="shared" si="10"/>
        <v>0</v>
      </c>
      <c r="H54" s="14">
        <f t="shared" si="16"/>
        <v>0</v>
      </c>
      <c r="I54" s="24">
        <f t="shared" si="17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42024</v>
      </c>
      <c r="B55">
        <v>45383</v>
      </c>
      <c r="C55" s="13">
        <f t="shared" si="12"/>
        <v>0</v>
      </c>
      <c r="D55" s="13">
        <f t="shared" si="13"/>
        <v>0</v>
      </c>
      <c r="E55" s="13">
        <f t="shared" si="14"/>
        <v>0</v>
      </c>
      <c r="F55" s="14">
        <f t="shared" si="15"/>
        <v>0</v>
      </c>
      <c r="G55" s="14">
        <f t="shared" si="10"/>
        <v>0</v>
      </c>
      <c r="H55" s="14">
        <f t="shared" si="16"/>
        <v>0</v>
      </c>
      <c r="I55" s="24">
        <f t="shared" si="17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52024</v>
      </c>
      <c r="B56">
        <v>45413</v>
      </c>
      <c r="C56" s="13">
        <f t="shared" si="12"/>
        <v>0</v>
      </c>
      <c r="D56" s="13">
        <f t="shared" si="13"/>
        <v>0</v>
      </c>
      <c r="E56" s="13">
        <f t="shared" si="14"/>
        <v>0</v>
      </c>
      <c r="F56" s="14">
        <f t="shared" si="15"/>
        <v>0</v>
      </c>
      <c r="G56" s="14">
        <f t="shared" si="10"/>
        <v>0</v>
      </c>
      <c r="H56" s="14">
        <f t="shared" si="16"/>
        <v>0</v>
      </c>
      <c r="I56" s="24">
        <f t="shared" si="17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62024</v>
      </c>
      <c r="B57">
        <v>45444</v>
      </c>
      <c r="C57" s="13">
        <f t="shared" si="12"/>
        <v>0</v>
      </c>
      <c r="D57" s="13">
        <f t="shared" si="13"/>
        <v>0</v>
      </c>
      <c r="E57" s="13">
        <f t="shared" si="14"/>
        <v>0</v>
      </c>
      <c r="F57" s="14">
        <f t="shared" si="15"/>
        <v>0</v>
      </c>
      <c r="G57" s="14">
        <f t="shared" si="10"/>
        <v>0</v>
      </c>
      <c r="H57" s="14">
        <f t="shared" si="16"/>
        <v>0</v>
      </c>
      <c r="I57" s="24">
        <f t="shared" si="17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72024</v>
      </c>
      <c r="B58">
        <v>45474</v>
      </c>
      <c r="C58" s="13">
        <f t="shared" si="12"/>
        <v>0</v>
      </c>
      <c r="D58" s="13">
        <f t="shared" si="13"/>
        <v>0</v>
      </c>
      <c r="E58" s="13">
        <f t="shared" si="14"/>
        <v>0</v>
      </c>
      <c r="F58" s="14">
        <f t="shared" si="15"/>
        <v>0</v>
      </c>
      <c r="G58" s="14">
        <f t="shared" si="10"/>
        <v>0</v>
      </c>
      <c r="H58" s="14">
        <f t="shared" si="16"/>
        <v>0</v>
      </c>
      <c r="I58" s="24">
        <f t="shared" si="17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82024</v>
      </c>
      <c r="B59">
        <v>45505</v>
      </c>
      <c r="C59" s="13">
        <f t="shared" si="12"/>
        <v>0</v>
      </c>
      <c r="D59" s="13">
        <f t="shared" si="13"/>
        <v>0</v>
      </c>
      <c r="E59" s="13">
        <f t="shared" si="14"/>
        <v>0</v>
      </c>
      <c r="F59" s="14">
        <f t="shared" si="15"/>
        <v>0</v>
      </c>
      <c r="G59" s="14">
        <f t="shared" si="10"/>
        <v>0</v>
      </c>
      <c r="H59" s="14">
        <f t="shared" si="16"/>
        <v>0</v>
      </c>
      <c r="I59" s="24">
        <f t="shared" si="17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92024</v>
      </c>
      <c r="B60">
        <v>45536</v>
      </c>
      <c r="C60" s="13">
        <f t="shared" si="12"/>
        <v>0</v>
      </c>
      <c r="D60" s="13">
        <f t="shared" si="13"/>
        <v>0</v>
      </c>
      <c r="E60" s="13">
        <f t="shared" si="14"/>
        <v>0</v>
      </c>
      <c r="F60" s="14">
        <f t="shared" si="15"/>
        <v>0</v>
      </c>
      <c r="G60" s="14">
        <f t="shared" si="10"/>
        <v>0</v>
      </c>
      <c r="H60" s="14">
        <f t="shared" si="16"/>
        <v>0</v>
      </c>
      <c r="I60" s="24">
        <f t="shared" si="17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102024</v>
      </c>
      <c r="B61">
        <v>45566</v>
      </c>
      <c r="C61" s="13">
        <f t="shared" si="12"/>
        <v>0</v>
      </c>
      <c r="D61" s="13">
        <f t="shared" si="13"/>
        <v>0</v>
      </c>
      <c r="E61" s="13">
        <f t="shared" si="14"/>
        <v>0</v>
      </c>
      <c r="F61" s="14">
        <f t="shared" si="15"/>
        <v>0</v>
      </c>
      <c r="G61" s="14">
        <f t="shared" si="10"/>
        <v>0</v>
      </c>
      <c r="H61" s="14">
        <f t="shared" si="16"/>
        <v>0</v>
      </c>
      <c r="I61" s="24">
        <f t="shared" si="17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112024</v>
      </c>
      <c r="B62">
        <v>45597</v>
      </c>
      <c r="C62" s="13">
        <f t="shared" si="12"/>
        <v>0</v>
      </c>
      <c r="D62" s="13">
        <f t="shared" si="13"/>
        <v>0</v>
      </c>
      <c r="E62" s="13">
        <f t="shared" si="14"/>
        <v>0</v>
      </c>
      <c r="F62" s="14">
        <f t="shared" si="15"/>
        <v>0</v>
      </c>
      <c r="G62" s="14">
        <f t="shared" si="10"/>
        <v>0</v>
      </c>
      <c r="H62" s="14">
        <f t="shared" si="16"/>
        <v>0</v>
      </c>
      <c r="I62" s="24">
        <f t="shared" si="17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122024</v>
      </c>
      <c r="B63">
        <v>45627</v>
      </c>
      <c r="C63" s="13">
        <f t="shared" si="12"/>
        <v>0</v>
      </c>
      <c r="D63" s="13">
        <f t="shared" si="13"/>
        <v>0</v>
      </c>
      <c r="E63" s="13">
        <f t="shared" si="14"/>
        <v>0</v>
      </c>
      <c r="F63" s="14">
        <f t="shared" si="15"/>
        <v>0</v>
      </c>
      <c r="G63" s="14">
        <f t="shared" si="10"/>
        <v>0</v>
      </c>
      <c r="H63" s="14">
        <f t="shared" si="16"/>
        <v>0</v>
      </c>
      <c r="I63" s="24">
        <f t="shared" si="17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12025</v>
      </c>
      <c r="B64">
        <v>45658</v>
      </c>
      <c r="C64" s="13">
        <f t="shared" si="12"/>
        <v>0</v>
      </c>
      <c r="D64" s="13">
        <f t="shared" si="13"/>
        <v>0</v>
      </c>
      <c r="E64" s="13">
        <f t="shared" si="14"/>
        <v>0</v>
      </c>
      <c r="F64" s="14">
        <f t="shared" si="15"/>
        <v>0</v>
      </c>
      <c r="G64" s="14">
        <f t="shared" si="10"/>
        <v>0</v>
      </c>
      <c r="H64" s="14">
        <f t="shared" si="16"/>
        <v>0</v>
      </c>
      <c r="I64" s="24">
        <f t="shared" si="17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22025</v>
      </c>
      <c r="B65">
        <v>45689</v>
      </c>
      <c r="C65" s="13">
        <f t="shared" si="12"/>
        <v>0</v>
      </c>
      <c r="D65" s="13">
        <f t="shared" si="13"/>
        <v>0</v>
      </c>
      <c r="E65" s="13">
        <f t="shared" si="14"/>
        <v>0</v>
      </c>
      <c r="F65" s="14">
        <f t="shared" si="15"/>
        <v>0</v>
      </c>
      <c r="G65" s="14">
        <f t="shared" si="10"/>
        <v>0</v>
      </c>
      <c r="H65" s="14">
        <f t="shared" si="16"/>
        <v>0</v>
      </c>
      <c r="I65" s="24">
        <f t="shared" si="17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32025</v>
      </c>
      <c r="B66">
        <v>45717</v>
      </c>
      <c r="C66" s="13">
        <f t="shared" si="12"/>
        <v>0</v>
      </c>
      <c r="D66" s="13">
        <f t="shared" si="13"/>
        <v>0</v>
      </c>
      <c r="E66" s="13">
        <f t="shared" si="14"/>
        <v>0</v>
      </c>
      <c r="F66" s="14">
        <f t="shared" si="15"/>
        <v>0</v>
      </c>
      <c r="G66" s="14">
        <f t="shared" si="10"/>
        <v>0</v>
      </c>
      <c r="H66" s="14">
        <f t="shared" si="16"/>
        <v>0</v>
      </c>
      <c r="I66" s="24">
        <f t="shared" si="17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42025</v>
      </c>
      <c r="B67">
        <v>45748</v>
      </c>
      <c r="C67" s="13">
        <f t="shared" si="12"/>
        <v>0</v>
      </c>
      <c r="D67" s="13">
        <f t="shared" si="13"/>
        <v>0</v>
      </c>
      <c r="E67" s="13">
        <f t="shared" si="14"/>
        <v>0</v>
      </c>
      <c r="F67" s="14">
        <f t="shared" si="15"/>
        <v>0</v>
      </c>
      <c r="G67" s="14">
        <f t="shared" si="10"/>
        <v>0</v>
      </c>
      <c r="H67" s="14">
        <f t="shared" si="16"/>
        <v>0</v>
      </c>
      <c r="I67" s="24">
        <f t="shared" si="17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52025</v>
      </c>
      <c r="B68">
        <v>45778</v>
      </c>
      <c r="C68" s="13">
        <f t="shared" si="12"/>
        <v>0</v>
      </c>
      <c r="D68" s="13">
        <f t="shared" si="13"/>
        <v>0</v>
      </c>
      <c r="E68" s="13">
        <f t="shared" si="14"/>
        <v>0</v>
      </c>
      <c r="F68" s="14">
        <f t="shared" si="15"/>
        <v>0</v>
      </c>
      <c r="G68" s="14">
        <f t="shared" si="10"/>
        <v>0</v>
      </c>
      <c r="H68" s="14">
        <f t="shared" si="16"/>
        <v>0</v>
      </c>
      <c r="I68" s="24">
        <f t="shared" si="17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62025</v>
      </c>
      <c r="B69">
        <v>45809</v>
      </c>
      <c r="C69" s="13">
        <f t="shared" si="12"/>
        <v>0</v>
      </c>
      <c r="D69" s="13">
        <f t="shared" si="13"/>
        <v>0</v>
      </c>
      <c r="E69" s="13">
        <f t="shared" si="14"/>
        <v>0</v>
      </c>
      <c r="F69" s="14">
        <f t="shared" si="15"/>
        <v>0</v>
      </c>
      <c r="G69" s="14">
        <f t="shared" ref="G69:G100" si="18">E69-F69</f>
        <v>0</v>
      </c>
      <c r="H69" s="14">
        <f t="shared" si="16"/>
        <v>0</v>
      </c>
      <c r="I69" s="24">
        <f t="shared" si="17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9">MONTH(B70)&amp;YEAR(B70)</f>
        <v>72025</v>
      </c>
      <c r="B70" s="12">
        <f t="shared" ref="B70:B101" si="20">EDATE(B69,1)</f>
        <v>45839</v>
      </c>
      <c r="C70" s="13">
        <f t="shared" ref="C70:C101" si="21">C69-H70+I70</f>
        <v>0</v>
      </c>
      <c r="D70" s="13">
        <f t="shared" ref="D70:D101" si="22">C69*$K$1</f>
        <v>0</v>
      </c>
      <c r="E70" s="13">
        <f t="shared" ref="E70:E101" si="23">C69*$K$1+G69</f>
        <v>0</v>
      </c>
      <c r="F70" s="14">
        <f t="shared" ref="F70:F101" si="24">IF(J70&gt;E70,E70,J70)</f>
        <v>0</v>
      </c>
      <c r="G70" s="14">
        <f t="shared" si="18"/>
        <v>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9"/>
        <v>82025</v>
      </c>
      <c r="B71" s="12">
        <f t="shared" si="20"/>
        <v>45870</v>
      </c>
      <c r="C71" s="13">
        <f t="shared" si="21"/>
        <v>0</v>
      </c>
      <c r="D71" s="13">
        <f t="shared" si="22"/>
        <v>0</v>
      </c>
      <c r="E71" s="13">
        <f t="shared" si="23"/>
        <v>0</v>
      </c>
      <c r="F71" s="14">
        <f t="shared" si="24"/>
        <v>0</v>
      </c>
      <c r="G71" s="14">
        <f t="shared" si="18"/>
        <v>0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9"/>
        <v>92025</v>
      </c>
      <c r="B72" s="12">
        <f t="shared" si="20"/>
        <v>45901</v>
      </c>
      <c r="C72" s="13">
        <f t="shared" si="21"/>
        <v>0</v>
      </c>
      <c r="D72" s="13">
        <f t="shared" si="22"/>
        <v>0</v>
      </c>
      <c r="E72" s="13">
        <f t="shared" si="23"/>
        <v>0</v>
      </c>
      <c r="F72" s="14">
        <f t="shared" si="24"/>
        <v>0</v>
      </c>
      <c r="G72" s="14">
        <f t="shared" si="18"/>
        <v>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9"/>
        <v>102025</v>
      </c>
      <c r="B73" s="12">
        <f t="shared" si="20"/>
        <v>45931</v>
      </c>
      <c r="C73" s="13">
        <f t="shared" si="21"/>
        <v>0</v>
      </c>
      <c r="D73" s="13">
        <f t="shared" si="22"/>
        <v>0</v>
      </c>
      <c r="E73" s="13">
        <f t="shared" si="23"/>
        <v>0</v>
      </c>
      <c r="F73" s="14">
        <f t="shared" si="24"/>
        <v>0</v>
      </c>
      <c r="G73" s="14">
        <f t="shared" si="18"/>
        <v>0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9"/>
        <v>112025</v>
      </c>
      <c r="B74" s="12">
        <f t="shared" si="20"/>
        <v>45962</v>
      </c>
      <c r="C74" s="13">
        <f t="shared" si="21"/>
        <v>0</v>
      </c>
      <c r="D74" s="13">
        <f t="shared" si="22"/>
        <v>0</v>
      </c>
      <c r="E74" s="13">
        <f t="shared" si="23"/>
        <v>0</v>
      </c>
      <c r="F74" s="14">
        <f t="shared" si="24"/>
        <v>0</v>
      </c>
      <c r="G74" s="14">
        <f t="shared" si="18"/>
        <v>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9"/>
        <v>122025</v>
      </c>
      <c r="B75" s="12">
        <f t="shared" si="20"/>
        <v>45992</v>
      </c>
      <c r="C75" s="13">
        <f t="shared" si="21"/>
        <v>0</v>
      </c>
      <c r="D75" s="13">
        <f t="shared" si="22"/>
        <v>0</v>
      </c>
      <c r="E75" s="13">
        <f t="shared" si="23"/>
        <v>0</v>
      </c>
      <c r="F75" s="14">
        <f t="shared" si="24"/>
        <v>0</v>
      </c>
      <c r="G75" s="14">
        <f t="shared" si="18"/>
        <v>0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9"/>
        <v>12026</v>
      </c>
      <c r="B76" s="12">
        <f t="shared" si="20"/>
        <v>46023</v>
      </c>
      <c r="C76" s="13">
        <f t="shared" si="21"/>
        <v>0</v>
      </c>
      <c r="D76" s="13">
        <f t="shared" si="22"/>
        <v>0</v>
      </c>
      <c r="E76" s="13">
        <f t="shared" si="23"/>
        <v>0</v>
      </c>
      <c r="F76" s="14">
        <f t="shared" si="24"/>
        <v>0</v>
      </c>
      <c r="G76" s="14">
        <f t="shared" si="18"/>
        <v>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9"/>
        <v>22026</v>
      </c>
      <c r="B77" s="12">
        <f t="shared" si="20"/>
        <v>46054</v>
      </c>
      <c r="C77" s="13">
        <f t="shared" si="21"/>
        <v>0</v>
      </c>
      <c r="D77" s="13">
        <f t="shared" si="22"/>
        <v>0</v>
      </c>
      <c r="E77" s="13">
        <f t="shared" si="23"/>
        <v>0</v>
      </c>
      <c r="F77" s="14">
        <f t="shared" si="24"/>
        <v>0</v>
      </c>
      <c r="G77" s="14">
        <f t="shared" si="18"/>
        <v>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9"/>
        <v>32026</v>
      </c>
      <c r="B78" s="12">
        <f t="shared" si="20"/>
        <v>46082</v>
      </c>
      <c r="C78" s="13">
        <f t="shared" si="21"/>
        <v>0</v>
      </c>
      <c r="D78" s="13">
        <f t="shared" si="22"/>
        <v>0</v>
      </c>
      <c r="E78" s="13">
        <f t="shared" si="23"/>
        <v>0</v>
      </c>
      <c r="F78" s="14">
        <f t="shared" si="24"/>
        <v>0</v>
      </c>
      <c r="G78" s="14">
        <f t="shared" si="18"/>
        <v>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9"/>
        <v>42026</v>
      </c>
      <c r="B79" s="12">
        <f t="shared" si="20"/>
        <v>46113</v>
      </c>
      <c r="C79" s="13">
        <f t="shared" si="21"/>
        <v>0</v>
      </c>
      <c r="D79" s="13">
        <f t="shared" si="22"/>
        <v>0</v>
      </c>
      <c r="E79" s="13">
        <f t="shared" si="23"/>
        <v>0</v>
      </c>
      <c r="F79" s="14">
        <f t="shared" si="24"/>
        <v>0</v>
      </c>
      <c r="G79" s="14">
        <f t="shared" si="18"/>
        <v>0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9"/>
        <v>52026</v>
      </c>
      <c r="B80" s="12">
        <f t="shared" si="20"/>
        <v>46143</v>
      </c>
      <c r="C80" s="13">
        <f t="shared" si="21"/>
        <v>0</v>
      </c>
      <c r="D80" s="13">
        <f t="shared" si="22"/>
        <v>0</v>
      </c>
      <c r="E80" s="13">
        <f t="shared" si="23"/>
        <v>0</v>
      </c>
      <c r="F80" s="14">
        <f t="shared" si="24"/>
        <v>0</v>
      </c>
      <c r="G80" s="14">
        <f t="shared" si="18"/>
        <v>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9"/>
        <v>62026</v>
      </c>
      <c r="B81" s="12">
        <f t="shared" si="20"/>
        <v>46174</v>
      </c>
      <c r="C81" s="13">
        <f t="shared" si="21"/>
        <v>0</v>
      </c>
      <c r="D81" s="13">
        <f t="shared" si="22"/>
        <v>0</v>
      </c>
      <c r="E81" s="13">
        <f t="shared" si="23"/>
        <v>0</v>
      </c>
      <c r="F81" s="14">
        <f t="shared" si="24"/>
        <v>0</v>
      </c>
      <c r="G81" s="14">
        <f t="shared" si="18"/>
        <v>0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9"/>
        <v>72026</v>
      </c>
      <c r="B82" s="12">
        <f t="shared" si="20"/>
        <v>46204</v>
      </c>
      <c r="C82" s="13">
        <f t="shared" si="21"/>
        <v>0</v>
      </c>
      <c r="D82" s="13">
        <f t="shared" si="22"/>
        <v>0</v>
      </c>
      <c r="E82" s="13">
        <f t="shared" si="23"/>
        <v>0</v>
      </c>
      <c r="F82" s="14">
        <f t="shared" si="24"/>
        <v>0</v>
      </c>
      <c r="G82" s="14">
        <f t="shared" si="18"/>
        <v>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9"/>
        <v>82026</v>
      </c>
      <c r="B83" s="12">
        <f t="shared" si="20"/>
        <v>46235</v>
      </c>
      <c r="C83" s="13">
        <f t="shared" si="21"/>
        <v>0</v>
      </c>
      <c r="D83" s="13">
        <f t="shared" si="22"/>
        <v>0</v>
      </c>
      <c r="E83" s="13">
        <f t="shared" si="23"/>
        <v>0</v>
      </c>
      <c r="F83" s="14">
        <f t="shared" si="24"/>
        <v>0</v>
      </c>
      <c r="G83" s="14">
        <f t="shared" si="18"/>
        <v>0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9"/>
        <v>92026</v>
      </c>
      <c r="B84" s="12">
        <f t="shared" si="20"/>
        <v>46266</v>
      </c>
      <c r="C84" s="13">
        <f t="shared" si="21"/>
        <v>0</v>
      </c>
      <c r="D84" s="13">
        <f t="shared" si="22"/>
        <v>0</v>
      </c>
      <c r="E84" s="13">
        <f t="shared" si="23"/>
        <v>0</v>
      </c>
      <c r="F84" s="14">
        <f t="shared" si="24"/>
        <v>0</v>
      </c>
      <c r="G84" s="14">
        <f t="shared" si="18"/>
        <v>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9"/>
        <v>102026</v>
      </c>
      <c r="B85" s="12">
        <f t="shared" si="20"/>
        <v>46296</v>
      </c>
      <c r="C85" s="13">
        <f t="shared" si="21"/>
        <v>0</v>
      </c>
      <c r="D85" s="13">
        <f t="shared" si="22"/>
        <v>0</v>
      </c>
      <c r="E85" s="13">
        <f t="shared" si="23"/>
        <v>0</v>
      </c>
      <c r="F85" s="14">
        <f t="shared" si="24"/>
        <v>0</v>
      </c>
      <c r="G85" s="14">
        <f t="shared" si="18"/>
        <v>0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9"/>
        <v>112026</v>
      </c>
      <c r="B86" s="12">
        <f t="shared" si="20"/>
        <v>46327</v>
      </c>
      <c r="C86" s="13">
        <f t="shared" si="21"/>
        <v>0</v>
      </c>
      <c r="D86" s="13">
        <f t="shared" si="22"/>
        <v>0</v>
      </c>
      <c r="E86" s="13">
        <f t="shared" si="23"/>
        <v>0</v>
      </c>
      <c r="F86" s="14">
        <f t="shared" si="24"/>
        <v>0</v>
      </c>
      <c r="G86" s="14">
        <f t="shared" si="18"/>
        <v>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9"/>
        <v>122026</v>
      </c>
      <c r="B87" s="12">
        <f t="shared" si="20"/>
        <v>46357</v>
      </c>
      <c r="C87" s="13">
        <f t="shared" si="21"/>
        <v>0</v>
      </c>
      <c r="D87" s="13">
        <f t="shared" si="22"/>
        <v>0</v>
      </c>
      <c r="E87" s="13">
        <f t="shared" si="23"/>
        <v>0</v>
      </c>
      <c r="F87" s="14">
        <f t="shared" si="24"/>
        <v>0</v>
      </c>
      <c r="G87" s="14">
        <f t="shared" si="18"/>
        <v>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9"/>
        <v>12027</v>
      </c>
      <c r="B88" s="12">
        <f t="shared" si="20"/>
        <v>46388</v>
      </c>
      <c r="C88" s="13">
        <f t="shared" si="21"/>
        <v>0</v>
      </c>
      <c r="D88" s="13">
        <f t="shared" si="22"/>
        <v>0</v>
      </c>
      <c r="E88" s="13">
        <f t="shared" si="23"/>
        <v>0</v>
      </c>
      <c r="F88" s="14">
        <f t="shared" si="24"/>
        <v>0</v>
      </c>
      <c r="G88" s="14">
        <f t="shared" si="18"/>
        <v>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9"/>
        <v>22027</v>
      </c>
      <c r="B89" s="12">
        <f t="shared" si="20"/>
        <v>46419</v>
      </c>
      <c r="C89" s="13">
        <f t="shared" si="21"/>
        <v>0</v>
      </c>
      <c r="D89" s="13">
        <f t="shared" si="22"/>
        <v>0</v>
      </c>
      <c r="E89" s="13">
        <f t="shared" si="23"/>
        <v>0</v>
      </c>
      <c r="F89" s="14">
        <f t="shared" si="24"/>
        <v>0</v>
      </c>
      <c r="G89" s="14">
        <f t="shared" si="18"/>
        <v>0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9"/>
        <v>32027</v>
      </c>
      <c r="B90" s="12">
        <f t="shared" si="20"/>
        <v>46447</v>
      </c>
      <c r="C90" s="13">
        <f t="shared" si="21"/>
        <v>0</v>
      </c>
      <c r="D90" s="13">
        <f t="shared" si="22"/>
        <v>0</v>
      </c>
      <c r="E90" s="13">
        <f t="shared" si="23"/>
        <v>0</v>
      </c>
      <c r="F90" s="14">
        <f t="shared" si="24"/>
        <v>0</v>
      </c>
      <c r="G90" s="14">
        <f t="shared" si="18"/>
        <v>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9"/>
        <v>42027</v>
      </c>
      <c r="B91" s="12">
        <f t="shared" si="20"/>
        <v>46478</v>
      </c>
      <c r="C91" s="13">
        <f t="shared" si="21"/>
        <v>0</v>
      </c>
      <c r="D91" s="13">
        <f t="shared" si="22"/>
        <v>0</v>
      </c>
      <c r="E91" s="13">
        <f t="shared" si="23"/>
        <v>0</v>
      </c>
      <c r="F91" s="14">
        <f t="shared" si="24"/>
        <v>0</v>
      </c>
      <c r="G91" s="14">
        <f t="shared" si="18"/>
        <v>0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9"/>
        <v>52027</v>
      </c>
      <c r="B92" s="12">
        <f t="shared" si="20"/>
        <v>46508</v>
      </c>
      <c r="C92" s="13">
        <f t="shared" si="21"/>
        <v>0</v>
      </c>
      <c r="D92" s="13">
        <f t="shared" si="22"/>
        <v>0</v>
      </c>
      <c r="E92" s="13">
        <f t="shared" si="23"/>
        <v>0</v>
      </c>
      <c r="F92" s="14">
        <f t="shared" si="24"/>
        <v>0</v>
      </c>
      <c r="G92" s="14">
        <f t="shared" si="18"/>
        <v>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9"/>
        <v>62027</v>
      </c>
      <c r="B93" s="12">
        <f t="shared" si="20"/>
        <v>46539</v>
      </c>
      <c r="C93" s="13">
        <f t="shared" si="21"/>
        <v>0</v>
      </c>
      <c r="D93" s="13">
        <f t="shared" si="22"/>
        <v>0</v>
      </c>
      <c r="E93" s="13">
        <f t="shared" si="23"/>
        <v>0</v>
      </c>
      <c r="F93" s="14">
        <f t="shared" si="24"/>
        <v>0</v>
      </c>
      <c r="G93" s="14">
        <f t="shared" si="18"/>
        <v>0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9"/>
        <v>72027</v>
      </c>
      <c r="B94" s="12">
        <f t="shared" si="20"/>
        <v>46569</v>
      </c>
      <c r="C94" s="13">
        <f t="shared" si="21"/>
        <v>0</v>
      </c>
      <c r="D94" s="13">
        <f t="shared" si="22"/>
        <v>0</v>
      </c>
      <c r="E94" s="13">
        <f t="shared" si="23"/>
        <v>0</v>
      </c>
      <c r="F94" s="14">
        <f t="shared" si="24"/>
        <v>0</v>
      </c>
      <c r="G94" s="14">
        <f t="shared" si="18"/>
        <v>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9"/>
        <v>82027</v>
      </c>
      <c r="B95" s="12">
        <f t="shared" si="20"/>
        <v>46600</v>
      </c>
      <c r="C95" s="13">
        <f t="shared" si="21"/>
        <v>0</v>
      </c>
      <c r="D95" s="13">
        <f t="shared" si="22"/>
        <v>0</v>
      </c>
      <c r="E95" s="13">
        <f t="shared" si="23"/>
        <v>0</v>
      </c>
      <c r="F95" s="14">
        <f t="shared" si="24"/>
        <v>0</v>
      </c>
      <c r="G95" s="14">
        <f t="shared" si="18"/>
        <v>0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9"/>
        <v>92027</v>
      </c>
      <c r="B96" s="12">
        <f t="shared" si="20"/>
        <v>46631</v>
      </c>
      <c r="C96" s="13">
        <f t="shared" si="21"/>
        <v>0</v>
      </c>
      <c r="D96" s="13">
        <f t="shared" si="22"/>
        <v>0</v>
      </c>
      <c r="E96" s="13">
        <f t="shared" si="23"/>
        <v>0</v>
      </c>
      <c r="F96" s="14">
        <f t="shared" si="24"/>
        <v>0</v>
      </c>
      <c r="G96" s="14">
        <f t="shared" si="18"/>
        <v>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9"/>
        <v>102027</v>
      </c>
      <c r="B97" s="12">
        <f t="shared" si="20"/>
        <v>46661</v>
      </c>
      <c r="C97" s="13">
        <f t="shared" si="21"/>
        <v>0</v>
      </c>
      <c r="D97" s="13">
        <f t="shared" si="22"/>
        <v>0</v>
      </c>
      <c r="E97" s="13">
        <f t="shared" si="23"/>
        <v>0</v>
      </c>
      <c r="F97" s="14">
        <f t="shared" si="24"/>
        <v>0</v>
      </c>
      <c r="G97" s="14">
        <f t="shared" si="18"/>
        <v>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9"/>
        <v>112027</v>
      </c>
      <c r="B98" s="12">
        <f t="shared" si="20"/>
        <v>46692</v>
      </c>
      <c r="C98" s="13">
        <f t="shared" si="21"/>
        <v>0</v>
      </c>
      <c r="D98" s="13">
        <f t="shared" si="22"/>
        <v>0</v>
      </c>
      <c r="E98" s="13">
        <f t="shared" si="23"/>
        <v>0</v>
      </c>
      <c r="F98" s="14">
        <f t="shared" si="24"/>
        <v>0</v>
      </c>
      <c r="G98" s="14">
        <f t="shared" si="18"/>
        <v>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9"/>
        <v>122027</v>
      </c>
      <c r="B99" s="12">
        <f t="shared" si="20"/>
        <v>46722</v>
      </c>
      <c r="C99" s="13">
        <f t="shared" si="21"/>
        <v>0</v>
      </c>
      <c r="D99" s="13">
        <f t="shared" si="22"/>
        <v>0</v>
      </c>
      <c r="E99" s="13">
        <f t="shared" si="23"/>
        <v>0</v>
      </c>
      <c r="F99" s="14">
        <f t="shared" si="24"/>
        <v>0</v>
      </c>
      <c r="G99" s="14">
        <f t="shared" si="18"/>
        <v>0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9"/>
        <v>12028</v>
      </c>
      <c r="B100" s="12">
        <f t="shared" si="20"/>
        <v>46753</v>
      </c>
      <c r="C100" s="13">
        <f t="shared" si="21"/>
        <v>0</v>
      </c>
      <c r="D100" s="13">
        <f t="shared" si="22"/>
        <v>0</v>
      </c>
      <c r="E100" s="13">
        <f t="shared" si="23"/>
        <v>0</v>
      </c>
      <c r="F100" s="14">
        <f t="shared" si="24"/>
        <v>0</v>
      </c>
      <c r="G100" s="14">
        <f t="shared" si="18"/>
        <v>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9"/>
        <v>22028</v>
      </c>
      <c r="B101" s="12">
        <f t="shared" si="20"/>
        <v>46784</v>
      </c>
      <c r="C101" s="13">
        <f t="shared" si="21"/>
        <v>0</v>
      </c>
      <c r="D101" s="13">
        <f t="shared" si="22"/>
        <v>0</v>
      </c>
      <c r="E101" s="13">
        <f t="shared" si="23"/>
        <v>0</v>
      </c>
      <c r="F101" s="14">
        <f t="shared" si="24"/>
        <v>0</v>
      </c>
      <c r="G101" s="14">
        <f t="shared" ref="G101:G124" si="28">E101-F101</f>
        <v>0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9">MONTH(B102)&amp;YEAR(B102)</f>
        <v>32028</v>
      </c>
      <c r="B102" s="12">
        <f t="shared" ref="B102:B124" si="30">EDATE(B101,1)</f>
        <v>46813</v>
      </c>
      <c r="C102" s="13">
        <f t="shared" ref="C102:C124" si="31">C101-H102+I102</f>
        <v>0</v>
      </c>
      <c r="D102" s="13">
        <f t="shared" ref="D102:D124" si="32">C101*$K$1</f>
        <v>0</v>
      </c>
      <c r="E102" s="13">
        <f t="shared" ref="E102:E124" si="33">C101*$K$1+G101</f>
        <v>0</v>
      </c>
      <c r="F102" s="14">
        <f t="shared" ref="F102:F124" si="34">IF(J102&gt;E102,E102,J102)</f>
        <v>0</v>
      </c>
      <c r="G102" s="14">
        <f t="shared" si="28"/>
        <v>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9"/>
        <v>42028</v>
      </c>
      <c r="B103" s="12">
        <f t="shared" si="30"/>
        <v>46844</v>
      </c>
      <c r="C103" s="13">
        <f t="shared" si="31"/>
        <v>0</v>
      </c>
      <c r="D103" s="13">
        <f t="shared" si="32"/>
        <v>0</v>
      </c>
      <c r="E103" s="13">
        <f t="shared" si="33"/>
        <v>0</v>
      </c>
      <c r="F103" s="14">
        <f t="shared" si="34"/>
        <v>0</v>
      </c>
      <c r="G103" s="14">
        <f t="shared" si="28"/>
        <v>0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9"/>
        <v>52028</v>
      </c>
      <c r="B104" s="12">
        <f t="shared" si="30"/>
        <v>46874</v>
      </c>
      <c r="C104" s="13">
        <f t="shared" si="31"/>
        <v>0</v>
      </c>
      <c r="D104" s="13">
        <f t="shared" si="32"/>
        <v>0</v>
      </c>
      <c r="E104" s="13">
        <f t="shared" si="33"/>
        <v>0</v>
      </c>
      <c r="F104" s="14">
        <f t="shared" si="34"/>
        <v>0</v>
      </c>
      <c r="G104" s="14">
        <f t="shared" si="28"/>
        <v>0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9"/>
        <v>62028</v>
      </c>
      <c r="B105" s="12">
        <f t="shared" si="30"/>
        <v>46905</v>
      </c>
      <c r="C105" s="13">
        <f t="shared" si="31"/>
        <v>0</v>
      </c>
      <c r="D105" s="13">
        <f t="shared" si="32"/>
        <v>0</v>
      </c>
      <c r="E105" s="13">
        <f t="shared" si="33"/>
        <v>0</v>
      </c>
      <c r="F105" s="14">
        <f t="shared" si="34"/>
        <v>0</v>
      </c>
      <c r="G105" s="14">
        <f t="shared" si="28"/>
        <v>0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9"/>
        <v>72028</v>
      </c>
      <c r="B106" s="12">
        <f t="shared" si="30"/>
        <v>46935</v>
      </c>
      <c r="C106" s="13">
        <f t="shared" si="31"/>
        <v>0</v>
      </c>
      <c r="D106" s="13">
        <f t="shared" si="32"/>
        <v>0</v>
      </c>
      <c r="E106" s="13">
        <f t="shared" si="33"/>
        <v>0</v>
      </c>
      <c r="F106" s="14">
        <f t="shared" si="34"/>
        <v>0</v>
      </c>
      <c r="G106" s="14">
        <f t="shared" si="28"/>
        <v>0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9"/>
        <v>82028</v>
      </c>
      <c r="B107" s="12">
        <f t="shared" si="30"/>
        <v>46966</v>
      </c>
      <c r="C107" s="13">
        <f t="shared" si="31"/>
        <v>0</v>
      </c>
      <c r="D107" s="13">
        <f t="shared" si="32"/>
        <v>0</v>
      </c>
      <c r="E107" s="13">
        <f t="shared" si="33"/>
        <v>0</v>
      </c>
      <c r="F107" s="14">
        <f t="shared" si="34"/>
        <v>0</v>
      </c>
      <c r="G107" s="14">
        <f t="shared" si="28"/>
        <v>0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9"/>
        <v>92028</v>
      </c>
      <c r="B108" s="12">
        <f t="shared" si="30"/>
        <v>46997</v>
      </c>
      <c r="C108" s="13">
        <f t="shared" si="31"/>
        <v>0</v>
      </c>
      <c r="D108" s="13">
        <f t="shared" si="32"/>
        <v>0</v>
      </c>
      <c r="E108" s="13">
        <f t="shared" si="33"/>
        <v>0</v>
      </c>
      <c r="F108" s="14">
        <f t="shared" si="34"/>
        <v>0</v>
      </c>
      <c r="G108" s="14">
        <f t="shared" si="28"/>
        <v>0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9"/>
        <v>102028</v>
      </c>
      <c r="B109" s="12">
        <f t="shared" si="30"/>
        <v>47027</v>
      </c>
      <c r="C109" s="13">
        <f t="shared" si="31"/>
        <v>0</v>
      </c>
      <c r="D109" s="13">
        <f t="shared" si="32"/>
        <v>0</v>
      </c>
      <c r="E109" s="13">
        <f t="shared" si="33"/>
        <v>0</v>
      </c>
      <c r="F109" s="14">
        <f t="shared" si="34"/>
        <v>0</v>
      </c>
      <c r="G109" s="14">
        <f t="shared" si="28"/>
        <v>0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9"/>
        <v>112028</v>
      </c>
      <c r="B110" s="12">
        <f t="shared" si="30"/>
        <v>47058</v>
      </c>
      <c r="C110" s="13">
        <f t="shared" si="31"/>
        <v>0</v>
      </c>
      <c r="D110" s="13">
        <f t="shared" si="32"/>
        <v>0</v>
      </c>
      <c r="E110" s="13">
        <f t="shared" si="33"/>
        <v>0</v>
      </c>
      <c r="F110" s="14">
        <f t="shared" si="34"/>
        <v>0</v>
      </c>
      <c r="G110" s="14">
        <f t="shared" si="28"/>
        <v>0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9"/>
        <v>122028</v>
      </c>
      <c r="B111" s="12">
        <f t="shared" si="30"/>
        <v>47088</v>
      </c>
      <c r="C111" s="13">
        <f t="shared" si="31"/>
        <v>0</v>
      </c>
      <c r="D111" s="13">
        <f t="shared" si="32"/>
        <v>0</v>
      </c>
      <c r="E111" s="13">
        <f t="shared" si="33"/>
        <v>0</v>
      </c>
      <c r="F111" s="14">
        <f t="shared" si="34"/>
        <v>0</v>
      </c>
      <c r="G111" s="14">
        <f t="shared" si="28"/>
        <v>0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9"/>
        <v>12029</v>
      </c>
      <c r="B112" s="12">
        <f t="shared" si="30"/>
        <v>47119</v>
      </c>
      <c r="C112" s="13">
        <f t="shared" si="31"/>
        <v>0</v>
      </c>
      <c r="D112" s="13">
        <f t="shared" si="32"/>
        <v>0</v>
      </c>
      <c r="E112" s="13">
        <f t="shared" si="33"/>
        <v>0</v>
      </c>
      <c r="F112" s="14">
        <f t="shared" si="34"/>
        <v>0</v>
      </c>
      <c r="G112" s="14">
        <f t="shared" si="28"/>
        <v>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9"/>
        <v>22029</v>
      </c>
      <c r="B113" s="12">
        <f t="shared" si="30"/>
        <v>47150</v>
      </c>
      <c r="C113" s="13">
        <f t="shared" si="31"/>
        <v>0</v>
      </c>
      <c r="D113" s="13">
        <f t="shared" si="32"/>
        <v>0</v>
      </c>
      <c r="E113" s="13">
        <f t="shared" si="33"/>
        <v>0</v>
      </c>
      <c r="F113" s="14">
        <f t="shared" si="34"/>
        <v>0</v>
      </c>
      <c r="G113" s="14">
        <f t="shared" si="28"/>
        <v>0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9"/>
        <v>32029</v>
      </c>
      <c r="B114" s="12">
        <f t="shared" si="30"/>
        <v>47178</v>
      </c>
      <c r="C114" s="13">
        <f t="shared" si="31"/>
        <v>0</v>
      </c>
      <c r="D114" s="13">
        <f t="shared" si="32"/>
        <v>0</v>
      </c>
      <c r="E114" s="13">
        <f t="shared" si="33"/>
        <v>0</v>
      </c>
      <c r="F114" s="14">
        <f t="shared" si="34"/>
        <v>0</v>
      </c>
      <c r="G114" s="14">
        <f t="shared" si="28"/>
        <v>0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9"/>
        <v>42029</v>
      </c>
      <c r="B115" s="12">
        <f t="shared" si="30"/>
        <v>47209</v>
      </c>
      <c r="C115" s="13">
        <f t="shared" si="31"/>
        <v>0</v>
      </c>
      <c r="D115" s="13">
        <f t="shared" si="32"/>
        <v>0</v>
      </c>
      <c r="E115" s="13">
        <f t="shared" si="33"/>
        <v>0</v>
      </c>
      <c r="F115" s="14">
        <f t="shared" si="34"/>
        <v>0</v>
      </c>
      <c r="G115" s="14">
        <f t="shared" si="28"/>
        <v>0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9"/>
        <v>52029</v>
      </c>
      <c r="B116" s="12">
        <f t="shared" si="30"/>
        <v>47239</v>
      </c>
      <c r="C116" s="13">
        <f t="shared" si="31"/>
        <v>0</v>
      </c>
      <c r="D116" s="13">
        <f t="shared" si="32"/>
        <v>0</v>
      </c>
      <c r="E116" s="13">
        <f t="shared" si="33"/>
        <v>0</v>
      </c>
      <c r="F116" s="14">
        <f t="shared" si="34"/>
        <v>0</v>
      </c>
      <c r="G116" s="14">
        <f t="shared" si="28"/>
        <v>0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9"/>
        <v>62029</v>
      </c>
      <c r="B117" s="12">
        <f t="shared" si="30"/>
        <v>47270</v>
      </c>
      <c r="C117" s="13">
        <f t="shared" si="31"/>
        <v>0</v>
      </c>
      <c r="D117" s="13">
        <f t="shared" si="32"/>
        <v>0</v>
      </c>
      <c r="E117" s="13">
        <f t="shared" si="33"/>
        <v>0</v>
      </c>
      <c r="F117" s="14">
        <f t="shared" si="34"/>
        <v>0</v>
      </c>
      <c r="G117" s="14">
        <f t="shared" si="28"/>
        <v>0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9"/>
        <v>72029</v>
      </c>
      <c r="B118" s="12">
        <f t="shared" si="30"/>
        <v>47300</v>
      </c>
      <c r="C118" s="13">
        <f t="shared" si="31"/>
        <v>0</v>
      </c>
      <c r="D118" s="13">
        <f t="shared" si="32"/>
        <v>0</v>
      </c>
      <c r="E118" s="13">
        <f t="shared" si="33"/>
        <v>0</v>
      </c>
      <c r="F118" s="14">
        <f t="shared" si="34"/>
        <v>0</v>
      </c>
      <c r="G118" s="14">
        <f t="shared" si="28"/>
        <v>0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9"/>
        <v>82029</v>
      </c>
      <c r="B119" s="12">
        <f t="shared" si="30"/>
        <v>47331</v>
      </c>
      <c r="C119" s="13">
        <f t="shared" si="31"/>
        <v>0</v>
      </c>
      <c r="D119" s="13">
        <f t="shared" si="32"/>
        <v>0</v>
      </c>
      <c r="E119" s="13">
        <f t="shared" si="33"/>
        <v>0</v>
      </c>
      <c r="F119" s="14">
        <f t="shared" si="34"/>
        <v>0</v>
      </c>
      <c r="G119" s="14">
        <f t="shared" si="28"/>
        <v>0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9"/>
        <v>92029</v>
      </c>
      <c r="B120" s="12">
        <f t="shared" si="30"/>
        <v>47362</v>
      </c>
      <c r="C120" s="13">
        <f t="shared" si="31"/>
        <v>0</v>
      </c>
      <c r="D120" s="13">
        <f t="shared" si="32"/>
        <v>0</v>
      </c>
      <c r="E120" s="13">
        <f t="shared" si="33"/>
        <v>0</v>
      </c>
      <c r="F120" s="14">
        <f t="shared" si="34"/>
        <v>0</v>
      </c>
      <c r="G120" s="14">
        <f t="shared" si="28"/>
        <v>0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9"/>
        <v>102029</v>
      </c>
      <c r="B121" s="12">
        <f t="shared" si="30"/>
        <v>47392</v>
      </c>
      <c r="C121" s="13">
        <f t="shared" si="31"/>
        <v>0</v>
      </c>
      <c r="D121" s="13">
        <f t="shared" si="32"/>
        <v>0</v>
      </c>
      <c r="E121" s="13">
        <f t="shared" si="33"/>
        <v>0</v>
      </c>
      <c r="F121" s="14">
        <f t="shared" si="34"/>
        <v>0</v>
      </c>
      <c r="G121" s="14">
        <f t="shared" si="28"/>
        <v>0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9"/>
        <v>112029</v>
      </c>
      <c r="B122" s="12">
        <f t="shared" si="30"/>
        <v>47423</v>
      </c>
      <c r="C122" s="13">
        <f t="shared" si="31"/>
        <v>0</v>
      </c>
      <c r="D122" s="13">
        <f t="shared" si="32"/>
        <v>0</v>
      </c>
      <c r="E122" s="13">
        <f t="shared" si="33"/>
        <v>0</v>
      </c>
      <c r="F122" s="14">
        <f t="shared" si="34"/>
        <v>0</v>
      </c>
      <c r="G122" s="14">
        <f t="shared" si="28"/>
        <v>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9"/>
        <v>122029</v>
      </c>
      <c r="B123" s="12">
        <f t="shared" si="30"/>
        <v>47453</v>
      </c>
      <c r="C123" s="13">
        <f t="shared" si="31"/>
        <v>0</v>
      </c>
      <c r="D123" s="13">
        <f t="shared" si="32"/>
        <v>0</v>
      </c>
      <c r="E123" s="13">
        <f t="shared" si="33"/>
        <v>0</v>
      </c>
      <c r="F123" s="14">
        <f t="shared" si="34"/>
        <v>0</v>
      </c>
      <c r="G123" s="14">
        <f t="shared" si="28"/>
        <v>0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9"/>
        <v>12030</v>
      </c>
      <c r="B124" s="12">
        <f t="shared" si="30"/>
        <v>47484</v>
      </c>
      <c r="C124" s="13">
        <f t="shared" si="31"/>
        <v>0</v>
      </c>
      <c r="D124" s="13">
        <f t="shared" si="32"/>
        <v>0</v>
      </c>
      <c r="E124" s="13">
        <f t="shared" si="33"/>
        <v>0</v>
      </c>
      <c r="F124" s="14">
        <f t="shared" si="34"/>
        <v>0</v>
      </c>
      <c r="G124" s="14">
        <f t="shared" si="28"/>
        <v>0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S4" sqref="S4"/>
    </sheetView>
  </sheetViews>
  <sheetFormatPr defaultColWidth="11" defaultRowHeight="15"/>
  <cols>
    <col min="1" max="1" width="7" hidden="1" customWidth="1"/>
    <col min="4" max="8" width="12" customWidth="1"/>
    <col min="15" max="15" width="13.2857142857143" customWidth="1"/>
    <col min="16" max="16" width="9.85714285714286" customWidth="1"/>
    <col min="17" max="17" width="3.85714285714286" customWidth="1"/>
    <col min="18" max="18" width="23.4285714285714" customWidth="1"/>
    <col min="19" max="19" width="8" customWidth="1"/>
  </cols>
  <sheetData>
    <row r="1" spans="2:16">
      <c r="B1" s="1" t="s">
        <v>9</v>
      </c>
      <c r="C1" s="2" t="s">
        <v>113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f ca="1">TODAY()</f>
        <v>44095</v>
      </c>
      <c r="N1" s="19" t="s">
        <v>13</v>
      </c>
      <c r="O1" s="20">
        <v>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ca="1" t="shared" ref="A6:A37" si="1">MONTH(B6)&amp;YEAR(B6)</f>
        <v>102020</v>
      </c>
      <c r="B6" s="12">
        <f ca="1" t="shared" ref="B6:B37" si="2">EDATE(B5,1)</f>
        <v>44125</v>
      </c>
      <c r="C6" s="13">
        <f t="shared" ref="C6:C37" si="3">C5-H6+I6</f>
        <v>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112020</v>
      </c>
      <c r="B7" s="12">
        <f ca="1" t="shared" si="2"/>
        <v>44156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1"/>
        <v>122020</v>
      </c>
      <c r="B8" s="12">
        <f ca="1" t="shared" si="2"/>
        <v>44186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ca="1" t="shared" si="1"/>
        <v>12021</v>
      </c>
      <c r="B9" s="12">
        <f ca="1" t="shared" si="2"/>
        <v>44217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22021</v>
      </c>
      <c r="B10" s="12">
        <f ca="1" t="shared" si="2"/>
        <v>44248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32021</v>
      </c>
      <c r="B11" s="12">
        <f ca="1" t="shared" si="2"/>
        <v>44276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42021</v>
      </c>
      <c r="B12" s="12">
        <f ca="1" t="shared" si="2"/>
        <v>44307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52021</v>
      </c>
      <c r="B13" s="12">
        <f ca="1" t="shared" si="2"/>
        <v>44337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62021</v>
      </c>
      <c r="B14" s="12">
        <f ca="1" t="shared" si="2"/>
        <v>44368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72021</v>
      </c>
      <c r="B15" s="12">
        <f ca="1" t="shared" si="2"/>
        <v>44398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82021</v>
      </c>
      <c r="B16" s="12">
        <f ca="1" t="shared" si="2"/>
        <v>44429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92021</v>
      </c>
      <c r="B17" s="12">
        <f ca="1" t="shared" si="2"/>
        <v>44460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102021</v>
      </c>
      <c r="B18" s="12">
        <f ca="1" t="shared" si="2"/>
        <v>44490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112021</v>
      </c>
      <c r="B19" s="12">
        <f ca="1" t="shared" si="2"/>
        <v>44521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122021</v>
      </c>
      <c r="B20" s="12">
        <f ca="1" t="shared" si="2"/>
        <v>44551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12022</v>
      </c>
      <c r="B21" s="12">
        <f ca="1" t="shared" si="2"/>
        <v>44582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22022</v>
      </c>
      <c r="B22" s="12">
        <f ca="1" t="shared" si="2"/>
        <v>44613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32022</v>
      </c>
      <c r="B23" s="12">
        <f ca="1" t="shared" si="2"/>
        <v>44641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42022</v>
      </c>
      <c r="B24" s="12">
        <f ca="1" t="shared" si="2"/>
        <v>44672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52022</v>
      </c>
      <c r="B25" s="12">
        <f ca="1" t="shared" si="2"/>
        <v>44702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62022</v>
      </c>
      <c r="B26" s="12">
        <f ca="1" t="shared" si="2"/>
        <v>44733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72022</v>
      </c>
      <c r="B27" s="12">
        <f ca="1" t="shared" si="2"/>
        <v>44763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82022</v>
      </c>
      <c r="B28" s="12">
        <f ca="1" t="shared" si="2"/>
        <v>44794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92022</v>
      </c>
      <c r="B29" s="12">
        <f ca="1" t="shared" si="2"/>
        <v>44825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102022</v>
      </c>
      <c r="B30" s="12">
        <f ca="1" t="shared" si="2"/>
        <v>44855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112022</v>
      </c>
      <c r="B31" s="12">
        <f ca="1" t="shared" si="2"/>
        <v>44886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122022</v>
      </c>
      <c r="B32" s="12">
        <f ca="1" t="shared" si="2"/>
        <v>44916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12023</v>
      </c>
      <c r="B33" s="12">
        <f ca="1" t="shared" si="2"/>
        <v>44947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22023</v>
      </c>
      <c r="B34" s="12">
        <f ca="1" t="shared" si="2"/>
        <v>44978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32023</v>
      </c>
      <c r="B35" s="12">
        <f ca="1" t="shared" si="2"/>
        <v>45006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42023</v>
      </c>
      <c r="B36" s="12">
        <f ca="1" t="shared" si="2"/>
        <v>45037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52023</v>
      </c>
      <c r="B37" s="12">
        <f ca="1" t="shared" si="2"/>
        <v>45067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1">MONTH(B38)&amp;YEAR(B38)</f>
        <v>62023</v>
      </c>
      <c r="B38" s="12">
        <f ca="1" t="shared" ref="B38:B69" si="12">EDATE(B37,1)</f>
        <v>45098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1"/>
        <v>72023</v>
      </c>
      <c r="B39" s="12">
        <f ca="1" t="shared" si="12"/>
        <v>45128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1"/>
        <v>82023</v>
      </c>
      <c r="B40" s="12">
        <f ca="1" t="shared" si="12"/>
        <v>45159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1"/>
        <v>92023</v>
      </c>
      <c r="B41" s="12">
        <f ca="1" t="shared" si="12"/>
        <v>45190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1"/>
        <v>102023</v>
      </c>
      <c r="B42" s="12">
        <f ca="1" t="shared" si="12"/>
        <v>45220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1"/>
        <v>112023</v>
      </c>
      <c r="B43" s="12">
        <f ca="1" t="shared" si="12"/>
        <v>45251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1"/>
        <v>122023</v>
      </c>
      <c r="B44" s="12">
        <f ca="1" t="shared" si="12"/>
        <v>45281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1"/>
        <v>12024</v>
      </c>
      <c r="B45" s="12">
        <f ca="1" t="shared" si="12"/>
        <v>45312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1"/>
        <v>22024</v>
      </c>
      <c r="B46" s="12">
        <f ca="1" t="shared" si="12"/>
        <v>45343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1"/>
        <v>32024</v>
      </c>
      <c r="B47" s="12">
        <f ca="1" t="shared" si="12"/>
        <v>45372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1"/>
        <v>42024</v>
      </c>
      <c r="B48" s="12">
        <f ca="1" t="shared" si="12"/>
        <v>45403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1"/>
        <v>52024</v>
      </c>
      <c r="B49" s="12">
        <f ca="1" t="shared" si="12"/>
        <v>45433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1"/>
        <v>62024</v>
      </c>
      <c r="B50" s="12">
        <f ca="1" t="shared" si="12"/>
        <v>45464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1"/>
        <v>72024</v>
      </c>
      <c r="B51" s="12">
        <f ca="1" t="shared" si="12"/>
        <v>45494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1"/>
        <v>82024</v>
      </c>
      <c r="B52" s="12">
        <f ca="1" t="shared" si="12"/>
        <v>45525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1"/>
        <v>92024</v>
      </c>
      <c r="B53" s="12">
        <f ca="1" t="shared" si="12"/>
        <v>45556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1"/>
        <v>102024</v>
      </c>
      <c r="B54" s="12">
        <f ca="1" t="shared" si="12"/>
        <v>45586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1"/>
        <v>112024</v>
      </c>
      <c r="B55" s="12">
        <f ca="1" t="shared" si="12"/>
        <v>45617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1"/>
        <v>122024</v>
      </c>
      <c r="B56" s="12">
        <f ca="1" t="shared" si="12"/>
        <v>45647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1"/>
        <v>12025</v>
      </c>
      <c r="B57" s="12">
        <f ca="1" t="shared" si="12"/>
        <v>45678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1"/>
        <v>22025</v>
      </c>
      <c r="B58" s="12">
        <f ca="1" t="shared" si="12"/>
        <v>45709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1"/>
        <v>32025</v>
      </c>
      <c r="B59" s="12">
        <f ca="1" t="shared" si="12"/>
        <v>45737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1"/>
        <v>42025</v>
      </c>
      <c r="B60" s="12">
        <f ca="1" t="shared" si="12"/>
        <v>45768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1"/>
        <v>52025</v>
      </c>
      <c r="B61" s="12">
        <f ca="1" t="shared" si="12"/>
        <v>45798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1"/>
        <v>62025</v>
      </c>
      <c r="B62" s="12">
        <f ca="1" t="shared" si="12"/>
        <v>45829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1"/>
        <v>72025</v>
      </c>
      <c r="B63" s="12">
        <f ca="1" t="shared" si="12"/>
        <v>45859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1"/>
        <v>82025</v>
      </c>
      <c r="B64" s="12">
        <f ca="1" t="shared" si="12"/>
        <v>45890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1"/>
        <v>92025</v>
      </c>
      <c r="B65" s="12">
        <f ca="1" t="shared" si="12"/>
        <v>45921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1"/>
        <v>102025</v>
      </c>
      <c r="B66" s="12">
        <f ca="1" t="shared" si="12"/>
        <v>45951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1"/>
        <v>112025</v>
      </c>
      <c r="B67" s="12">
        <f ca="1" t="shared" si="12"/>
        <v>45982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1"/>
        <v>122025</v>
      </c>
      <c r="B68" s="12">
        <f ca="1" t="shared" si="12"/>
        <v>46012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1"/>
        <v>12026</v>
      </c>
      <c r="B69" s="12">
        <f ca="1" t="shared" si="12"/>
        <v>46043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20">MONTH(B70)&amp;YEAR(B70)</f>
        <v>22026</v>
      </c>
      <c r="B70" s="12">
        <f ca="1" t="shared" ref="B70:B101" si="21">EDATE(B69,1)</f>
        <v>46074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20"/>
        <v>32026</v>
      </c>
      <c r="B71" s="12">
        <f ca="1" t="shared" si="21"/>
        <v>46102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20"/>
        <v>42026</v>
      </c>
      <c r="B72" s="12">
        <f ca="1" t="shared" si="21"/>
        <v>46133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20"/>
        <v>52026</v>
      </c>
      <c r="B73" s="12">
        <f ca="1" t="shared" si="21"/>
        <v>46163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20"/>
        <v>62026</v>
      </c>
      <c r="B74" s="12">
        <f ca="1" t="shared" si="21"/>
        <v>46194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20"/>
        <v>72026</v>
      </c>
      <c r="B75" s="12">
        <f ca="1" t="shared" si="21"/>
        <v>46224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20"/>
        <v>82026</v>
      </c>
      <c r="B76" s="12">
        <f ca="1" t="shared" si="21"/>
        <v>46255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20"/>
        <v>92026</v>
      </c>
      <c r="B77" s="12">
        <f ca="1" t="shared" si="21"/>
        <v>46286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20"/>
        <v>102026</v>
      </c>
      <c r="B78" s="12">
        <f ca="1" t="shared" si="21"/>
        <v>46316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20"/>
        <v>112026</v>
      </c>
      <c r="B79" s="12">
        <f ca="1" t="shared" si="21"/>
        <v>46347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20"/>
        <v>122026</v>
      </c>
      <c r="B80" s="12">
        <f ca="1" t="shared" si="21"/>
        <v>46377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20"/>
        <v>12027</v>
      </c>
      <c r="B81" s="12">
        <f ca="1" t="shared" si="21"/>
        <v>46408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20"/>
        <v>22027</v>
      </c>
      <c r="B82" s="12">
        <f ca="1" t="shared" si="21"/>
        <v>46439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20"/>
        <v>32027</v>
      </c>
      <c r="B83" s="12">
        <f ca="1" t="shared" si="21"/>
        <v>46467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20"/>
        <v>42027</v>
      </c>
      <c r="B84" s="12">
        <f ca="1" t="shared" si="21"/>
        <v>46498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20"/>
        <v>52027</v>
      </c>
      <c r="B85" s="12">
        <f ca="1" t="shared" si="21"/>
        <v>46528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20"/>
        <v>62027</v>
      </c>
      <c r="B86" s="12">
        <f ca="1" t="shared" si="21"/>
        <v>46559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20"/>
        <v>72027</v>
      </c>
      <c r="B87" s="12">
        <f ca="1" t="shared" si="21"/>
        <v>46589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20"/>
        <v>82027</v>
      </c>
      <c r="B88" s="12">
        <f ca="1" t="shared" si="21"/>
        <v>46620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20"/>
        <v>92027</v>
      </c>
      <c r="B89" s="12">
        <f ca="1" t="shared" si="21"/>
        <v>46651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20"/>
        <v>102027</v>
      </c>
      <c r="B90" s="12">
        <f ca="1" t="shared" si="21"/>
        <v>46681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20"/>
        <v>112027</v>
      </c>
      <c r="B91" s="12">
        <f ca="1" t="shared" si="21"/>
        <v>46712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20"/>
        <v>122027</v>
      </c>
      <c r="B92" s="12">
        <f ca="1" t="shared" si="21"/>
        <v>46742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20"/>
        <v>12028</v>
      </c>
      <c r="B93" s="12">
        <f ca="1" t="shared" si="21"/>
        <v>46773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20"/>
        <v>22028</v>
      </c>
      <c r="B94" s="12">
        <f ca="1" t="shared" si="21"/>
        <v>46804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20"/>
        <v>32028</v>
      </c>
      <c r="B95" s="12">
        <f ca="1" t="shared" si="21"/>
        <v>46833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20"/>
        <v>42028</v>
      </c>
      <c r="B96" s="12">
        <f ca="1" t="shared" si="21"/>
        <v>46864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20"/>
        <v>52028</v>
      </c>
      <c r="B97" s="12">
        <f ca="1" t="shared" si="21"/>
        <v>46894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20"/>
        <v>62028</v>
      </c>
      <c r="B98" s="12">
        <f ca="1" t="shared" si="21"/>
        <v>46925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20"/>
        <v>72028</v>
      </c>
      <c r="B99" s="12">
        <f ca="1" t="shared" si="21"/>
        <v>46955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20"/>
        <v>82028</v>
      </c>
      <c r="B100" s="12">
        <f ca="1" t="shared" si="21"/>
        <v>46986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20"/>
        <v>92028</v>
      </c>
      <c r="B101" s="12">
        <f ca="1" t="shared" si="21"/>
        <v>47017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30">MONTH(B102)&amp;YEAR(B102)</f>
        <v>102028</v>
      </c>
      <c r="B102" s="12">
        <f ca="1" t="shared" ref="B102:B124" si="31">EDATE(B101,1)</f>
        <v>47047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30"/>
        <v>112028</v>
      </c>
      <c r="B103" s="12">
        <f ca="1" t="shared" si="31"/>
        <v>47078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30"/>
        <v>122028</v>
      </c>
      <c r="B104" s="12">
        <f ca="1" t="shared" si="31"/>
        <v>47108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30"/>
        <v>12029</v>
      </c>
      <c r="B105" s="12">
        <f ca="1" t="shared" si="31"/>
        <v>47139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30"/>
        <v>22029</v>
      </c>
      <c r="B106" s="12">
        <f ca="1" t="shared" si="31"/>
        <v>47170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30"/>
        <v>32029</v>
      </c>
      <c r="B107" s="12">
        <f ca="1" t="shared" si="31"/>
        <v>47198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30"/>
        <v>42029</v>
      </c>
      <c r="B108" s="12">
        <f ca="1" t="shared" si="31"/>
        <v>47229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30"/>
        <v>52029</v>
      </c>
      <c r="B109" s="12">
        <f ca="1" t="shared" si="31"/>
        <v>47259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30"/>
        <v>62029</v>
      </c>
      <c r="B110" s="12">
        <f ca="1" t="shared" si="31"/>
        <v>47290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30"/>
        <v>72029</v>
      </c>
      <c r="B111" s="12">
        <f ca="1" t="shared" si="31"/>
        <v>47320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30"/>
        <v>82029</v>
      </c>
      <c r="B112" s="12">
        <f ca="1" t="shared" si="31"/>
        <v>47351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30"/>
        <v>92029</v>
      </c>
      <c r="B113" s="12">
        <f ca="1" t="shared" si="31"/>
        <v>47382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30"/>
        <v>102029</v>
      </c>
      <c r="B114" s="12">
        <f ca="1" t="shared" si="31"/>
        <v>47412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30"/>
        <v>112029</v>
      </c>
      <c r="B115" s="12">
        <f ca="1" t="shared" si="31"/>
        <v>47443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30"/>
        <v>122029</v>
      </c>
      <c r="B116" s="12">
        <f ca="1" t="shared" si="31"/>
        <v>47473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30"/>
        <v>12030</v>
      </c>
      <c r="B117" s="12">
        <f ca="1" t="shared" si="31"/>
        <v>47504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30"/>
        <v>22030</v>
      </c>
      <c r="B118" s="12">
        <f ca="1" t="shared" si="31"/>
        <v>47535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30"/>
        <v>32030</v>
      </c>
      <c r="B119" s="12">
        <f ca="1" t="shared" si="31"/>
        <v>47563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30"/>
        <v>42030</v>
      </c>
      <c r="B120" s="12">
        <f ca="1" t="shared" si="31"/>
        <v>47594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30"/>
        <v>52030</v>
      </c>
      <c r="B121" s="12">
        <f ca="1" t="shared" si="31"/>
        <v>47624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30"/>
        <v>62030</v>
      </c>
      <c r="B122" s="12">
        <f ca="1" t="shared" si="31"/>
        <v>47655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30"/>
        <v>72030</v>
      </c>
      <c r="B123" s="12">
        <f ca="1" t="shared" si="31"/>
        <v>47685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30"/>
        <v>82030</v>
      </c>
      <c r="B124" s="12">
        <f ca="1" t="shared" si="31"/>
        <v>47716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I32" sqref="I32"/>
    </sheetView>
  </sheetViews>
  <sheetFormatPr defaultColWidth="11" defaultRowHeight="15"/>
  <cols>
    <col min="1" max="1" width="7" hidden="1" customWidth="1"/>
    <col min="4" max="8" width="12" customWidth="1"/>
    <col min="15" max="15" width="12.1428571428571" customWidth="1"/>
    <col min="16" max="16" width="9.57142857142857" customWidth="1"/>
    <col min="17" max="17" width="3.71428571428571" customWidth="1"/>
    <col min="18" max="18" width="22.1428571428571" customWidth="1"/>
    <col min="19" max="19" width="8.28571428571429" customWidth="1"/>
  </cols>
  <sheetData>
    <row r="1" spans="2:16">
      <c r="B1" s="1" t="s">
        <v>9</v>
      </c>
      <c r="C1" s="2" t="s">
        <v>114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f ca="1">TODAY()</f>
        <v>44095</v>
      </c>
      <c r="N1" s="19" t="s">
        <v>13</v>
      </c>
      <c r="O1" s="20">
        <v>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ca="1" t="shared" ref="A6:A37" si="1">MONTH(B6)&amp;YEAR(B6)</f>
        <v>102020</v>
      </c>
      <c r="B6" s="12">
        <f ca="1" t="shared" ref="B6:B37" si="2">EDATE(B5,1)</f>
        <v>44125</v>
      </c>
      <c r="C6" s="13">
        <f t="shared" ref="C6:C37" si="3">C5-H6+I6</f>
        <v>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v>0</v>
      </c>
      <c r="I6" s="24">
        <f t="shared" ref="I6:I37" si="7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112020</v>
      </c>
      <c r="B7" s="12">
        <f ca="1" t="shared" si="2"/>
        <v>44156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v>0</v>
      </c>
      <c r="I7" s="24">
        <f t="shared" si="7"/>
        <v>0</v>
      </c>
      <c r="J7" s="24"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1"/>
        <v>122020</v>
      </c>
      <c r="B8" s="12">
        <f ca="1" t="shared" si="2"/>
        <v>44186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v>0</v>
      </c>
      <c r="I8" s="24">
        <f t="shared" si="7"/>
        <v>0</v>
      </c>
      <c r="J8"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ca="1" t="shared" si="1"/>
        <v>12021</v>
      </c>
      <c r="B9" s="12">
        <f ca="1" t="shared" si="2"/>
        <v>44217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v>0</v>
      </c>
      <c r="I9" s="24">
        <f t="shared" si="7"/>
        <v>0</v>
      </c>
      <c r="J9"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22021</v>
      </c>
      <c r="B10" s="12">
        <f ca="1" t="shared" si="2"/>
        <v>44248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v>0</v>
      </c>
      <c r="I10" s="24">
        <f t="shared" si="7"/>
        <v>0</v>
      </c>
      <c r="J10"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32021</v>
      </c>
      <c r="B11" s="12">
        <f ca="1" t="shared" si="2"/>
        <v>44276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v>0</v>
      </c>
      <c r="I11" s="24">
        <f t="shared" si="7"/>
        <v>0</v>
      </c>
      <c r="J11"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42021</v>
      </c>
      <c r="B12" s="12">
        <f ca="1" t="shared" si="2"/>
        <v>44307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v>0</v>
      </c>
      <c r="I12" s="24">
        <f t="shared" si="7"/>
        <v>0</v>
      </c>
      <c r="J12"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52021</v>
      </c>
      <c r="B13" s="12">
        <f ca="1" t="shared" si="2"/>
        <v>44337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v>0</v>
      </c>
      <c r="I13" s="24">
        <f t="shared" si="7"/>
        <v>0</v>
      </c>
      <c r="J13"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62021</v>
      </c>
      <c r="B14" s="12">
        <f ca="1" t="shared" si="2"/>
        <v>44368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v>0</v>
      </c>
      <c r="I14" s="24">
        <f t="shared" si="7"/>
        <v>0</v>
      </c>
      <c r="J14"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72021</v>
      </c>
      <c r="B15" s="12">
        <f ca="1" t="shared" si="2"/>
        <v>44398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v>0</v>
      </c>
      <c r="I15" s="24">
        <f t="shared" si="7"/>
        <v>0</v>
      </c>
      <c r="J15"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82021</v>
      </c>
      <c r="B16" s="12">
        <f ca="1" t="shared" si="2"/>
        <v>44429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v>0</v>
      </c>
      <c r="I16" s="24">
        <f t="shared" si="7"/>
        <v>0</v>
      </c>
      <c r="J16"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92021</v>
      </c>
      <c r="B17" s="12">
        <f ca="1" t="shared" si="2"/>
        <v>44460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v>0</v>
      </c>
      <c r="I17" s="24">
        <f t="shared" si="7"/>
        <v>0</v>
      </c>
      <c r="J17"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102021</v>
      </c>
      <c r="B18" s="12">
        <f ca="1" t="shared" si="2"/>
        <v>44490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v>0</v>
      </c>
      <c r="I18" s="24">
        <f t="shared" si="7"/>
        <v>0</v>
      </c>
      <c r="J18"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112021</v>
      </c>
      <c r="B19" s="12">
        <f ca="1" t="shared" si="2"/>
        <v>44521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v>0</v>
      </c>
      <c r="I19" s="24">
        <f t="shared" si="7"/>
        <v>0</v>
      </c>
      <c r="J19"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122021</v>
      </c>
      <c r="B20" s="12">
        <f ca="1" t="shared" si="2"/>
        <v>44551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v>0</v>
      </c>
      <c r="I20" s="24">
        <f t="shared" si="7"/>
        <v>0</v>
      </c>
      <c r="J20"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12022</v>
      </c>
      <c r="B21" s="12">
        <f ca="1" t="shared" si="2"/>
        <v>44582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v>0</v>
      </c>
      <c r="I21" s="24">
        <f t="shared" si="7"/>
        <v>0</v>
      </c>
      <c r="J21"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22022</v>
      </c>
      <c r="B22" s="12">
        <f ca="1" t="shared" si="2"/>
        <v>44613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v>0</v>
      </c>
      <c r="I22" s="24">
        <f t="shared" si="7"/>
        <v>0</v>
      </c>
      <c r="J22"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32022</v>
      </c>
      <c r="B23" s="12">
        <f ca="1" t="shared" si="2"/>
        <v>44641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v>0</v>
      </c>
      <c r="I23" s="24">
        <f t="shared" si="7"/>
        <v>0</v>
      </c>
      <c r="J23"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42022</v>
      </c>
      <c r="B24" s="12">
        <f ca="1" t="shared" si="2"/>
        <v>44672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v>0</v>
      </c>
      <c r="I24" s="24">
        <f t="shared" si="7"/>
        <v>0</v>
      </c>
      <c r="J24"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52022</v>
      </c>
      <c r="B25" s="12">
        <f ca="1" t="shared" si="2"/>
        <v>44702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v>0</v>
      </c>
      <c r="I25" s="24">
        <f t="shared" si="7"/>
        <v>0</v>
      </c>
      <c r="J25"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62022</v>
      </c>
      <c r="B26" s="12">
        <f ca="1" t="shared" si="2"/>
        <v>44733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v>0</v>
      </c>
      <c r="I26" s="24">
        <f t="shared" si="7"/>
        <v>0</v>
      </c>
      <c r="J26"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72022</v>
      </c>
      <c r="B27" s="12">
        <f ca="1" t="shared" si="2"/>
        <v>44763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v>0</v>
      </c>
      <c r="I27" s="24">
        <f t="shared" si="7"/>
        <v>0</v>
      </c>
      <c r="J27"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82022</v>
      </c>
      <c r="B28" s="12">
        <f ca="1" t="shared" si="2"/>
        <v>44794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v>0</v>
      </c>
      <c r="I28" s="24">
        <f t="shared" si="7"/>
        <v>0</v>
      </c>
      <c r="J28"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92022</v>
      </c>
      <c r="B29" s="12">
        <f ca="1" t="shared" si="2"/>
        <v>44825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v>0</v>
      </c>
      <c r="I29" s="24">
        <f t="shared" si="7"/>
        <v>0</v>
      </c>
      <c r="J29"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102022</v>
      </c>
      <c r="B30" s="12">
        <f ca="1" t="shared" si="2"/>
        <v>44855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v>0</v>
      </c>
      <c r="I30" s="24">
        <f t="shared" si="7"/>
        <v>0</v>
      </c>
      <c r="J30"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112022</v>
      </c>
      <c r="B31" s="12">
        <f ca="1" t="shared" si="2"/>
        <v>44886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v>0</v>
      </c>
      <c r="I31" s="24">
        <f t="shared" si="7"/>
        <v>0</v>
      </c>
      <c r="J31"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122022</v>
      </c>
      <c r="B32" s="12">
        <f ca="1" t="shared" si="2"/>
        <v>44916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v>0</v>
      </c>
      <c r="I32" s="24">
        <f t="shared" si="7"/>
        <v>0</v>
      </c>
      <c r="J32"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12023</v>
      </c>
      <c r="B33" s="12">
        <f ca="1" t="shared" si="2"/>
        <v>44947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v>0</v>
      </c>
      <c r="I33" s="24">
        <f t="shared" si="7"/>
        <v>0</v>
      </c>
      <c r="J33"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22023</v>
      </c>
      <c r="B34" s="12">
        <f ca="1" t="shared" si="2"/>
        <v>44978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v>0</v>
      </c>
      <c r="I34" s="24">
        <f t="shared" si="7"/>
        <v>0</v>
      </c>
      <c r="J34"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32023</v>
      </c>
      <c r="B35" s="12">
        <f ca="1" t="shared" si="2"/>
        <v>45006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v>0</v>
      </c>
      <c r="I35" s="24">
        <f t="shared" si="7"/>
        <v>0</v>
      </c>
      <c r="J35"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42023</v>
      </c>
      <c r="B36" s="12">
        <f ca="1" t="shared" si="2"/>
        <v>45037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v>0</v>
      </c>
      <c r="I36" s="24">
        <f t="shared" si="7"/>
        <v>0</v>
      </c>
      <c r="J36"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52023</v>
      </c>
      <c r="B37" s="12">
        <f ca="1" t="shared" si="2"/>
        <v>45067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8">E37-F37</f>
        <v>0</v>
      </c>
      <c r="H37" s="14">
        <v>0</v>
      </c>
      <c r="I37" s="24">
        <f t="shared" si="7"/>
        <v>0</v>
      </c>
      <c r="J37"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9">MONTH(B38)&amp;YEAR(B38)</f>
        <v>62023</v>
      </c>
      <c r="B38" s="12">
        <f ca="1" t="shared" ref="B38:B69" si="10">EDATE(B37,1)</f>
        <v>45098</v>
      </c>
      <c r="C38" s="13">
        <f t="shared" ref="C38:C69" si="11">C37-H38+I38</f>
        <v>0</v>
      </c>
      <c r="D38" s="13">
        <f t="shared" ref="D38:D69" si="12">C37*$K$1</f>
        <v>0</v>
      </c>
      <c r="E38" s="13">
        <f t="shared" ref="E38:E69" si="13">C37*$K$1+G37</f>
        <v>0</v>
      </c>
      <c r="F38" s="14">
        <f t="shared" ref="F38:F69" si="14">IF(J38&gt;E38,E38,J38)</f>
        <v>0</v>
      </c>
      <c r="G38" s="14">
        <f t="shared" si="8"/>
        <v>0</v>
      </c>
      <c r="H38" s="14">
        <f t="shared" ref="H38:H69" si="15">IF(J38&gt;F38,J38-F38,0)</f>
        <v>0</v>
      </c>
      <c r="I38" s="24">
        <f t="shared" ref="I38:I69" si="16">-SUMIF(L38:P38,"&lt;0",L38:P38)</f>
        <v>0</v>
      </c>
      <c r="J38"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9"/>
        <v>72023</v>
      </c>
      <c r="B39" s="12">
        <f ca="1" t="shared" si="10"/>
        <v>45128</v>
      </c>
      <c r="C39" s="13">
        <f t="shared" si="11"/>
        <v>0</v>
      </c>
      <c r="D39" s="13">
        <f t="shared" si="12"/>
        <v>0</v>
      </c>
      <c r="E39" s="13">
        <f t="shared" si="13"/>
        <v>0</v>
      </c>
      <c r="F39" s="14">
        <f t="shared" si="14"/>
        <v>0</v>
      </c>
      <c r="G39" s="14">
        <f t="shared" si="8"/>
        <v>0</v>
      </c>
      <c r="H39" s="14">
        <f t="shared" si="15"/>
        <v>0</v>
      </c>
      <c r="I39" s="24">
        <f t="shared" si="16"/>
        <v>0</v>
      </c>
      <c r="J39"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9"/>
        <v>82023</v>
      </c>
      <c r="B40" s="12">
        <f ca="1" t="shared" si="10"/>
        <v>45159</v>
      </c>
      <c r="C40" s="13">
        <f t="shared" si="11"/>
        <v>0</v>
      </c>
      <c r="D40" s="13">
        <f t="shared" si="12"/>
        <v>0</v>
      </c>
      <c r="E40" s="13">
        <f t="shared" si="13"/>
        <v>0</v>
      </c>
      <c r="F40" s="14">
        <f t="shared" si="14"/>
        <v>0</v>
      </c>
      <c r="G40" s="14">
        <f t="shared" si="8"/>
        <v>0</v>
      </c>
      <c r="H40" s="14">
        <f t="shared" si="15"/>
        <v>0</v>
      </c>
      <c r="I40" s="24">
        <f t="shared" si="16"/>
        <v>0</v>
      </c>
      <c r="J40"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9"/>
        <v>92023</v>
      </c>
      <c r="B41" s="12">
        <f ca="1" t="shared" si="10"/>
        <v>45190</v>
      </c>
      <c r="C41" s="13">
        <f t="shared" si="11"/>
        <v>0</v>
      </c>
      <c r="D41" s="13">
        <f t="shared" si="12"/>
        <v>0</v>
      </c>
      <c r="E41" s="13">
        <f t="shared" si="13"/>
        <v>0</v>
      </c>
      <c r="F41" s="14">
        <f t="shared" si="14"/>
        <v>0</v>
      </c>
      <c r="G41" s="14">
        <f t="shared" si="8"/>
        <v>0</v>
      </c>
      <c r="H41" s="14">
        <f t="shared" si="15"/>
        <v>0</v>
      </c>
      <c r="I41" s="24">
        <f t="shared" si="16"/>
        <v>0</v>
      </c>
      <c r="J41"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9"/>
        <v>102023</v>
      </c>
      <c r="B42" s="12">
        <f ca="1" t="shared" si="10"/>
        <v>45220</v>
      </c>
      <c r="C42" s="13">
        <f t="shared" si="11"/>
        <v>0</v>
      </c>
      <c r="D42" s="13">
        <f t="shared" si="12"/>
        <v>0</v>
      </c>
      <c r="E42" s="13">
        <f t="shared" si="13"/>
        <v>0</v>
      </c>
      <c r="F42" s="14">
        <f t="shared" si="14"/>
        <v>0</v>
      </c>
      <c r="G42" s="14">
        <f t="shared" si="8"/>
        <v>0</v>
      </c>
      <c r="H42" s="14">
        <f t="shared" si="15"/>
        <v>0</v>
      </c>
      <c r="I42" s="24">
        <f t="shared" si="16"/>
        <v>0</v>
      </c>
      <c r="J42"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9"/>
        <v>112023</v>
      </c>
      <c r="B43" s="12">
        <f ca="1" t="shared" si="10"/>
        <v>45251</v>
      </c>
      <c r="C43" s="13">
        <f t="shared" si="11"/>
        <v>0</v>
      </c>
      <c r="D43" s="13">
        <f t="shared" si="12"/>
        <v>0</v>
      </c>
      <c r="E43" s="13">
        <f t="shared" si="13"/>
        <v>0</v>
      </c>
      <c r="F43" s="14">
        <f t="shared" si="14"/>
        <v>0</v>
      </c>
      <c r="G43" s="14">
        <f t="shared" si="8"/>
        <v>0</v>
      </c>
      <c r="H43" s="14">
        <f t="shared" si="15"/>
        <v>0</v>
      </c>
      <c r="I43" s="24">
        <f t="shared" si="16"/>
        <v>0</v>
      </c>
      <c r="J43"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9"/>
        <v>122023</v>
      </c>
      <c r="B44" s="12">
        <f ca="1" t="shared" si="10"/>
        <v>45281</v>
      </c>
      <c r="C44" s="13">
        <f t="shared" si="11"/>
        <v>0</v>
      </c>
      <c r="D44" s="13">
        <f t="shared" si="12"/>
        <v>0</v>
      </c>
      <c r="E44" s="13">
        <f t="shared" si="13"/>
        <v>0</v>
      </c>
      <c r="F44" s="14">
        <f t="shared" si="14"/>
        <v>0</v>
      </c>
      <c r="G44" s="14">
        <f t="shared" si="8"/>
        <v>0</v>
      </c>
      <c r="H44" s="14">
        <f t="shared" si="15"/>
        <v>0</v>
      </c>
      <c r="I44" s="24">
        <f t="shared" si="16"/>
        <v>0</v>
      </c>
      <c r="J44"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9"/>
        <v>12024</v>
      </c>
      <c r="B45" s="12">
        <f ca="1" t="shared" si="10"/>
        <v>45312</v>
      </c>
      <c r="C45" s="13">
        <f t="shared" si="11"/>
        <v>0</v>
      </c>
      <c r="D45" s="13">
        <f t="shared" si="12"/>
        <v>0</v>
      </c>
      <c r="E45" s="13">
        <f t="shared" si="13"/>
        <v>0</v>
      </c>
      <c r="F45" s="14">
        <f t="shared" si="14"/>
        <v>0</v>
      </c>
      <c r="G45" s="14">
        <f t="shared" si="8"/>
        <v>0</v>
      </c>
      <c r="H45" s="14">
        <f t="shared" si="15"/>
        <v>0</v>
      </c>
      <c r="I45" s="24">
        <f t="shared" si="16"/>
        <v>0</v>
      </c>
      <c r="J45"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9"/>
        <v>22024</v>
      </c>
      <c r="B46" s="12">
        <f ca="1" t="shared" si="10"/>
        <v>45343</v>
      </c>
      <c r="C46" s="13">
        <f t="shared" si="11"/>
        <v>0</v>
      </c>
      <c r="D46" s="13">
        <f t="shared" si="12"/>
        <v>0</v>
      </c>
      <c r="E46" s="13">
        <f t="shared" si="13"/>
        <v>0</v>
      </c>
      <c r="F46" s="14">
        <f t="shared" si="14"/>
        <v>0</v>
      </c>
      <c r="G46" s="14">
        <f t="shared" si="8"/>
        <v>0</v>
      </c>
      <c r="H46" s="14">
        <f t="shared" si="15"/>
        <v>0</v>
      </c>
      <c r="I46" s="24">
        <f t="shared" si="16"/>
        <v>0</v>
      </c>
      <c r="J46"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9"/>
        <v>32024</v>
      </c>
      <c r="B47" s="12">
        <f ca="1" t="shared" si="10"/>
        <v>45372</v>
      </c>
      <c r="C47" s="13">
        <f t="shared" si="11"/>
        <v>0</v>
      </c>
      <c r="D47" s="13">
        <f t="shared" si="12"/>
        <v>0</v>
      </c>
      <c r="E47" s="13">
        <f t="shared" si="13"/>
        <v>0</v>
      </c>
      <c r="F47" s="14">
        <f t="shared" si="14"/>
        <v>0</v>
      </c>
      <c r="G47" s="14">
        <f t="shared" si="8"/>
        <v>0</v>
      </c>
      <c r="H47" s="14">
        <f t="shared" si="15"/>
        <v>0</v>
      </c>
      <c r="I47" s="24">
        <f t="shared" si="16"/>
        <v>0</v>
      </c>
      <c r="J47"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9"/>
        <v>42024</v>
      </c>
      <c r="B48" s="12">
        <f ca="1" t="shared" si="10"/>
        <v>45403</v>
      </c>
      <c r="C48" s="13">
        <f t="shared" si="11"/>
        <v>0</v>
      </c>
      <c r="D48" s="13">
        <f t="shared" si="12"/>
        <v>0</v>
      </c>
      <c r="E48" s="13">
        <f t="shared" si="13"/>
        <v>0</v>
      </c>
      <c r="F48" s="14">
        <f t="shared" si="14"/>
        <v>0</v>
      </c>
      <c r="G48" s="14">
        <f t="shared" si="8"/>
        <v>0</v>
      </c>
      <c r="H48" s="14">
        <f t="shared" si="15"/>
        <v>0</v>
      </c>
      <c r="I48" s="24">
        <f t="shared" si="16"/>
        <v>0</v>
      </c>
      <c r="J48"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9"/>
        <v>52024</v>
      </c>
      <c r="B49" s="12">
        <f ca="1" t="shared" si="10"/>
        <v>45433</v>
      </c>
      <c r="C49" s="13">
        <f t="shared" si="11"/>
        <v>0</v>
      </c>
      <c r="D49" s="13">
        <f t="shared" si="12"/>
        <v>0</v>
      </c>
      <c r="E49" s="13">
        <f t="shared" si="13"/>
        <v>0</v>
      </c>
      <c r="F49" s="14">
        <f t="shared" si="14"/>
        <v>0</v>
      </c>
      <c r="G49" s="14">
        <f t="shared" si="8"/>
        <v>0</v>
      </c>
      <c r="H49" s="14">
        <f t="shared" si="15"/>
        <v>0</v>
      </c>
      <c r="I49" s="24">
        <f t="shared" si="16"/>
        <v>0</v>
      </c>
      <c r="J49"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9"/>
        <v>62024</v>
      </c>
      <c r="B50" s="12">
        <f ca="1" t="shared" si="10"/>
        <v>45464</v>
      </c>
      <c r="C50" s="13">
        <f t="shared" si="11"/>
        <v>0</v>
      </c>
      <c r="D50" s="13">
        <f t="shared" si="12"/>
        <v>0</v>
      </c>
      <c r="E50" s="13">
        <f t="shared" si="13"/>
        <v>0</v>
      </c>
      <c r="F50" s="14">
        <f t="shared" si="14"/>
        <v>0</v>
      </c>
      <c r="G50" s="14">
        <f t="shared" si="8"/>
        <v>0</v>
      </c>
      <c r="H50" s="14">
        <f t="shared" si="15"/>
        <v>0</v>
      </c>
      <c r="I50" s="24">
        <f t="shared" si="16"/>
        <v>0</v>
      </c>
      <c r="J50"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9"/>
        <v>72024</v>
      </c>
      <c r="B51" s="12">
        <f ca="1" t="shared" si="10"/>
        <v>45494</v>
      </c>
      <c r="C51" s="13">
        <f t="shared" si="11"/>
        <v>0</v>
      </c>
      <c r="D51" s="13">
        <f t="shared" si="12"/>
        <v>0</v>
      </c>
      <c r="E51" s="13">
        <f t="shared" si="13"/>
        <v>0</v>
      </c>
      <c r="F51" s="14">
        <f t="shared" si="14"/>
        <v>0</v>
      </c>
      <c r="G51" s="14">
        <f t="shared" si="8"/>
        <v>0</v>
      </c>
      <c r="H51" s="14">
        <f t="shared" si="15"/>
        <v>0</v>
      </c>
      <c r="I51" s="24">
        <f t="shared" si="16"/>
        <v>0</v>
      </c>
      <c r="J51"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9"/>
        <v>82024</v>
      </c>
      <c r="B52" s="12">
        <f ca="1" t="shared" si="10"/>
        <v>45525</v>
      </c>
      <c r="C52" s="13">
        <f t="shared" si="11"/>
        <v>0</v>
      </c>
      <c r="D52" s="13">
        <f t="shared" si="12"/>
        <v>0</v>
      </c>
      <c r="E52" s="13">
        <f t="shared" si="13"/>
        <v>0</v>
      </c>
      <c r="F52" s="14">
        <f t="shared" si="14"/>
        <v>0</v>
      </c>
      <c r="G52" s="14">
        <f t="shared" si="8"/>
        <v>0</v>
      </c>
      <c r="H52" s="14">
        <f t="shared" si="15"/>
        <v>0</v>
      </c>
      <c r="I52" s="24">
        <f t="shared" si="16"/>
        <v>0</v>
      </c>
      <c r="J52"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9"/>
        <v>92024</v>
      </c>
      <c r="B53" s="12">
        <f ca="1" t="shared" si="10"/>
        <v>45556</v>
      </c>
      <c r="C53" s="13">
        <f t="shared" si="11"/>
        <v>0</v>
      </c>
      <c r="D53" s="13">
        <f t="shared" si="12"/>
        <v>0</v>
      </c>
      <c r="E53" s="13">
        <f t="shared" si="13"/>
        <v>0</v>
      </c>
      <c r="F53" s="14">
        <f t="shared" si="14"/>
        <v>0</v>
      </c>
      <c r="G53" s="14">
        <f t="shared" si="8"/>
        <v>0</v>
      </c>
      <c r="H53" s="14">
        <f t="shared" si="15"/>
        <v>0</v>
      </c>
      <c r="I53" s="24">
        <f t="shared" si="16"/>
        <v>0</v>
      </c>
      <c r="J53"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9"/>
        <v>102024</v>
      </c>
      <c r="B54" s="12">
        <f ca="1" t="shared" si="10"/>
        <v>45586</v>
      </c>
      <c r="C54" s="13">
        <f t="shared" si="11"/>
        <v>0</v>
      </c>
      <c r="D54" s="13">
        <f t="shared" si="12"/>
        <v>0</v>
      </c>
      <c r="E54" s="13">
        <f t="shared" si="13"/>
        <v>0</v>
      </c>
      <c r="F54" s="14">
        <f t="shared" si="14"/>
        <v>0</v>
      </c>
      <c r="G54" s="14">
        <f t="shared" si="8"/>
        <v>0</v>
      </c>
      <c r="H54" s="14">
        <f t="shared" si="15"/>
        <v>0</v>
      </c>
      <c r="I54" s="24">
        <f t="shared" si="16"/>
        <v>0</v>
      </c>
      <c r="J54"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9"/>
        <v>112024</v>
      </c>
      <c r="B55" s="12">
        <f ca="1" t="shared" si="10"/>
        <v>45617</v>
      </c>
      <c r="C55" s="13">
        <f t="shared" si="11"/>
        <v>0</v>
      </c>
      <c r="D55" s="13">
        <f t="shared" si="12"/>
        <v>0</v>
      </c>
      <c r="E55" s="13">
        <f t="shared" si="13"/>
        <v>0</v>
      </c>
      <c r="F55" s="14">
        <f t="shared" si="14"/>
        <v>0</v>
      </c>
      <c r="G55" s="14">
        <f t="shared" si="8"/>
        <v>0</v>
      </c>
      <c r="H55" s="14">
        <f t="shared" si="15"/>
        <v>0</v>
      </c>
      <c r="I55" s="24">
        <f t="shared" si="16"/>
        <v>0</v>
      </c>
      <c r="J55"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9"/>
        <v>122024</v>
      </c>
      <c r="B56" s="12">
        <f ca="1" t="shared" si="10"/>
        <v>45647</v>
      </c>
      <c r="C56" s="13">
        <f t="shared" si="11"/>
        <v>0</v>
      </c>
      <c r="D56" s="13">
        <f t="shared" si="12"/>
        <v>0</v>
      </c>
      <c r="E56" s="13">
        <f t="shared" si="13"/>
        <v>0</v>
      </c>
      <c r="F56" s="14">
        <f t="shared" si="14"/>
        <v>0</v>
      </c>
      <c r="G56" s="14">
        <f t="shared" si="8"/>
        <v>0</v>
      </c>
      <c r="H56" s="14">
        <f t="shared" si="15"/>
        <v>0</v>
      </c>
      <c r="I56" s="24">
        <f t="shared" si="16"/>
        <v>0</v>
      </c>
      <c r="J56"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9"/>
        <v>12025</v>
      </c>
      <c r="B57" s="12">
        <f ca="1" t="shared" si="10"/>
        <v>45678</v>
      </c>
      <c r="C57" s="13">
        <f t="shared" si="11"/>
        <v>0</v>
      </c>
      <c r="D57" s="13">
        <f t="shared" si="12"/>
        <v>0</v>
      </c>
      <c r="E57" s="13">
        <f t="shared" si="13"/>
        <v>0</v>
      </c>
      <c r="F57" s="14">
        <f t="shared" si="14"/>
        <v>0</v>
      </c>
      <c r="G57" s="14">
        <f t="shared" si="8"/>
        <v>0</v>
      </c>
      <c r="H57" s="14">
        <f t="shared" si="15"/>
        <v>0</v>
      </c>
      <c r="I57" s="24">
        <f t="shared" si="16"/>
        <v>0</v>
      </c>
      <c r="J57"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9"/>
        <v>22025</v>
      </c>
      <c r="B58" s="12">
        <f ca="1" t="shared" si="10"/>
        <v>45709</v>
      </c>
      <c r="C58" s="13">
        <f t="shared" si="11"/>
        <v>0</v>
      </c>
      <c r="D58" s="13">
        <f t="shared" si="12"/>
        <v>0</v>
      </c>
      <c r="E58" s="13">
        <f t="shared" si="13"/>
        <v>0</v>
      </c>
      <c r="F58" s="14">
        <f t="shared" si="14"/>
        <v>0</v>
      </c>
      <c r="G58" s="14">
        <f t="shared" si="8"/>
        <v>0</v>
      </c>
      <c r="H58" s="14">
        <f t="shared" si="15"/>
        <v>0</v>
      </c>
      <c r="I58" s="24">
        <f t="shared" si="16"/>
        <v>0</v>
      </c>
      <c r="J58"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9"/>
        <v>32025</v>
      </c>
      <c r="B59" s="12">
        <f ca="1" t="shared" si="10"/>
        <v>45737</v>
      </c>
      <c r="C59" s="13">
        <f t="shared" si="11"/>
        <v>0</v>
      </c>
      <c r="D59" s="13">
        <f t="shared" si="12"/>
        <v>0</v>
      </c>
      <c r="E59" s="13">
        <f t="shared" si="13"/>
        <v>0</v>
      </c>
      <c r="F59" s="14">
        <f t="shared" si="14"/>
        <v>0</v>
      </c>
      <c r="G59" s="14">
        <f t="shared" si="8"/>
        <v>0</v>
      </c>
      <c r="H59" s="14">
        <f t="shared" si="15"/>
        <v>0</v>
      </c>
      <c r="I59" s="24">
        <f t="shared" si="16"/>
        <v>0</v>
      </c>
      <c r="J59"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9"/>
        <v>42025</v>
      </c>
      <c r="B60" s="12">
        <f ca="1" t="shared" si="10"/>
        <v>45768</v>
      </c>
      <c r="C60" s="13">
        <f t="shared" si="11"/>
        <v>0</v>
      </c>
      <c r="D60" s="13">
        <f t="shared" si="12"/>
        <v>0</v>
      </c>
      <c r="E60" s="13">
        <f t="shared" si="13"/>
        <v>0</v>
      </c>
      <c r="F60" s="14">
        <f t="shared" si="14"/>
        <v>0</v>
      </c>
      <c r="G60" s="14">
        <f t="shared" si="8"/>
        <v>0</v>
      </c>
      <c r="H60" s="14">
        <f t="shared" si="15"/>
        <v>0</v>
      </c>
      <c r="I60" s="24">
        <f t="shared" si="16"/>
        <v>0</v>
      </c>
      <c r="J60"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9"/>
        <v>52025</v>
      </c>
      <c r="B61" s="12">
        <f ca="1" t="shared" si="10"/>
        <v>45798</v>
      </c>
      <c r="C61" s="13">
        <f t="shared" si="11"/>
        <v>0</v>
      </c>
      <c r="D61" s="13">
        <f t="shared" si="12"/>
        <v>0</v>
      </c>
      <c r="E61" s="13">
        <f t="shared" si="13"/>
        <v>0</v>
      </c>
      <c r="F61" s="14">
        <f t="shared" si="14"/>
        <v>0</v>
      </c>
      <c r="G61" s="14">
        <f t="shared" si="8"/>
        <v>0</v>
      </c>
      <c r="H61" s="14">
        <f t="shared" si="15"/>
        <v>0</v>
      </c>
      <c r="I61" s="24">
        <f t="shared" si="16"/>
        <v>0</v>
      </c>
      <c r="J61"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9"/>
        <v>62025</v>
      </c>
      <c r="B62" s="12">
        <f ca="1" t="shared" si="10"/>
        <v>45829</v>
      </c>
      <c r="C62" s="13">
        <f t="shared" si="11"/>
        <v>0</v>
      </c>
      <c r="D62" s="13">
        <f t="shared" si="12"/>
        <v>0</v>
      </c>
      <c r="E62" s="13">
        <f t="shared" si="13"/>
        <v>0</v>
      </c>
      <c r="F62" s="14">
        <f t="shared" si="14"/>
        <v>0</v>
      </c>
      <c r="G62" s="14">
        <f t="shared" si="8"/>
        <v>0</v>
      </c>
      <c r="H62" s="14">
        <f t="shared" si="15"/>
        <v>0</v>
      </c>
      <c r="I62" s="24">
        <f t="shared" si="16"/>
        <v>0</v>
      </c>
      <c r="J62"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9"/>
        <v>72025</v>
      </c>
      <c r="B63" s="12">
        <f ca="1" t="shared" si="10"/>
        <v>45859</v>
      </c>
      <c r="C63" s="13">
        <f t="shared" si="11"/>
        <v>0</v>
      </c>
      <c r="D63" s="13">
        <f t="shared" si="12"/>
        <v>0</v>
      </c>
      <c r="E63" s="13">
        <f t="shared" si="13"/>
        <v>0</v>
      </c>
      <c r="F63" s="14">
        <f t="shared" si="14"/>
        <v>0</v>
      </c>
      <c r="G63" s="14">
        <f t="shared" si="8"/>
        <v>0</v>
      </c>
      <c r="H63" s="14">
        <f t="shared" si="15"/>
        <v>0</v>
      </c>
      <c r="I63" s="24">
        <f t="shared" si="16"/>
        <v>0</v>
      </c>
      <c r="J63"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9"/>
        <v>82025</v>
      </c>
      <c r="B64" s="12">
        <f ca="1" t="shared" si="10"/>
        <v>45890</v>
      </c>
      <c r="C64" s="13">
        <f t="shared" si="11"/>
        <v>0</v>
      </c>
      <c r="D64" s="13">
        <f t="shared" si="12"/>
        <v>0</v>
      </c>
      <c r="E64" s="13">
        <f t="shared" si="13"/>
        <v>0</v>
      </c>
      <c r="F64" s="14">
        <f t="shared" si="14"/>
        <v>0</v>
      </c>
      <c r="G64" s="14">
        <f t="shared" si="8"/>
        <v>0</v>
      </c>
      <c r="H64" s="14">
        <f t="shared" si="15"/>
        <v>0</v>
      </c>
      <c r="I64" s="24">
        <f t="shared" si="16"/>
        <v>0</v>
      </c>
      <c r="J64"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9"/>
        <v>92025</v>
      </c>
      <c r="B65" s="12">
        <f ca="1" t="shared" si="10"/>
        <v>45921</v>
      </c>
      <c r="C65" s="13">
        <f t="shared" si="11"/>
        <v>0</v>
      </c>
      <c r="D65" s="13">
        <f t="shared" si="12"/>
        <v>0</v>
      </c>
      <c r="E65" s="13">
        <f t="shared" si="13"/>
        <v>0</v>
      </c>
      <c r="F65" s="14">
        <f t="shared" si="14"/>
        <v>0</v>
      </c>
      <c r="G65" s="14">
        <f t="shared" si="8"/>
        <v>0</v>
      </c>
      <c r="H65" s="14">
        <f t="shared" si="15"/>
        <v>0</v>
      </c>
      <c r="I65" s="24">
        <f t="shared" si="16"/>
        <v>0</v>
      </c>
      <c r="J65"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9"/>
        <v>102025</v>
      </c>
      <c r="B66" s="12">
        <f ca="1" t="shared" si="10"/>
        <v>45951</v>
      </c>
      <c r="C66" s="13">
        <f t="shared" si="11"/>
        <v>0</v>
      </c>
      <c r="D66" s="13">
        <f t="shared" si="12"/>
        <v>0</v>
      </c>
      <c r="E66" s="13">
        <f t="shared" si="13"/>
        <v>0</v>
      </c>
      <c r="F66" s="14">
        <f t="shared" si="14"/>
        <v>0</v>
      </c>
      <c r="G66" s="14">
        <f t="shared" si="8"/>
        <v>0</v>
      </c>
      <c r="H66" s="14">
        <f t="shared" si="15"/>
        <v>0</v>
      </c>
      <c r="I66" s="24">
        <f t="shared" si="16"/>
        <v>0</v>
      </c>
      <c r="J66"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9"/>
        <v>112025</v>
      </c>
      <c r="B67" s="12">
        <f ca="1" t="shared" si="10"/>
        <v>45982</v>
      </c>
      <c r="C67" s="13">
        <f t="shared" si="11"/>
        <v>0</v>
      </c>
      <c r="D67" s="13">
        <f t="shared" si="12"/>
        <v>0</v>
      </c>
      <c r="E67" s="13">
        <f t="shared" si="13"/>
        <v>0</v>
      </c>
      <c r="F67" s="14">
        <f t="shared" si="14"/>
        <v>0</v>
      </c>
      <c r="G67" s="14">
        <f t="shared" si="8"/>
        <v>0</v>
      </c>
      <c r="H67" s="14">
        <f t="shared" si="15"/>
        <v>0</v>
      </c>
      <c r="I67" s="24">
        <f t="shared" si="16"/>
        <v>0</v>
      </c>
      <c r="J67"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9"/>
        <v>122025</v>
      </c>
      <c r="B68" s="12">
        <f ca="1" t="shared" si="10"/>
        <v>46012</v>
      </c>
      <c r="C68" s="13">
        <f t="shared" si="11"/>
        <v>0</v>
      </c>
      <c r="D68" s="13">
        <f t="shared" si="12"/>
        <v>0</v>
      </c>
      <c r="E68" s="13">
        <f t="shared" si="13"/>
        <v>0</v>
      </c>
      <c r="F68" s="14">
        <f t="shared" si="14"/>
        <v>0</v>
      </c>
      <c r="G68" s="14">
        <f t="shared" si="8"/>
        <v>0</v>
      </c>
      <c r="H68" s="14">
        <f t="shared" si="15"/>
        <v>0</v>
      </c>
      <c r="I68" s="24">
        <f t="shared" si="16"/>
        <v>0</v>
      </c>
      <c r="J68"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9"/>
        <v>12026</v>
      </c>
      <c r="B69" s="12">
        <f ca="1" t="shared" si="10"/>
        <v>46043</v>
      </c>
      <c r="C69" s="13">
        <f t="shared" si="11"/>
        <v>0</v>
      </c>
      <c r="D69" s="13">
        <f t="shared" si="12"/>
        <v>0</v>
      </c>
      <c r="E69" s="13">
        <f t="shared" si="13"/>
        <v>0</v>
      </c>
      <c r="F69" s="14">
        <f t="shared" si="14"/>
        <v>0</v>
      </c>
      <c r="G69" s="14">
        <f t="shared" ref="G69:G100" si="17">E69-F69</f>
        <v>0</v>
      </c>
      <c r="H69" s="14">
        <f t="shared" si="15"/>
        <v>0</v>
      </c>
      <c r="I69" s="24">
        <f t="shared" si="16"/>
        <v>0</v>
      </c>
      <c r="J69"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18">MONTH(B70)&amp;YEAR(B70)</f>
        <v>22026</v>
      </c>
      <c r="B70" s="12">
        <f ca="1" t="shared" ref="B70:B101" si="19">EDATE(B69,1)</f>
        <v>46074</v>
      </c>
      <c r="C70" s="13">
        <f t="shared" ref="C70:C101" si="20">C69-H70+I70</f>
        <v>0</v>
      </c>
      <c r="D70" s="13">
        <f t="shared" ref="D70:D101" si="21">C69*$K$1</f>
        <v>0</v>
      </c>
      <c r="E70" s="13">
        <f t="shared" ref="E70:E101" si="22">C69*$K$1+G69</f>
        <v>0</v>
      </c>
      <c r="F70" s="14">
        <f t="shared" ref="F70:F101" si="23">IF(J70&gt;E70,E70,J70)</f>
        <v>0</v>
      </c>
      <c r="G70" s="14">
        <f t="shared" si="17"/>
        <v>0</v>
      </c>
      <c r="H70" s="14">
        <f t="shared" ref="H70:H101" si="24">IF(J70&gt;F70,J70-F70,0)</f>
        <v>0</v>
      </c>
      <c r="I70" s="24">
        <f t="shared" ref="I70:I101" si="25">-SUMIF(L70:P70,"&lt;0",L70:P70)</f>
        <v>0</v>
      </c>
      <c r="J70"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18"/>
        <v>32026</v>
      </c>
      <c r="B71" s="12">
        <f ca="1" t="shared" si="19"/>
        <v>46102</v>
      </c>
      <c r="C71" s="13">
        <f t="shared" si="20"/>
        <v>0</v>
      </c>
      <c r="D71" s="13">
        <f t="shared" si="21"/>
        <v>0</v>
      </c>
      <c r="E71" s="13">
        <f t="shared" si="22"/>
        <v>0</v>
      </c>
      <c r="F71" s="14">
        <f t="shared" si="23"/>
        <v>0</v>
      </c>
      <c r="G71" s="14">
        <f t="shared" si="17"/>
        <v>0</v>
      </c>
      <c r="H71" s="14">
        <f t="shared" si="24"/>
        <v>0</v>
      </c>
      <c r="I71" s="24">
        <f t="shared" si="25"/>
        <v>0</v>
      </c>
      <c r="J71" s="24">
        <f t="shared" ref="J71:J124" si="26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18"/>
        <v>42026</v>
      </c>
      <c r="B72" s="12">
        <f ca="1" t="shared" si="19"/>
        <v>46133</v>
      </c>
      <c r="C72" s="13">
        <f t="shared" si="20"/>
        <v>0</v>
      </c>
      <c r="D72" s="13">
        <f t="shared" si="21"/>
        <v>0</v>
      </c>
      <c r="E72" s="13">
        <f t="shared" si="22"/>
        <v>0</v>
      </c>
      <c r="F72" s="14">
        <f t="shared" si="23"/>
        <v>0</v>
      </c>
      <c r="G72" s="14">
        <f t="shared" si="17"/>
        <v>0</v>
      </c>
      <c r="H72" s="14">
        <f t="shared" si="24"/>
        <v>0</v>
      </c>
      <c r="I72" s="24">
        <f t="shared" si="25"/>
        <v>0</v>
      </c>
      <c r="J72" s="24">
        <f t="shared" si="26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18"/>
        <v>52026</v>
      </c>
      <c r="B73" s="12">
        <f ca="1" t="shared" si="19"/>
        <v>46163</v>
      </c>
      <c r="C73" s="13">
        <f t="shared" si="20"/>
        <v>0</v>
      </c>
      <c r="D73" s="13">
        <f t="shared" si="21"/>
        <v>0</v>
      </c>
      <c r="E73" s="13">
        <f t="shared" si="22"/>
        <v>0</v>
      </c>
      <c r="F73" s="14">
        <f t="shared" si="23"/>
        <v>0</v>
      </c>
      <c r="G73" s="14">
        <f t="shared" si="17"/>
        <v>0</v>
      </c>
      <c r="H73" s="14">
        <f t="shared" si="24"/>
        <v>0</v>
      </c>
      <c r="I73" s="24">
        <f t="shared" si="25"/>
        <v>0</v>
      </c>
      <c r="J73" s="24">
        <f t="shared" si="26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18"/>
        <v>62026</v>
      </c>
      <c r="B74" s="12">
        <f ca="1" t="shared" si="19"/>
        <v>46194</v>
      </c>
      <c r="C74" s="13">
        <f t="shared" si="20"/>
        <v>0</v>
      </c>
      <c r="D74" s="13">
        <f t="shared" si="21"/>
        <v>0</v>
      </c>
      <c r="E74" s="13">
        <f t="shared" si="22"/>
        <v>0</v>
      </c>
      <c r="F74" s="14">
        <f t="shared" si="23"/>
        <v>0</v>
      </c>
      <c r="G74" s="14">
        <f t="shared" si="17"/>
        <v>0</v>
      </c>
      <c r="H74" s="14">
        <f t="shared" si="24"/>
        <v>0</v>
      </c>
      <c r="I74" s="24">
        <f t="shared" si="25"/>
        <v>0</v>
      </c>
      <c r="J74" s="24">
        <f t="shared" si="26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18"/>
        <v>72026</v>
      </c>
      <c r="B75" s="12">
        <f ca="1" t="shared" si="19"/>
        <v>46224</v>
      </c>
      <c r="C75" s="13">
        <f t="shared" si="20"/>
        <v>0</v>
      </c>
      <c r="D75" s="13">
        <f t="shared" si="21"/>
        <v>0</v>
      </c>
      <c r="E75" s="13">
        <f t="shared" si="22"/>
        <v>0</v>
      </c>
      <c r="F75" s="14">
        <f t="shared" si="23"/>
        <v>0</v>
      </c>
      <c r="G75" s="14">
        <f t="shared" si="17"/>
        <v>0</v>
      </c>
      <c r="H75" s="14">
        <f t="shared" si="24"/>
        <v>0</v>
      </c>
      <c r="I75" s="24">
        <f t="shared" si="25"/>
        <v>0</v>
      </c>
      <c r="J75" s="24">
        <f t="shared" si="26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18"/>
        <v>82026</v>
      </c>
      <c r="B76" s="12">
        <f ca="1" t="shared" si="19"/>
        <v>46255</v>
      </c>
      <c r="C76" s="13">
        <f t="shared" si="20"/>
        <v>0</v>
      </c>
      <c r="D76" s="13">
        <f t="shared" si="21"/>
        <v>0</v>
      </c>
      <c r="E76" s="13">
        <f t="shared" si="22"/>
        <v>0</v>
      </c>
      <c r="F76" s="14">
        <f t="shared" si="23"/>
        <v>0</v>
      </c>
      <c r="G76" s="14">
        <f t="shared" si="17"/>
        <v>0</v>
      </c>
      <c r="H76" s="14">
        <f t="shared" si="24"/>
        <v>0</v>
      </c>
      <c r="I76" s="24">
        <f t="shared" si="25"/>
        <v>0</v>
      </c>
      <c r="J76" s="24">
        <f t="shared" si="26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18"/>
        <v>92026</v>
      </c>
      <c r="B77" s="12">
        <f ca="1" t="shared" si="19"/>
        <v>46286</v>
      </c>
      <c r="C77" s="13">
        <f t="shared" si="20"/>
        <v>0</v>
      </c>
      <c r="D77" s="13">
        <f t="shared" si="21"/>
        <v>0</v>
      </c>
      <c r="E77" s="13">
        <f t="shared" si="22"/>
        <v>0</v>
      </c>
      <c r="F77" s="14">
        <f t="shared" si="23"/>
        <v>0</v>
      </c>
      <c r="G77" s="14">
        <f t="shared" si="17"/>
        <v>0</v>
      </c>
      <c r="H77" s="14">
        <f t="shared" si="24"/>
        <v>0</v>
      </c>
      <c r="I77" s="24">
        <f t="shared" si="25"/>
        <v>0</v>
      </c>
      <c r="J77" s="24">
        <f t="shared" si="26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18"/>
        <v>102026</v>
      </c>
      <c r="B78" s="12">
        <f ca="1" t="shared" si="19"/>
        <v>46316</v>
      </c>
      <c r="C78" s="13">
        <f t="shared" si="20"/>
        <v>0</v>
      </c>
      <c r="D78" s="13">
        <f t="shared" si="21"/>
        <v>0</v>
      </c>
      <c r="E78" s="13">
        <f t="shared" si="22"/>
        <v>0</v>
      </c>
      <c r="F78" s="14">
        <f t="shared" si="23"/>
        <v>0</v>
      </c>
      <c r="G78" s="14">
        <f t="shared" si="17"/>
        <v>0</v>
      </c>
      <c r="H78" s="14">
        <f t="shared" si="24"/>
        <v>0</v>
      </c>
      <c r="I78" s="24">
        <f t="shared" si="25"/>
        <v>0</v>
      </c>
      <c r="J78" s="24">
        <f t="shared" si="26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18"/>
        <v>112026</v>
      </c>
      <c r="B79" s="12">
        <f ca="1" t="shared" si="19"/>
        <v>46347</v>
      </c>
      <c r="C79" s="13">
        <f t="shared" si="20"/>
        <v>0</v>
      </c>
      <c r="D79" s="13">
        <f t="shared" si="21"/>
        <v>0</v>
      </c>
      <c r="E79" s="13">
        <f t="shared" si="22"/>
        <v>0</v>
      </c>
      <c r="F79" s="14">
        <f t="shared" si="23"/>
        <v>0</v>
      </c>
      <c r="G79" s="14">
        <f t="shared" si="17"/>
        <v>0</v>
      </c>
      <c r="H79" s="14">
        <f t="shared" si="24"/>
        <v>0</v>
      </c>
      <c r="I79" s="24">
        <f t="shared" si="25"/>
        <v>0</v>
      </c>
      <c r="J79" s="24">
        <f t="shared" si="26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18"/>
        <v>122026</v>
      </c>
      <c r="B80" s="12">
        <f ca="1" t="shared" si="19"/>
        <v>46377</v>
      </c>
      <c r="C80" s="13">
        <f t="shared" si="20"/>
        <v>0</v>
      </c>
      <c r="D80" s="13">
        <f t="shared" si="21"/>
        <v>0</v>
      </c>
      <c r="E80" s="13">
        <f t="shared" si="22"/>
        <v>0</v>
      </c>
      <c r="F80" s="14">
        <f t="shared" si="23"/>
        <v>0</v>
      </c>
      <c r="G80" s="14">
        <f t="shared" si="17"/>
        <v>0</v>
      </c>
      <c r="H80" s="14">
        <f t="shared" si="24"/>
        <v>0</v>
      </c>
      <c r="I80" s="24">
        <f t="shared" si="25"/>
        <v>0</v>
      </c>
      <c r="J80" s="24">
        <f t="shared" si="26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18"/>
        <v>12027</v>
      </c>
      <c r="B81" s="12">
        <f ca="1" t="shared" si="19"/>
        <v>46408</v>
      </c>
      <c r="C81" s="13">
        <f t="shared" si="20"/>
        <v>0</v>
      </c>
      <c r="D81" s="13">
        <f t="shared" si="21"/>
        <v>0</v>
      </c>
      <c r="E81" s="13">
        <f t="shared" si="22"/>
        <v>0</v>
      </c>
      <c r="F81" s="14">
        <f t="shared" si="23"/>
        <v>0</v>
      </c>
      <c r="G81" s="14">
        <f t="shared" si="17"/>
        <v>0</v>
      </c>
      <c r="H81" s="14">
        <f t="shared" si="24"/>
        <v>0</v>
      </c>
      <c r="I81" s="24">
        <f t="shared" si="25"/>
        <v>0</v>
      </c>
      <c r="J81" s="24">
        <f t="shared" si="26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18"/>
        <v>22027</v>
      </c>
      <c r="B82" s="12">
        <f ca="1" t="shared" si="19"/>
        <v>46439</v>
      </c>
      <c r="C82" s="13">
        <f t="shared" si="20"/>
        <v>0</v>
      </c>
      <c r="D82" s="13">
        <f t="shared" si="21"/>
        <v>0</v>
      </c>
      <c r="E82" s="13">
        <f t="shared" si="22"/>
        <v>0</v>
      </c>
      <c r="F82" s="14">
        <f t="shared" si="23"/>
        <v>0</v>
      </c>
      <c r="G82" s="14">
        <f t="shared" si="17"/>
        <v>0</v>
      </c>
      <c r="H82" s="14">
        <f t="shared" si="24"/>
        <v>0</v>
      </c>
      <c r="I82" s="24">
        <f t="shared" si="25"/>
        <v>0</v>
      </c>
      <c r="J82" s="24">
        <f t="shared" si="26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18"/>
        <v>32027</v>
      </c>
      <c r="B83" s="12">
        <f ca="1" t="shared" si="19"/>
        <v>46467</v>
      </c>
      <c r="C83" s="13">
        <f t="shared" si="20"/>
        <v>0</v>
      </c>
      <c r="D83" s="13">
        <f t="shared" si="21"/>
        <v>0</v>
      </c>
      <c r="E83" s="13">
        <f t="shared" si="22"/>
        <v>0</v>
      </c>
      <c r="F83" s="14">
        <f t="shared" si="23"/>
        <v>0</v>
      </c>
      <c r="G83" s="14">
        <f t="shared" si="17"/>
        <v>0</v>
      </c>
      <c r="H83" s="14">
        <f t="shared" si="24"/>
        <v>0</v>
      </c>
      <c r="I83" s="24">
        <f t="shared" si="25"/>
        <v>0</v>
      </c>
      <c r="J83" s="24">
        <f t="shared" si="26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18"/>
        <v>42027</v>
      </c>
      <c r="B84" s="12">
        <f ca="1" t="shared" si="19"/>
        <v>46498</v>
      </c>
      <c r="C84" s="13">
        <f t="shared" si="20"/>
        <v>0</v>
      </c>
      <c r="D84" s="13">
        <f t="shared" si="21"/>
        <v>0</v>
      </c>
      <c r="E84" s="13">
        <f t="shared" si="22"/>
        <v>0</v>
      </c>
      <c r="F84" s="14">
        <f t="shared" si="23"/>
        <v>0</v>
      </c>
      <c r="G84" s="14">
        <f t="shared" si="17"/>
        <v>0</v>
      </c>
      <c r="H84" s="14">
        <f t="shared" si="24"/>
        <v>0</v>
      </c>
      <c r="I84" s="24">
        <f t="shared" si="25"/>
        <v>0</v>
      </c>
      <c r="J84" s="24">
        <f t="shared" si="26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18"/>
        <v>52027</v>
      </c>
      <c r="B85" s="12">
        <f ca="1" t="shared" si="19"/>
        <v>46528</v>
      </c>
      <c r="C85" s="13">
        <f t="shared" si="20"/>
        <v>0</v>
      </c>
      <c r="D85" s="13">
        <f t="shared" si="21"/>
        <v>0</v>
      </c>
      <c r="E85" s="13">
        <f t="shared" si="22"/>
        <v>0</v>
      </c>
      <c r="F85" s="14">
        <f t="shared" si="23"/>
        <v>0</v>
      </c>
      <c r="G85" s="14">
        <f t="shared" si="17"/>
        <v>0</v>
      </c>
      <c r="H85" s="14">
        <f t="shared" si="24"/>
        <v>0</v>
      </c>
      <c r="I85" s="24">
        <f t="shared" si="25"/>
        <v>0</v>
      </c>
      <c r="J85" s="24">
        <f t="shared" si="26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18"/>
        <v>62027</v>
      </c>
      <c r="B86" s="12">
        <f ca="1" t="shared" si="19"/>
        <v>46559</v>
      </c>
      <c r="C86" s="13">
        <f t="shared" si="20"/>
        <v>0</v>
      </c>
      <c r="D86" s="13">
        <f t="shared" si="21"/>
        <v>0</v>
      </c>
      <c r="E86" s="13">
        <f t="shared" si="22"/>
        <v>0</v>
      </c>
      <c r="F86" s="14">
        <f t="shared" si="23"/>
        <v>0</v>
      </c>
      <c r="G86" s="14">
        <f t="shared" si="17"/>
        <v>0</v>
      </c>
      <c r="H86" s="14">
        <f t="shared" si="24"/>
        <v>0</v>
      </c>
      <c r="I86" s="24">
        <f t="shared" si="25"/>
        <v>0</v>
      </c>
      <c r="J86" s="24">
        <f t="shared" si="26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18"/>
        <v>72027</v>
      </c>
      <c r="B87" s="12">
        <f ca="1" t="shared" si="19"/>
        <v>46589</v>
      </c>
      <c r="C87" s="13">
        <f t="shared" si="20"/>
        <v>0</v>
      </c>
      <c r="D87" s="13">
        <f t="shared" si="21"/>
        <v>0</v>
      </c>
      <c r="E87" s="13">
        <f t="shared" si="22"/>
        <v>0</v>
      </c>
      <c r="F87" s="14">
        <f t="shared" si="23"/>
        <v>0</v>
      </c>
      <c r="G87" s="14">
        <f t="shared" si="17"/>
        <v>0</v>
      </c>
      <c r="H87" s="14">
        <f t="shared" si="24"/>
        <v>0</v>
      </c>
      <c r="I87" s="24">
        <f t="shared" si="25"/>
        <v>0</v>
      </c>
      <c r="J87" s="24">
        <f t="shared" si="26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18"/>
        <v>82027</v>
      </c>
      <c r="B88" s="12">
        <f ca="1" t="shared" si="19"/>
        <v>46620</v>
      </c>
      <c r="C88" s="13">
        <f t="shared" si="20"/>
        <v>0</v>
      </c>
      <c r="D88" s="13">
        <f t="shared" si="21"/>
        <v>0</v>
      </c>
      <c r="E88" s="13">
        <f t="shared" si="22"/>
        <v>0</v>
      </c>
      <c r="F88" s="14">
        <f t="shared" si="23"/>
        <v>0</v>
      </c>
      <c r="G88" s="14">
        <f t="shared" si="17"/>
        <v>0</v>
      </c>
      <c r="H88" s="14">
        <f t="shared" si="24"/>
        <v>0</v>
      </c>
      <c r="I88" s="24">
        <f t="shared" si="25"/>
        <v>0</v>
      </c>
      <c r="J88" s="24">
        <f t="shared" si="26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18"/>
        <v>92027</v>
      </c>
      <c r="B89" s="12">
        <f ca="1" t="shared" si="19"/>
        <v>46651</v>
      </c>
      <c r="C89" s="13">
        <f t="shared" si="20"/>
        <v>0</v>
      </c>
      <c r="D89" s="13">
        <f t="shared" si="21"/>
        <v>0</v>
      </c>
      <c r="E89" s="13">
        <f t="shared" si="22"/>
        <v>0</v>
      </c>
      <c r="F89" s="14">
        <f t="shared" si="23"/>
        <v>0</v>
      </c>
      <c r="G89" s="14">
        <f t="shared" si="17"/>
        <v>0</v>
      </c>
      <c r="H89" s="14">
        <f t="shared" si="24"/>
        <v>0</v>
      </c>
      <c r="I89" s="24">
        <f t="shared" si="25"/>
        <v>0</v>
      </c>
      <c r="J89" s="24">
        <f t="shared" si="26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18"/>
        <v>102027</v>
      </c>
      <c r="B90" s="12">
        <f ca="1" t="shared" si="19"/>
        <v>46681</v>
      </c>
      <c r="C90" s="13">
        <f t="shared" si="20"/>
        <v>0</v>
      </c>
      <c r="D90" s="13">
        <f t="shared" si="21"/>
        <v>0</v>
      </c>
      <c r="E90" s="13">
        <f t="shared" si="22"/>
        <v>0</v>
      </c>
      <c r="F90" s="14">
        <f t="shared" si="23"/>
        <v>0</v>
      </c>
      <c r="G90" s="14">
        <f t="shared" si="17"/>
        <v>0</v>
      </c>
      <c r="H90" s="14">
        <f t="shared" si="24"/>
        <v>0</v>
      </c>
      <c r="I90" s="24">
        <f t="shared" si="25"/>
        <v>0</v>
      </c>
      <c r="J90" s="24">
        <f t="shared" si="26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18"/>
        <v>112027</v>
      </c>
      <c r="B91" s="12">
        <f ca="1" t="shared" si="19"/>
        <v>46712</v>
      </c>
      <c r="C91" s="13">
        <f t="shared" si="20"/>
        <v>0</v>
      </c>
      <c r="D91" s="13">
        <f t="shared" si="21"/>
        <v>0</v>
      </c>
      <c r="E91" s="13">
        <f t="shared" si="22"/>
        <v>0</v>
      </c>
      <c r="F91" s="14">
        <f t="shared" si="23"/>
        <v>0</v>
      </c>
      <c r="G91" s="14">
        <f t="shared" si="17"/>
        <v>0</v>
      </c>
      <c r="H91" s="14">
        <f t="shared" si="24"/>
        <v>0</v>
      </c>
      <c r="I91" s="24">
        <f t="shared" si="25"/>
        <v>0</v>
      </c>
      <c r="J91" s="24">
        <f t="shared" si="26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18"/>
        <v>122027</v>
      </c>
      <c r="B92" s="12">
        <f ca="1" t="shared" si="19"/>
        <v>46742</v>
      </c>
      <c r="C92" s="13">
        <f t="shared" si="20"/>
        <v>0</v>
      </c>
      <c r="D92" s="13">
        <f t="shared" si="21"/>
        <v>0</v>
      </c>
      <c r="E92" s="13">
        <f t="shared" si="22"/>
        <v>0</v>
      </c>
      <c r="F92" s="14">
        <f t="shared" si="23"/>
        <v>0</v>
      </c>
      <c r="G92" s="14">
        <f t="shared" si="17"/>
        <v>0</v>
      </c>
      <c r="H92" s="14">
        <f t="shared" si="24"/>
        <v>0</v>
      </c>
      <c r="I92" s="24">
        <f t="shared" si="25"/>
        <v>0</v>
      </c>
      <c r="J92" s="24">
        <f t="shared" si="26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18"/>
        <v>12028</v>
      </c>
      <c r="B93" s="12">
        <f ca="1" t="shared" si="19"/>
        <v>46773</v>
      </c>
      <c r="C93" s="13">
        <f t="shared" si="20"/>
        <v>0</v>
      </c>
      <c r="D93" s="13">
        <f t="shared" si="21"/>
        <v>0</v>
      </c>
      <c r="E93" s="13">
        <f t="shared" si="22"/>
        <v>0</v>
      </c>
      <c r="F93" s="14">
        <f t="shared" si="23"/>
        <v>0</v>
      </c>
      <c r="G93" s="14">
        <f t="shared" si="17"/>
        <v>0</v>
      </c>
      <c r="H93" s="14">
        <f t="shared" si="24"/>
        <v>0</v>
      </c>
      <c r="I93" s="24">
        <f t="shared" si="25"/>
        <v>0</v>
      </c>
      <c r="J93" s="24">
        <f t="shared" si="26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18"/>
        <v>22028</v>
      </c>
      <c r="B94" s="12">
        <f ca="1" t="shared" si="19"/>
        <v>46804</v>
      </c>
      <c r="C94" s="13">
        <f t="shared" si="20"/>
        <v>0</v>
      </c>
      <c r="D94" s="13">
        <f t="shared" si="21"/>
        <v>0</v>
      </c>
      <c r="E94" s="13">
        <f t="shared" si="22"/>
        <v>0</v>
      </c>
      <c r="F94" s="14">
        <f t="shared" si="23"/>
        <v>0</v>
      </c>
      <c r="G94" s="14">
        <f t="shared" si="17"/>
        <v>0</v>
      </c>
      <c r="H94" s="14">
        <f t="shared" si="24"/>
        <v>0</v>
      </c>
      <c r="I94" s="24">
        <f t="shared" si="25"/>
        <v>0</v>
      </c>
      <c r="J94" s="24">
        <f t="shared" si="26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18"/>
        <v>32028</v>
      </c>
      <c r="B95" s="12">
        <f ca="1" t="shared" si="19"/>
        <v>46833</v>
      </c>
      <c r="C95" s="13">
        <f t="shared" si="20"/>
        <v>0</v>
      </c>
      <c r="D95" s="13">
        <f t="shared" si="21"/>
        <v>0</v>
      </c>
      <c r="E95" s="13">
        <f t="shared" si="22"/>
        <v>0</v>
      </c>
      <c r="F95" s="14">
        <f t="shared" si="23"/>
        <v>0</v>
      </c>
      <c r="G95" s="14">
        <f t="shared" si="17"/>
        <v>0</v>
      </c>
      <c r="H95" s="14">
        <f t="shared" si="24"/>
        <v>0</v>
      </c>
      <c r="I95" s="24">
        <f t="shared" si="25"/>
        <v>0</v>
      </c>
      <c r="J95" s="24">
        <f t="shared" si="26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18"/>
        <v>42028</v>
      </c>
      <c r="B96" s="12">
        <f ca="1" t="shared" si="19"/>
        <v>46864</v>
      </c>
      <c r="C96" s="13">
        <f t="shared" si="20"/>
        <v>0</v>
      </c>
      <c r="D96" s="13">
        <f t="shared" si="21"/>
        <v>0</v>
      </c>
      <c r="E96" s="13">
        <f t="shared" si="22"/>
        <v>0</v>
      </c>
      <c r="F96" s="14">
        <f t="shared" si="23"/>
        <v>0</v>
      </c>
      <c r="G96" s="14">
        <f t="shared" si="17"/>
        <v>0</v>
      </c>
      <c r="H96" s="14">
        <f t="shared" si="24"/>
        <v>0</v>
      </c>
      <c r="I96" s="24">
        <f t="shared" si="25"/>
        <v>0</v>
      </c>
      <c r="J96" s="24">
        <f t="shared" si="26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18"/>
        <v>52028</v>
      </c>
      <c r="B97" s="12">
        <f ca="1" t="shared" si="19"/>
        <v>46894</v>
      </c>
      <c r="C97" s="13">
        <f t="shared" si="20"/>
        <v>0</v>
      </c>
      <c r="D97" s="13">
        <f t="shared" si="21"/>
        <v>0</v>
      </c>
      <c r="E97" s="13">
        <f t="shared" si="22"/>
        <v>0</v>
      </c>
      <c r="F97" s="14">
        <f t="shared" si="23"/>
        <v>0</v>
      </c>
      <c r="G97" s="14">
        <f t="shared" si="17"/>
        <v>0</v>
      </c>
      <c r="H97" s="14">
        <f t="shared" si="24"/>
        <v>0</v>
      </c>
      <c r="I97" s="24">
        <f t="shared" si="25"/>
        <v>0</v>
      </c>
      <c r="J97" s="24">
        <f t="shared" si="26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18"/>
        <v>62028</v>
      </c>
      <c r="B98" s="12">
        <f ca="1" t="shared" si="19"/>
        <v>46925</v>
      </c>
      <c r="C98" s="13">
        <f t="shared" si="20"/>
        <v>0</v>
      </c>
      <c r="D98" s="13">
        <f t="shared" si="21"/>
        <v>0</v>
      </c>
      <c r="E98" s="13">
        <f t="shared" si="22"/>
        <v>0</v>
      </c>
      <c r="F98" s="14">
        <f t="shared" si="23"/>
        <v>0</v>
      </c>
      <c r="G98" s="14">
        <f t="shared" si="17"/>
        <v>0</v>
      </c>
      <c r="H98" s="14">
        <f t="shared" si="24"/>
        <v>0</v>
      </c>
      <c r="I98" s="24">
        <f t="shared" si="25"/>
        <v>0</v>
      </c>
      <c r="J98" s="24">
        <f t="shared" si="26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18"/>
        <v>72028</v>
      </c>
      <c r="B99" s="12">
        <f ca="1" t="shared" si="19"/>
        <v>46955</v>
      </c>
      <c r="C99" s="13">
        <f t="shared" si="20"/>
        <v>0</v>
      </c>
      <c r="D99" s="13">
        <f t="shared" si="21"/>
        <v>0</v>
      </c>
      <c r="E99" s="13">
        <f t="shared" si="22"/>
        <v>0</v>
      </c>
      <c r="F99" s="14">
        <f t="shared" si="23"/>
        <v>0</v>
      </c>
      <c r="G99" s="14">
        <f t="shared" si="17"/>
        <v>0</v>
      </c>
      <c r="H99" s="14">
        <f t="shared" si="24"/>
        <v>0</v>
      </c>
      <c r="I99" s="24">
        <f t="shared" si="25"/>
        <v>0</v>
      </c>
      <c r="J99" s="24">
        <f t="shared" si="26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18"/>
        <v>82028</v>
      </c>
      <c r="B100" s="12">
        <f ca="1" t="shared" si="19"/>
        <v>46986</v>
      </c>
      <c r="C100" s="13">
        <f t="shared" si="20"/>
        <v>0</v>
      </c>
      <c r="D100" s="13">
        <f t="shared" si="21"/>
        <v>0</v>
      </c>
      <c r="E100" s="13">
        <f t="shared" si="22"/>
        <v>0</v>
      </c>
      <c r="F100" s="14">
        <f t="shared" si="23"/>
        <v>0</v>
      </c>
      <c r="G100" s="14">
        <f t="shared" si="17"/>
        <v>0</v>
      </c>
      <c r="H100" s="14">
        <f t="shared" si="24"/>
        <v>0</v>
      </c>
      <c r="I100" s="24">
        <f t="shared" si="25"/>
        <v>0</v>
      </c>
      <c r="J100" s="24">
        <f t="shared" si="26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18"/>
        <v>92028</v>
      </c>
      <c r="B101" s="12">
        <f ca="1" t="shared" si="19"/>
        <v>47017</v>
      </c>
      <c r="C101" s="13">
        <f t="shared" si="20"/>
        <v>0</v>
      </c>
      <c r="D101" s="13">
        <f t="shared" si="21"/>
        <v>0</v>
      </c>
      <c r="E101" s="13">
        <f t="shared" si="22"/>
        <v>0</v>
      </c>
      <c r="F101" s="14">
        <f t="shared" si="23"/>
        <v>0</v>
      </c>
      <c r="G101" s="14">
        <f t="shared" ref="G101:G124" si="27">E101-F101</f>
        <v>0</v>
      </c>
      <c r="H101" s="14">
        <f t="shared" si="24"/>
        <v>0</v>
      </c>
      <c r="I101" s="24">
        <f t="shared" si="25"/>
        <v>0</v>
      </c>
      <c r="J101" s="24">
        <f t="shared" si="26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28">MONTH(B102)&amp;YEAR(B102)</f>
        <v>102028</v>
      </c>
      <c r="B102" s="12">
        <f ca="1" t="shared" ref="B102:B124" si="29">EDATE(B101,1)</f>
        <v>47047</v>
      </c>
      <c r="C102" s="13">
        <f t="shared" ref="C102:C124" si="30">C101-H102+I102</f>
        <v>0</v>
      </c>
      <c r="D102" s="13">
        <f t="shared" ref="D102:D124" si="31">C101*$K$1</f>
        <v>0</v>
      </c>
      <c r="E102" s="13">
        <f t="shared" ref="E102:E124" si="32">C101*$K$1+G101</f>
        <v>0</v>
      </c>
      <c r="F102" s="14">
        <f t="shared" ref="F102:F124" si="33">IF(J102&gt;E102,E102,J102)</f>
        <v>0</v>
      </c>
      <c r="G102" s="14">
        <f t="shared" si="27"/>
        <v>0</v>
      </c>
      <c r="H102" s="14">
        <f t="shared" ref="H102:H124" si="34">IF(J102&gt;F102,J102-F102,0)</f>
        <v>0</v>
      </c>
      <c r="I102" s="24">
        <f t="shared" ref="I102:I124" si="35">-SUMIF(L102:P102,"&lt;0",L102:P102)</f>
        <v>0</v>
      </c>
      <c r="J102" s="24">
        <f t="shared" si="26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28"/>
        <v>112028</v>
      </c>
      <c r="B103" s="12">
        <f ca="1" t="shared" si="29"/>
        <v>47078</v>
      </c>
      <c r="C103" s="13">
        <f t="shared" si="30"/>
        <v>0</v>
      </c>
      <c r="D103" s="13">
        <f t="shared" si="31"/>
        <v>0</v>
      </c>
      <c r="E103" s="13">
        <f t="shared" si="32"/>
        <v>0</v>
      </c>
      <c r="F103" s="14">
        <f t="shared" si="33"/>
        <v>0</v>
      </c>
      <c r="G103" s="14">
        <f t="shared" si="27"/>
        <v>0</v>
      </c>
      <c r="H103" s="14">
        <f t="shared" si="34"/>
        <v>0</v>
      </c>
      <c r="I103" s="24">
        <f t="shared" si="35"/>
        <v>0</v>
      </c>
      <c r="J103" s="24">
        <f t="shared" si="26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28"/>
        <v>122028</v>
      </c>
      <c r="B104" s="12">
        <f ca="1" t="shared" si="29"/>
        <v>47108</v>
      </c>
      <c r="C104" s="13">
        <f t="shared" si="30"/>
        <v>0</v>
      </c>
      <c r="D104" s="13">
        <f t="shared" si="31"/>
        <v>0</v>
      </c>
      <c r="E104" s="13">
        <f t="shared" si="32"/>
        <v>0</v>
      </c>
      <c r="F104" s="14">
        <f t="shared" si="33"/>
        <v>0</v>
      </c>
      <c r="G104" s="14">
        <f t="shared" si="27"/>
        <v>0</v>
      </c>
      <c r="H104" s="14">
        <f t="shared" si="34"/>
        <v>0</v>
      </c>
      <c r="I104" s="24">
        <f t="shared" si="35"/>
        <v>0</v>
      </c>
      <c r="J104" s="24">
        <f t="shared" si="26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28"/>
        <v>12029</v>
      </c>
      <c r="B105" s="12">
        <f ca="1" t="shared" si="29"/>
        <v>47139</v>
      </c>
      <c r="C105" s="13">
        <f t="shared" si="30"/>
        <v>0</v>
      </c>
      <c r="D105" s="13">
        <f t="shared" si="31"/>
        <v>0</v>
      </c>
      <c r="E105" s="13">
        <f t="shared" si="32"/>
        <v>0</v>
      </c>
      <c r="F105" s="14">
        <f t="shared" si="33"/>
        <v>0</v>
      </c>
      <c r="G105" s="14">
        <f t="shared" si="27"/>
        <v>0</v>
      </c>
      <c r="H105" s="14">
        <f t="shared" si="34"/>
        <v>0</v>
      </c>
      <c r="I105" s="24">
        <f t="shared" si="35"/>
        <v>0</v>
      </c>
      <c r="J105" s="24">
        <f t="shared" si="26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28"/>
        <v>22029</v>
      </c>
      <c r="B106" s="12">
        <f ca="1" t="shared" si="29"/>
        <v>47170</v>
      </c>
      <c r="C106" s="13">
        <f t="shared" si="30"/>
        <v>0</v>
      </c>
      <c r="D106" s="13">
        <f t="shared" si="31"/>
        <v>0</v>
      </c>
      <c r="E106" s="13">
        <f t="shared" si="32"/>
        <v>0</v>
      </c>
      <c r="F106" s="14">
        <f t="shared" si="33"/>
        <v>0</v>
      </c>
      <c r="G106" s="14">
        <f t="shared" si="27"/>
        <v>0</v>
      </c>
      <c r="H106" s="14">
        <f t="shared" si="34"/>
        <v>0</v>
      </c>
      <c r="I106" s="24">
        <f t="shared" si="35"/>
        <v>0</v>
      </c>
      <c r="J106" s="24">
        <f t="shared" si="26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28"/>
        <v>32029</v>
      </c>
      <c r="B107" s="12">
        <f ca="1" t="shared" si="29"/>
        <v>47198</v>
      </c>
      <c r="C107" s="13">
        <f t="shared" si="30"/>
        <v>0</v>
      </c>
      <c r="D107" s="13">
        <f t="shared" si="31"/>
        <v>0</v>
      </c>
      <c r="E107" s="13">
        <f t="shared" si="32"/>
        <v>0</v>
      </c>
      <c r="F107" s="14">
        <f t="shared" si="33"/>
        <v>0</v>
      </c>
      <c r="G107" s="14">
        <f t="shared" si="27"/>
        <v>0</v>
      </c>
      <c r="H107" s="14">
        <f t="shared" si="34"/>
        <v>0</v>
      </c>
      <c r="I107" s="24">
        <f t="shared" si="35"/>
        <v>0</v>
      </c>
      <c r="J107" s="24">
        <f t="shared" si="26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28"/>
        <v>42029</v>
      </c>
      <c r="B108" s="12">
        <f ca="1" t="shared" si="29"/>
        <v>47229</v>
      </c>
      <c r="C108" s="13">
        <f t="shared" si="30"/>
        <v>0</v>
      </c>
      <c r="D108" s="13">
        <f t="shared" si="31"/>
        <v>0</v>
      </c>
      <c r="E108" s="13">
        <f t="shared" si="32"/>
        <v>0</v>
      </c>
      <c r="F108" s="14">
        <f t="shared" si="33"/>
        <v>0</v>
      </c>
      <c r="G108" s="14">
        <f t="shared" si="27"/>
        <v>0</v>
      </c>
      <c r="H108" s="14">
        <f t="shared" si="34"/>
        <v>0</v>
      </c>
      <c r="I108" s="24">
        <f t="shared" si="35"/>
        <v>0</v>
      </c>
      <c r="J108" s="24">
        <f t="shared" si="26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28"/>
        <v>52029</v>
      </c>
      <c r="B109" s="12">
        <f ca="1" t="shared" si="29"/>
        <v>47259</v>
      </c>
      <c r="C109" s="13">
        <f t="shared" si="30"/>
        <v>0</v>
      </c>
      <c r="D109" s="13">
        <f t="shared" si="31"/>
        <v>0</v>
      </c>
      <c r="E109" s="13">
        <f t="shared" si="32"/>
        <v>0</v>
      </c>
      <c r="F109" s="14">
        <f t="shared" si="33"/>
        <v>0</v>
      </c>
      <c r="G109" s="14">
        <f t="shared" si="27"/>
        <v>0</v>
      </c>
      <c r="H109" s="14">
        <f t="shared" si="34"/>
        <v>0</v>
      </c>
      <c r="I109" s="24">
        <f t="shared" si="35"/>
        <v>0</v>
      </c>
      <c r="J109" s="24">
        <f t="shared" si="26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28"/>
        <v>62029</v>
      </c>
      <c r="B110" s="12">
        <f ca="1" t="shared" si="29"/>
        <v>47290</v>
      </c>
      <c r="C110" s="13">
        <f t="shared" si="30"/>
        <v>0</v>
      </c>
      <c r="D110" s="13">
        <f t="shared" si="31"/>
        <v>0</v>
      </c>
      <c r="E110" s="13">
        <f t="shared" si="32"/>
        <v>0</v>
      </c>
      <c r="F110" s="14">
        <f t="shared" si="33"/>
        <v>0</v>
      </c>
      <c r="G110" s="14">
        <f t="shared" si="27"/>
        <v>0</v>
      </c>
      <c r="H110" s="14">
        <f t="shared" si="34"/>
        <v>0</v>
      </c>
      <c r="I110" s="24">
        <f t="shared" si="35"/>
        <v>0</v>
      </c>
      <c r="J110" s="24">
        <f t="shared" si="26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28"/>
        <v>72029</v>
      </c>
      <c r="B111" s="12">
        <f ca="1" t="shared" si="29"/>
        <v>47320</v>
      </c>
      <c r="C111" s="13">
        <f t="shared" si="30"/>
        <v>0</v>
      </c>
      <c r="D111" s="13">
        <f t="shared" si="31"/>
        <v>0</v>
      </c>
      <c r="E111" s="13">
        <f t="shared" si="32"/>
        <v>0</v>
      </c>
      <c r="F111" s="14">
        <f t="shared" si="33"/>
        <v>0</v>
      </c>
      <c r="G111" s="14">
        <f t="shared" si="27"/>
        <v>0</v>
      </c>
      <c r="H111" s="14">
        <f t="shared" si="34"/>
        <v>0</v>
      </c>
      <c r="I111" s="24">
        <f t="shared" si="35"/>
        <v>0</v>
      </c>
      <c r="J111" s="24">
        <f t="shared" si="26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28"/>
        <v>82029</v>
      </c>
      <c r="B112" s="12">
        <f ca="1" t="shared" si="29"/>
        <v>47351</v>
      </c>
      <c r="C112" s="13">
        <f t="shared" si="30"/>
        <v>0</v>
      </c>
      <c r="D112" s="13">
        <f t="shared" si="31"/>
        <v>0</v>
      </c>
      <c r="E112" s="13">
        <f t="shared" si="32"/>
        <v>0</v>
      </c>
      <c r="F112" s="14">
        <f t="shared" si="33"/>
        <v>0</v>
      </c>
      <c r="G112" s="14">
        <f t="shared" si="27"/>
        <v>0</v>
      </c>
      <c r="H112" s="14">
        <f t="shared" si="34"/>
        <v>0</v>
      </c>
      <c r="I112" s="24">
        <f t="shared" si="35"/>
        <v>0</v>
      </c>
      <c r="J112" s="24">
        <f t="shared" si="26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28"/>
        <v>92029</v>
      </c>
      <c r="B113" s="12">
        <f ca="1" t="shared" si="29"/>
        <v>47382</v>
      </c>
      <c r="C113" s="13">
        <f t="shared" si="30"/>
        <v>0</v>
      </c>
      <c r="D113" s="13">
        <f t="shared" si="31"/>
        <v>0</v>
      </c>
      <c r="E113" s="13">
        <f t="shared" si="32"/>
        <v>0</v>
      </c>
      <c r="F113" s="14">
        <f t="shared" si="33"/>
        <v>0</v>
      </c>
      <c r="G113" s="14">
        <f t="shared" si="27"/>
        <v>0</v>
      </c>
      <c r="H113" s="14">
        <f t="shared" si="34"/>
        <v>0</v>
      </c>
      <c r="I113" s="24">
        <f t="shared" si="35"/>
        <v>0</v>
      </c>
      <c r="J113" s="24">
        <f t="shared" si="26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28"/>
        <v>102029</v>
      </c>
      <c r="B114" s="12">
        <f ca="1" t="shared" si="29"/>
        <v>47412</v>
      </c>
      <c r="C114" s="13">
        <f t="shared" si="30"/>
        <v>0</v>
      </c>
      <c r="D114" s="13">
        <f t="shared" si="31"/>
        <v>0</v>
      </c>
      <c r="E114" s="13">
        <f t="shared" si="32"/>
        <v>0</v>
      </c>
      <c r="F114" s="14">
        <f t="shared" si="33"/>
        <v>0</v>
      </c>
      <c r="G114" s="14">
        <f t="shared" si="27"/>
        <v>0</v>
      </c>
      <c r="H114" s="14">
        <f t="shared" si="34"/>
        <v>0</v>
      </c>
      <c r="I114" s="24">
        <f t="shared" si="35"/>
        <v>0</v>
      </c>
      <c r="J114" s="24">
        <f t="shared" si="26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28"/>
        <v>112029</v>
      </c>
      <c r="B115" s="12">
        <f ca="1" t="shared" si="29"/>
        <v>47443</v>
      </c>
      <c r="C115" s="13">
        <f t="shared" si="30"/>
        <v>0</v>
      </c>
      <c r="D115" s="13">
        <f t="shared" si="31"/>
        <v>0</v>
      </c>
      <c r="E115" s="13">
        <f t="shared" si="32"/>
        <v>0</v>
      </c>
      <c r="F115" s="14">
        <f t="shared" si="33"/>
        <v>0</v>
      </c>
      <c r="G115" s="14">
        <f t="shared" si="27"/>
        <v>0</v>
      </c>
      <c r="H115" s="14">
        <f t="shared" si="34"/>
        <v>0</v>
      </c>
      <c r="I115" s="24">
        <f t="shared" si="35"/>
        <v>0</v>
      </c>
      <c r="J115" s="24">
        <f t="shared" si="26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28"/>
        <v>122029</v>
      </c>
      <c r="B116" s="12">
        <f ca="1" t="shared" si="29"/>
        <v>47473</v>
      </c>
      <c r="C116" s="13">
        <f t="shared" si="30"/>
        <v>0</v>
      </c>
      <c r="D116" s="13">
        <f t="shared" si="31"/>
        <v>0</v>
      </c>
      <c r="E116" s="13">
        <f t="shared" si="32"/>
        <v>0</v>
      </c>
      <c r="F116" s="14">
        <f t="shared" si="33"/>
        <v>0</v>
      </c>
      <c r="G116" s="14">
        <f t="shared" si="27"/>
        <v>0</v>
      </c>
      <c r="H116" s="14">
        <f t="shared" si="34"/>
        <v>0</v>
      </c>
      <c r="I116" s="24">
        <f t="shared" si="35"/>
        <v>0</v>
      </c>
      <c r="J116" s="24">
        <f t="shared" si="26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28"/>
        <v>12030</v>
      </c>
      <c r="B117" s="12">
        <f ca="1" t="shared" si="29"/>
        <v>47504</v>
      </c>
      <c r="C117" s="13">
        <f t="shared" si="30"/>
        <v>0</v>
      </c>
      <c r="D117" s="13">
        <f t="shared" si="31"/>
        <v>0</v>
      </c>
      <c r="E117" s="13">
        <f t="shared" si="32"/>
        <v>0</v>
      </c>
      <c r="F117" s="14">
        <f t="shared" si="33"/>
        <v>0</v>
      </c>
      <c r="G117" s="14">
        <f t="shared" si="27"/>
        <v>0</v>
      </c>
      <c r="H117" s="14">
        <f t="shared" si="34"/>
        <v>0</v>
      </c>
      <c r="I117" s="24">
        <f t="shared" si="35"/>
        <v>0</v>
      </c>
      <c r="J117" s="24">
        <f t="shared" si="26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28"/>
        <v>22030</v>
      </c>
      <c r="B118" s="12">
        <f ca="1" t="shared" si="29"/>
        <v>47535</v>
      </c>
      <c r="C118" s="13">
        <f t="shared" si="30"/>
        <v>0</v>
      </c>
      <c r="D118" s="13">
        <f t="shared" si="31"/>
        <v>0</v>
      </c>
      <c r="E118" s="13">
        <f t="shared" si="32"/>
        <v>0</v>
      </c>
      <c r="F118" s="14">
        <f t="shared" si="33"/>
        <v>0</v>
      </c>
      <c r="G118" s="14">
        <f t="shared" si="27"/>
        <v>0</v>
      </c>
      <c r="H118" s="14">
        <f t="shared" si="34"/>
        <v>0</v>
      </c>
      <c r="I118" s="24">
        <f t="shared" si="35"/>
        <v>0</v>
      </c>
      <c r="J118" s="24">
        <f t="shared" si="26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28"/>
        <v>32030</v>
      </c>
      <c r="B119" s="12">
        <f ca="1" t="shared" si="29"/>
        <v>47563</v>
      </c>
      <c r="C119" s="13">
        <f t="shared" si="30"/>
        <v>0</v>
      </c>
      <c r="D119" s="13">
        <f t="shared" si="31"/>
        <v>0</v>
      </c>
      <c r="E119" s="13">
        <f t="shared" si="32"/>
        <v>0</v>
      </c>
      <c r="F119" s="14">
        <f t="shared" si="33"/>
        <v>0</v>
      </c>
      <c r="G119" s="14">
        <f t="shared" si="27"/>
        <v>0</v>
      </c>
      <c r="H119" s="14">
        <f t="shared" si="34"/>
        <v>0</v>
      </c>
      <c r="I119" s="24">
        <f t="shared" si="35"/>
        <v>0</v>
      </c>
      <c r="J119" s="24">
        <f t="shared" si="26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28"/>
        <v>42030</v>
      </c>
      <c r="B120" s="12">
        <f ca="1" t="shared" si="29"/>
        <v>47594</v>
      </c>
      <c r="C120" s="13">
        <f t="shared" si="30"/>
        <v>0</v>
      </c>
      <c r="D120" s="13">
        <f t="shared" si="31"/>
        <v>0</v>
      </c>
      <c r="E120" s="13">
        <f t="shared" si="32"/>
        <v>0</v>
      </c>
      <c r="F120" s="14">
        <f t="shared" si="33"/>
        <v>0</v>
      </c>
      <c r="G120" s="14">
        <f t="shared" si="27"/>
        <v>0</v>
      </c>
      <c r="H120" s="14">
        <f t="shared" si="34"/>
        <v>0</v>
      </c>
      <c r="I120" s="24">
        <f t="shared" si="35"/>
        <v>0</v>
      </c>
      <c r="J120" s="24">
        <f t="shared" si="26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28"/>
        <v>52030</v>
      </c>
      <c r="B121" s="12">
        <f ca="1" t="shared" si="29"/>
        <v>47624</v>
      </c>
      <c r="C121" s="13">
        <f t="shared" si="30"/>
        <v>0</v>
      </c>
      <c r="D121" s="13">
        <f t="shared" si="31"/>
        <v>0</v>
      </c>
      <c r="E121" s="13">
        <f t="shared" si="32"/>
        <v>0</v>
      </c>
      <c r="F121" s="14">
        <f t="shared" si="33"/>
        <v>0</v>
      </c>
      <c r="G121" s="14">
        <f t="shared" si="27"/>
        <v>0</v>
      </c>
      <c r="H121" s="14">
        <f t="shared" si="34"/>
        <v>0</v>
      </c>
      <c r="I121" s="24">
        <f t="shared" si="35"/>
        <v>0</v>
      </c>
      <c r="J121" s="24">
        <f t="shared" si="26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28"/>
        <v>62030</v>
      </c>
      <c r="B122" s="12">
        <f ca="1" t="shared" si="29"/>
        <v>47655</v>
      </c>
      <c r="C122" s="13">
        <f t="shared" si="30"/>
        <v>0</v>
      </c>
      <c r="D122" s="13">
        <f t="shared" si="31"/>
        <v>0</v>
      </c>
      <c r="E122" s="13">
        <f t="shared" si="32"/>
        <v>0</v>
      </c>
      <c r="F122" s="14">
        <f t="shared" si="33"/>
        <v>0</v>
      </c>
      <c r="G122" s="14">
        <f t="shared" si="27"/>
        <v>0</v>
      </c>
      <c r="H122" s="14">
        <f t="shared" si="34"/>
        <v>0</v>
      </c>
      <c r="I122" s="24">
        <f t="shared" si="35"/>
        <v>0</v>
      </c>
      <c r="J122" s="24">
        <f t="shared" si="26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28"/>
        <v>72030</v>
      </c>
      <c r="B123" s="12">
        <f ca="1" t="shared" si="29"/>
        <v>47685</v>
      </c>
      <c r="C123" s="13">
        <f t="shared" si="30"/>
        <v>0</v>
      </c>
      <c r="D123" s="13">
        <f t="shared" si="31"/>
        <v>0</v>
      </c>
      <c r="E123" s="13">
        <f t="shared" si="32"/>
        <v>0</v>
      </c>
      <c r="F123" s="14">
        <f t="shared" si="33"/>
        <v>0</v>
      </c>
      <c r="G123" s="14">
        <f t="shared" si="27"/>
        <v>0</v>
      </c>
      <c r="H123" s="14">
        <f t="shared" si="34"/>
        <v>0</v>
      </c>
      <c r="I123" s="24">
        <f t="shared" si="35"/>
        <v>0</v>
      </c>
      <c r="J123" s="24">
        <f t="shared" si="26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28"/>
        <v>82030</v>
      </c>
      <c r="B124" s="12">
        <f ca="1" t="shared" si="29"/>
        <v>47716</v>
      </c>
      <c r="C124" s="13">
        <f t="shared" si="30"/>
        <v>0</v>
      </c>
      <c r="D124" s="13">
        <f t="shared" si="31"/>
        <v>0</v>
      </c>
      <c r="E124" s="13">
        <f t="shared" si="32"/>
        <v>0</v>
      </c>
      <c r="F124" s="14">
        <f t="shared" si="33"/>
        <v>0</v>
      </c>
      <c r="G124" s="14">
        <f t="shared" si="27"/>
        <v>0</v>
      </c>
      <c r="H124" s="14">
        <f t="shared" si="34"/>
        <v>0</v>
      </c>
      <c r="I124" s="24">
        <f t="shared" si="35"/>
        <v>0</v>
      </c>
      <c r="J124" s="24">
        <f t="shared" si="26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1" sqref="M21"/>
    </sheetView>
  </sheetViews>
  <sheetFormatPr defaultColWidth="11" defaultRowHeight="15"/>
  <cols>
    <col min="1" max="1" width="7" hidden="1" customWidth="1"/>
    <col min="2" max="2" width="8.57142857142857" customWidth="1"/>
    <col min="4" max="4" width="9.71428571428571" customWidth="1"/>
    <col min="5" max="5" width="11.4285714285714" customWidth="1"/>
    <col min="6" max="6" width="9.71428571428571" customWidth="1"/>
    <col min="7" max="7" width="12" customWidth="1"/>
    <col min="8" max="8" width="10.7142857142857" customWidth="1"/>
    <col min="9" max="9" width="11.2857142857143" customWidth="1"/>
    <col min="10" max="10" width="10.2857142857143" customWidth="1"/>
    <col min="11" max="11" width="11.4285714285714"/>
    <col min="12" max="12" width="11.4285714285714" customWidth="1"/>
    <col min="13" max="13" width="11.7142857142857" customWidth="1"/>
    <col min="14" max="14" width="10.4285714285714" customWidth="1"/>
    <col min="15" max="15" width="10.1428571428571" customWidth="1"/>
    <col min="16" max="16" width="9.42857142857143" customWidth="1"/>
    <col min="17" max="17" width="3.71428571428571" customWidth="1"/>
    <col min="18" max="18" width="19" customWidth="1"/>
    <col min="19" max="19" width="10.4285714285714" customWidth="1"/>
  </cols>
  <sheetData>
    <row r="1" spans="2:16">
      <c r="B1" s="1" t="s">
        <v>9</v>
      </c>
      <c r="C1" s="2" t="s">
        <v>115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500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1000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500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500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1500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500</v>
      </c>
      <c r="D6" s="13">
        <f t="shared" ref="D6:D37" si="4">C5*$K$1</f>
        <v>50</v>
      </c>
      <c r="E6" s="13">
        <f t="shared" ref="E6:E37" si="5">C5*$K$1+G5</f>
        <v>50</v>
      </c>
      <c r="F6" s="14">
        <f t="shared" ref="F6:F37" si="6">IF(J6&gt;E6,E6,J6)</f>
        <v>50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50</v>
      </c>
      <c r="K6" s="27">
        <v>43622</v>
      </c>
      <c r="L6" s="26">
        <v>50</v>
      </c>
      <c r="M6" s="27"/>
      <c r="N6" s="28"/>
      <c r="O6" s="27"/>
      <c r="P6" s="28"/>
      <c r="R6" s="34" t="s">
        <v>5</v>
      </c>
      <c r="S6" s="33">
        <f ca="1">VLOOKUP($A$2,$A$5:$P$127,4,FALSE)</f>
        <v>250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0</v>
      </c>
      <c r="D7" s="13">
        <f t="shared" si="4"/>
        <v>50</v>
      </c>
      <c r="E7" s="13">
        <f t="shared" si="5"/>
        <v>50</v>
      </c>
      <c r="F7" s="14">
        <f t="shared" si="6"/>
        <v>50</v>
      </c>
      <c r="G7" s="14">
        <f t="shared" si="0"/>
        <v>0</v>
      </c>
      <c r="H7" s="14">
        <f t="shared" si="7"/>
        <v>500</v>
      </c>
      <c r="I7" s="24">
        <f t="shared" si="8"/>
        <v>0</v>
      </c>
      <c r="J7" s="24">
        <f t="shared" ref="J7:J70" si="9">IF($L7&gt;0,$L7,0)+IF($N7&gt;0,$N7,0)+IF($P7&gt;0,$P7,0)</f>
        <v>550</v>
      </c>
      <c r="K7" s="27">
        <v>43649</v>
      </c>
      <c r="L7" s="26">
        <v>550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350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500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500</v>
      </c>
      <c r="J9" s="24">
        <f t="shared" si="9"/>
        <v>0</v>
      </c>
      <c r="K9" s="27">
        <v>43710</v>
      </c>
      <c r="L9" s="26">
        <v>-500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500</v>
      </c>
      <c r="D10" s="13">
        <f t="shared" si="4"/>
        <v>50</v>
      </c>
      <c r="E10" s="13">
        <f t="shared" si="5"/>
        <v>50</v>
      </c>
      <c r="F10" s="14">
        <f t="shared" si="6"/>
        <v>50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50</v>
      </c>
      <c r="K10" s="27">
        <v>43745</v>
      </c>
      <c r="L10" s="26">
        <v>50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500</v>
      </c>
      <c r="D11" s="13">
        <f t="shared" si="4"/>
        <v>50</v>
      </c>
      <c r="E11" s="13">
        <f t="shared" si="5"/>
        <v>50</v>
      </c>
      <c r="F11" s="14">
        <f t="shared" si="6"/>
        <v>50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50</v>
      </c>
      <c r="K11" s="27">
        <v>43774</v>
      </c>
      <c r="L11" s="26">
        <v>50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500</v>
      </c>
      <c r="D12" s="13">
        <f t="shared" si="4"/>
        <v>50</v>
      </c>
      <c r="E12" s="13">
        <f t="shared" si="5"/>
        <v>50</v>
      </c>
      <c r="F12" s="14">
        <f t="shared" si="6"/>
        <v>50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50</v>
      </c>
      <c r="K12" s="27">
        <v>43804</v>
      </c>
      <c r="L12" s="26">
        <v>50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500</v>
      </c>
      <c r="D13" s="13">
        <f t="shared" si="4"/>
        <v>50</v>
      </c>
      <c r="E13" s="13">
        <f t="shared" si="5"/>
        <v>50</v>
      </c>
      <c r="F13" s="14">
        <f t="shared" si="6"/>
        <v>50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50</v>
      </c>
      <c r="K13" s="27">
        <v>43834</v>
      </c>
      <c r="L13" s="26">
        <v>50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2500</v>
      </c>
      <c r="D14" s="13">
        <f t="shared" si="4"/>
        <v>50</v>
      </c>
      <c r="E14" s="13">
        <f t="shared" si="5"/>
        <v>50</v>
      </c>
      <c r="F14" s="14">
        <f t="shared" si="6"/>
        <v>50</v>
      </c>
      <c r="G14" s="14">
        <f t="shared" si="0"/>
        <v>0</v>
      </c>
      <c r="H14" s="14">
        <f t="shared" si="7"/>
        <v>0</v>
      </c>
      <c r="I14" s="24">
        <f t="shared" si="8"/>
        <v>2000</v>
      </c>
      <c r="J14" s="24">
        <f t="shared" si="9"/>
        <v>50</v>
      </c>
      <c r="K14" s="27">
        <v>43864</v>
      </c>
      <c r="L14" s="26">
        <v>-2000</v>
      </c>
      <c r="M14" s="27">
        <v>43867</v>
      </c>
      <c r="N14" s="28">
        <v>50</v>
      </c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2500</v>
      </c>
      <c r="D15" s="13">
        <f t="shared" si="4"/>
        <v>250</v>
      </c>
      <c r="E15" s="13">
        <f t="shared" si="5"/>
        <v>250</v>
      </c>
      <c r="F15" s="14">
        <f t="shared" si="6"/>
        <v>200</v>
      </c>
      <c r="G15" s="14">
        <f t="shared" si="0"/>
        <v>50</v>
      </c>
      <c r="H15" s="14">
        <f t="shared" si="7"/>
        <v>0</v>
      </c>
      <c r="I15" s="24">
        <f t="shared" si="8"/>
        <v>0</v>
      </c>
      <c r="J15" s="24">
        <f t="shared" si="9"/>
        <v>200</v>
      </c>
      <c r="K15" s="29">
        <v>43899</v>
      </c>
      <c r="L15" s="26">
        <v>200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2500</v>
      </c>
      <c r="D16" s="13">
        <f t="shared" si="4"/>
        <v>250</v>
      </c>
      <c r="E16" s="13">
        <f t="shared" si="5"/>
        <v>300</v>
      </c>
      <c r="F16" s="14">
        <f t="shared" si="6"/>
        <v>300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300</v>
      </c>
      <c r="K16" s="25">
        <v>43965</v>
      </c>
      <c r="L16" s="26">
        <v>300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2500</v>
      </c>
      <c r="D17" s="13">
        <f t="shared" si="4"/>
        <v>250</v>
      </c>
      <c r="E17" s="13">
        <f t="shared" si="5"/>
        <v>250</v>
      </c>
      <c r="F17" s="14">
        <f t="shared" si="6"/>
        <v>250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250</v>
      </c>
      <c r="K17" s="25">
        <v>43984</v>
      </c>
      <c r="L17" s="26">
        <v>250</v>
      </c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2500</v>
      </c>
      <c r="D18" s="13">
        <f t="shared" si="4"/>
        <v>250</v>
      </c>
      <c r="E18" s="13">
        <f t="shared" si="5"/>
        <v>250</v>
      </c>
      <c r="F18" s="14">
        <f t="shared" si="6"/>
        <v>50</v>
      </c>
      <c r="G18" s="14">
        <f t="shared" si="0"/>
        <v>200</v>
      </c>
      <c r="H18" s="14">
        <f t="shared" si="7"/>
        <v>0</v>
      </c>
      <c r="I18" s="24">
        <f t="shared" si="8"/>
        <v>0</v>
      </c>
      <c r="J18" s="24">
        <f t="shared" si="9"/>
        <v>50</v>
      </c>
      <c r="K18" s="25">
        <v>43984</v>
      </c>
      <c r="L18" s="26">
        <v>50</v>
      </c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2500</v>
      </c>
      <c r="D19" s="13">
        <f t="shared" si="4"/>
        <v>250</v>
      </c>
      <c r="E19" s="13">
        <f t="shared" si="5"/>
        <v>450</v>
      </c>
      <c r="F19" s="14">
        <f t="shared" si="6"/>
        <v>300</v>
      </c>
      <c r="G19" s="14">
        <f t="shared" si="0"/>
        <v>150</v>
      </c>
      <c r="H19" s="14">
        <f t="shared" si="7"/>
        <v>0</v>
      </c>
      <c r="I19" s="24">
        <f t="shared" si="8"/>
        <v>0</v>
      </c>
      <c r="J19" s="24">
        <f t="shared" si="9"/>
        <v>300</v>
      </c>
      <c r="K19" s="25">
        <v>44081</v>
      </c>
      <c r="L19" s="26">
        <v>300</v>
      </c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2500</v>
      </c>
      <c r="D20" s="13">
        <f t="shared" si="4"/>
        <v>250</v>
      </c>
      <c r="E20" s="13">
        <f t="shared" si="5"/>
        <v>400</v>
      </c>
      <c r="F20" s="14">
        <f t="shared" si="6"/>
        <v>300</v>
      </c>
      <c r="G20" s="14">
        <f t="shared" si="0"/>
        <v>100</v>
      </c>
      <c r="H20" s="14">
        <f t="shared" si="7"/>
        <v>0</v>
      </c>
      <c r="I20" s="24">
        <f t="shared" si="8"/>
        <v>0</v>
      </c>
      <c r="J20" s="24">
        <f t="shared" si="9"/>
        <v>300</v>
      </c>
      <c r="K20" s="25">
        <v>44081</v>
      </c>
      <c r="L20" s="26">
        <v>300</v>
      </c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1500</v>
      </c>
      <c r="D21" s="13">
        <f t="shared" si="4"/>
        <v>250</v>
      </c>
      <c r="E21" s="13">
        <f t="shared" si="5"/>
        <v>350</v>
      </c>
      <c r="F21" s="14">
        <f t="shared" si="6"/>
        <v>350</v>
      </c>
      <c r="G21" s="14">
        <f t="shared" si="0"/>
        <v>0</v>
      </c>
      <c r="H21" s="14">
        <f t="shared" si="7"/>
        <v>1000</v>
      </c>
      <c r="I21" s="24">
        <f t="shared" si="8"/>
        <v>0</v>
      </c>
      <c r="J21" s="24">
        <f t="shared" si="9"/>
        <v>1350</v>
      </c>
      <c r="K21" s="25">
        <v>44081</v>
      </c>
      <c r="L21" s="26">
        <v>1350</v>
      </c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1500</v>
      </c>
      <c r="D22" s="13">
        <f t="shared" si="4"/>
        <v>150</v>
      </c>
      <c r="E22" s="13">
        <f t="shared" si="5"/>
        <v>150</v>
      </c>
      <c r="F22" s="14">
        <f t="shared" si="6"/>
        <v>0</v>
      </c>
      <c r="G22" s="14">
        <f t="shared" si="0"/>
        <v>150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1500</v>
      </c>
      <c r="D23" s="13">
        <f t="shared" si="4"/>
        <v>150</v>
      </c>
      <c r="E23" s="13">
        <f t="shared" si="5"/>
        <v>300</v>
      </c>
      <c r="F23" s="14">
        <f t="shared" si="6"/>
        <v>0</v>
      </c>
      <c r="G23" s="14">
        <f t="shared" si="0"/>
        <v>300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1500</v>
      </c>
      <c r="D24" s="13">
        <f t="shared" si="4"/>
        <v>150</v>
      </c>
      <c r="E24" s="13">
        <f t="shared" si="5"/>
        <v>450</v>
      </c>
      <c r="F24" s="14">
        <f t="shared" si="6"/>
        <v>0</v>
      </c>
      <c r="G24" s="14">
        <f t="shared" si="0"/>
        <v>450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1500</v>
      </c>
      <c r="D25" s="13">
        <f t="shared" si="4"/>
        <v>150</v>
      </c>
      <c r="E25" s="13">
        <f t="shared" si="5"/>
        <v>600</v>
      </c>
      <c r="F25" s="14">
        <f t="shared" si="6"/>
        <v>0</v>
      </c>
      <c r="G25" s="14">
        <f t="shared" si="0"/>
        <v>600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1500</v>
      </c>
      <c r="D26" s="13">
        <f t="shared" si="4"/>
        <v>150</v>
      </c>
      <c r="E26" s="13">
        <f t="shared" si="5"/>
        <v>750</v>
      </c>
      <c r="F26" s="14">
        <f t="shared" si="6"/>
        <v>0</v>
      </c>
      <c r="G26" s="14">
        <f t="shared" si="0"/>
        <v>750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1500</v>
      </c>
      <c r="D27" s="13">
        <f t="shared" si="4"/>
        <v>150</v>
      </c>
      <c r="E27" s="13">
        <f t="shared" si="5"/>
        <v>900</v>
      </c>
      <c r="F27" s="14">
        <f t="shared" si="6"/>
        <v>0</v>
      </c>
      <c r="G27" s="14">
        <f t="shared" si="0"/>
        <v>900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1500</v>
      </c>
      <c r="D28" s="13">
        <f t="shared" si="4"/>
        <v>150</v>
      </c>
      <c r="E28" s="13">
        <f t="shared" si="5"/>
        <v>1050</v>
      </c>
      <c r="F28" s="14">
        <f t="shared" si="6"/>
        <v>0</v>
      </c>
      <c r="G28" s="14">
        <f t="shared" si="0"/>
        <v>1050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1500</v>
      </c>
      <c r="D29" s="13">
        <f t="shared" si="4"/>
        <v>150</v>
      </c>
      <c r="E29" s="13">
        <f t="shared" si="5"/>
        <v>1200</v>
      </c>
      <c r="F29" s="14">
        <f t="shared" si="6"/>
        <v>0</v>
      </c>
      <c r="G29" s="14">
        <f t="shared" si="0"/>
        <v>1200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1500</v>
      </c>
      <c r="D30" s="13">
        <f t="shared" si="4"/>
        <v>150</v>
      </c>
      <c r="E30" s="13">
        <f t="shared" si="5"/>
        <v>1350</v>
      </c>
      <c r="F30" s="14">
        <f t="shared" si="6"/>
        <v>0</v>
      </c>
      <c r="G30" s="14">
        <f t="shared" si="0"/>
        <v>1350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1500</v>
      </c>
      <c r="D31" s="13">
        <f t="shared" si="4"/>
        <v>150</v>
      </c>
      <c r="E31" s="13">
        <f t="shared" si="5"/>
        <v>1500</v>
      </c>
      <c r="F31" s="14">
        <f t="shared" si="6"/>
        <v>0</v>
      </c>
      <c r="G31" s="14">
        <f t="shared" si="0"/>
        <v>1500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1500</v>
      </c>
      <c r="D32" s="13">
        <f t="shared" si="4"/>
        <v>150</v>
      </c>
      <c r="E32" s="13">
        <f t="shared" si="5"/>
        <v>1650</v>
      </c>
      <c r="F32" s="14">
        <f t="shared" si="6"/>
        <v>0</v>
      </c>
      <c r="G32" s="14">
        <f t="shared" si="0"/>
        <v>1650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1500</v>
      </c>
      <c r="D33" s="13">
        <f t="shared" si="4"/>
        <v>150</v>
      </c>
      <c r="E33" s="13">
        <f t="shared" si="5"/>
        <v>1800</v>
      </c>
      <c r="F33" s="14">
        <f t="shared" si="6"/>
        <v>0</v>
      </c>
      <c r="G33" s="14">
        <f t="shared" si="0"/>
        <v>1800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1500</v>
      </c>
      <c r="D34" s="13">
        <f t="shared" si="4"/>
        <v>150</v>
      </c>
      <c r="E34" s="13">
        <f t="shared" si="5"/>
        <v>1950</v>
      </c>
      <c r="F34" s="14">
        <f t="shared" si="6"/>
        <v>0</v>
      </c>
      <c r="G34" s="14">
        <f t="shared" si="0"/>
        <v>1950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1500</v>
      </c>
      <c r="D35" s="13">
        <f t="shared" si="4"/>
        <v>150</v>
      </c>
      <c r="E35" s="13">
        <f t="shared" si="5"/>
        <v>2100</v>
      </c>
      <c r="F35" s="14">
        <f t="shared" si="6"/>
        <v>0</v>
      </c>
      <c r="G35" s="14">
        <f t="shared" si="0"/>
        <v>2100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1500</v>
      </c>
      <c r="D36" s="13">
        <f t="shared" si="4"/>
        <v>150</v>
      </c>
      <c r="E36" s="13">
        <f t="shared" si="5"/>
        <v>2250</v>
      </c>
      <c r="F36" s="14">
        <f t="shared" si="6"/>
        <v>0</v>
      </c>
      <c r="G36" s="14">
        <f t="shared" si="0"/>
        <v>2250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1500</v>
      </c>
      <c r="D37" s="13">
        <f t="shared" si="4"/>
        <v>150</v>
      </c>
      <c r="E37" s="13">
        <f t="shared" si="5"/>
        <v>2400</v>
      </c>
      <c r="F37" s="14">
        <f t="shared" si="6"/>
        <v>0</v>
      </c>
      <c r="G37" s="14">
        <f t="shared" ref="G37:G68" si="10">E37-F37</f>
        <v>2400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1500</v>
      </c>
      <c r="D38" s="13">
        <f t="shared" ref="D38:D69" si="14">C37*$K$1</f>
        <v>150</v>
      </c>
      <c r="E38" s="13">
        <f t="shared" ref="E38:E69" si="15">C37*$K$1+G37</f>
        <v>2550</v>
      </c>
      <c r="F38" s="14">
        <f t="shared" ref="F38:F69" si="16">IF(J38&gt;E38,E38,J38)</f>
        <v>0</v>
      </c>
      <c r="G38" s="14">
        <f t="shared" si="10"/>
        <v>2550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1500</v>
      </c>
      <c r="D39" s="13">
        <f t="shared" si="14"/>
        <v>150</v>
      </c>
      <c r="E39" s="13">
        <f t="shared" si="15"/>
        <v>2700</v>
      </c>
      <c r="F39" s="14">
        <f t="shared" si="16"/>
        <v>0</v>
      </c>
      <c r="G39" s="14">
        <f t="shared" si="10"/>
        <v>2700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1500</v>
      </c>
      <c r="D40" s="13">
        <f t="shared" si="14"/>
        <v>150</v>
      </c>
      <c r="E40" s="13">
        <f t="shared" si="15"/>
        <v>2850</v>
      </c>
      <c r="F40" s="14">
        <f t="shared" si="16"/>
        <v>0</v>
      </c>
      <c r="G40" s="14">
        <f t="shared" si="10"/>
        <v>2850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1500</v>
      </c>
      <c r="D41" s="13">
        <f t="shared" si="14"/>
        <v>150</v>
      </c>
      <c r="E41" s="13">
        <f t="shared" si="15"/>
        <v>3000</v>
      </c>
      <c r="F41" s="14">
        <f t="shared" si="16"/>
        <v>0</v>
      </c>
      <c r="G41" s="14">
        <f t="shared" si="10"/>
        <v>3000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1500</v>
      </c>
      <c r="D42" s="13">
        <f t="shared" si="14"/>
        <v>150</v>
      </c>
      <c r="E42" s="13">
        <f t="shared" si="15"/>
        <v>3150</v>
      </c>
      <c r="F42" s="14">
        <f t="shared" si="16"/>
        <v>0</v>
      </c>
      <c r="G42" s="14">
        <f t="shared" si="10"/>
        <v>3150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1500</v>
      </c>
      <c r="D43" s="13">
        <f t="shared" si="14"/>
        <v>150</v>
      </c>
      <c r="E43" s="13">
        <f t="shared" si="15"/>
        <v>3300</v>
      </c>
      <c r="F43" s="14">
        <f t="shared" si="16"/>
        <v>0</v>
      </c>
      <c r="G43" s="14">
        <f t="shared" si="10"/>
        <v>3300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1500</v>
      </c>
      <c r="D44" s="13">
        <f t="shared" si="14"/>
        <v>150</v>
      </c>
      <c r="E44" s="13">
        <f t="shared" si="15"/>
        <v>3450</v>
      </c>
      <c r="F44" s="14">
        <f t="shared" si="16"/>
        <v>0</v>
      </c>
      <c r="G44" s="14">
        <f t="shared" si="10"/>
        <v>3450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1500</v>
      </c>
      <c r="D45" s="13">
        <f t="shared" si="14"/>
        <v>150</v>
      </c>
      <c r="E45" s="13">
        <f t="shared" si="15"/>
        <v>3600</v>
      </c>
      <c r="F45" s="14">
        <f t="shared" si="16"/>
        <v>0</v>
      </c>
      <c r="G45" s="14">
        <f t="shared" si="10"/>
        <v>3600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1500</v>
      </c>
      <c r="D46" s="13">
        <f t="shared" si="14"/>
        <v>150</v>
      </c>
      <c r="E46" s="13">
        <f t="shared" si="15"/>
        <v>3750</v>
      </c>
      <c r="F46" s="14">
        <f t="shared" si="16"/>
        <v>0</v>
      </c>
      <c r="G46" s="14">
        <f t="shared" si="10"/>
        <v>3750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1500</v>
      </c>
      <c r="D47" s="13">
        <f t="shared" si="14"/>
        <v>150</v>
      </c>
      <c r="E47" s="13">
        <f t="shared" si="15"/>
        <v>3900</v>
      </c>
      <c r="F47" s="14">
        <f t="shared" si="16"/>
        <v>0</v>
      </c>
      <c r="G47" s="14">
        <f t="shared" si="10"/>
        <v>3900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1500</v>
      </c>
      <c r="D48" s="13">
        <f t="shared" si="14"/>
        <v>150</v>
      </c>
      <c r="E48" s="13">
        <f t="shared" si="15"/>
        <v>4050</v>
      </c>
      <c r="F48" s="14">
        <f t="shared" si="16"/>
        <v>0</v>
      </c>
      <c r="G48" s="14">
        <f t="shared" si="10"/>
        <v>4050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1500</v>
      </c>
      <c r="D49" s="13">
        <f t="shared" si="14"/>
        <v>150</v>
      </c>
      <c r="E49" s="13">
        <f t="shared" si="15"/>
        <v>4200</v>
      </c>
      <c r="F49" s="14">
        <f t="shared" si="16"/>
        <v>0</v>
      </c>
      <c r="G49" s="14">
        <f t="shared" si="10"/>
        <v>4200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1500</v>
      </c>
      <c r="D50" s="13">
        <f t="shared" si="14"/>
        <v>150</v>
      </c>
      <c r="E50" s="13">
        <f t="shared" si="15"/>
        <v>4350</v>
      </c>
      <c r="F50" s="14">
        <f t="shared" si="16"/>
        <v>0</v>
      </c>
      <c r="G50" s="14">
        <f t="shared" si="10"/>
        <v>4350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1500</v>
      </c>
      <c r="D51" s="13">
        <f t="shared" si="14"/>
        <v>150</v>
      </c>
      <c r="E51" s="13">
        <f t="shared" si="15"/>
        <v>4500</v>
      </c>
      <c r="F51" s="14">
        <f t="shared" si="16"/>
        <v>0</v>
      </c>
      <c r="G51" s="14">
        <f t="shared" si="10"/>
        <v>4500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1500</v>
      </c>
      <c r="D52" s="13">
        <f t="shared" si="14"/>
        <v>150</v>
      </c>
      <c r="E52" s="13">
        <f t="shared" si="15"/>
        <v>4650</v>
      </c>
      <c r="F52" s="14">
        <f t="shared" si="16"/>
        <v>0</v>
      </c>
      <c r="G52" s="14">
        <f t="shared" si="10"/>
        <v>4650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1500</v>
      </c>
      <c r="D53" s="13">
        <f t="shared" si="14"/>
        <v>150</v>
      </c>
      <c r="E53" s="13">
        <f t="shared" si="15"/>
        <v>4800</v>
      </c>
      <c r="F53" s="14">
        <f t="shared" si="16"/>
        <v>0</v>
      </c>
      <c r="G53" s="14">
        <f t="shared" si="10"/>
        <v>4800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1500</v>
      </c>
      <c r="D54" s="13">
        <f t="shared" si="14"/>
        <v>150</v>
      </c>
      <c r="E54" s="13">
        <f t="shared" si="15"/>
        <v>4950</v>
      </c>
      <c r="F54" s="14">
        <f t="shared" si="16"/>
        <v>0</v>
      </c>
      <c r="G54" s="14">
        <f t="shared" si="10"/>
        <v>4950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1500</v>
      </c>
      <c r="D55" s="13">
        <f t="shared" si="14"/>
        <v>150</v>
      </c>
      <c r="E55" s="13">
        <f t="shared" si="15"/>
        <v>5100</v>
      </c>
      <c r="F55" s="14">
        <f t="shared" si="16"/>
        <v>0</v>
      </c>
      <c r="G55" s="14">
        <f t="shared" si="10"/>
        <v>5100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1500</v>
      </c>
      <c r="D56" s="13">
        <f t="shared" si="14"/>
        <v>150</v>
      </c>
      <c r="E56" s="13">
        <f t="shared" si="15"/>
        <v>5250</v>
      </c>
      <c r="F56" s="14">
        <f t="shared" si="16"/>
        <v>0</v>
      </c>
      <c r="G56" s="14">
        <f t="shared" si="10"/>
        <v>5250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1500</v>
      </c>
      <c r="D57" s="13">
        <f t="shared" si="14"/>
        <v>150</v>
      </c>
      <c r="E57" s="13">
        <f t="shared" si="15"/>
        <v>5400</v>
      </c>
      <c r="F57" s="14">
        <f t="shared" si="16"/>
        <v>0</v>
      </c>
      <c r="G57" s="14">
        <f t="shared" si="10"/>
        <v>5400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1500</v>
      </c>
      <c r="D58" s="13">
        <f t="shared" si="14"/>
        <v>150</v>
      </c>
      <c r="E58" s="13">
        <f t="shared" si="15"/>
        <v>5550</v>
      </c>
      <c r="F58" s="14">
        <f t="shared" si="16"/>
        <v>0</v>
      </c>
      <c r="G58" s="14">
        <f t="shared" si="10"/>
        <v>5550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1500</v>
      </c>
      <c r="D59" s="13">
        <f t="shared" si="14"/>
        <v>150</v>
      </c>
      <c r="E59" s="13">
        <f t="shared" si="15"/>
        <v>5700</v>
      </c>
      <c r="F59" s="14">
        <f t="shared" si="16"/>
        <v>0</v>
      </c>
      <c r="G59" s="14">
        <f t="shared" si="10"/>
        <v>5700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1500</v>
      </c>
      <c r="D60" s="13">
        <f t="shared" si="14"/>
        <v>150</v>
      </c>
      <c r="E60" s="13">
        <f t="shared" si="15"/>
        <v>5850</v>
      </c>
      <c r="F60" s="14">
        <f t="shared" si="16"/>
        <v>0</v>
      </c>
      <c r="G60" s="14">
        <f t="shared" si="10"/>
        <v>5850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1500</v>
      </c>
      <c r="D61" s="13">
        <f t="shared" si="14"/>
        <v>150</v>
      </c>
      <c r="E61" s="13">
        <f t="shared" si="15"/>
        <v>6000</v>
      </c>
      <c r="F61" s="14">
        <f t="shared" si="16"/>
        <v>0</v>
      </c>
      <c r="G61" s="14">
        <f t="shared" si="10"/>
        <v>6000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1500</v>
      </c>
      <c r="D62" s="13">
        <f t="shared" si="14"/>
        <v>150</v>
      </c>
      <c r="E62" s="13">
        <f t="shared" si="15"/>
        <v>6150</v>
      </c>
      <c r="F62" s="14">
        <f t="shared" si="16"/>
        <v>0</v>
      </c>
      <c r="G62" s="14">
        <f t="shared" si="10"/>
        <v>6150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1500</v>
      </c>
      <c r="D63" s="13">
        <f t="shared" si="14"/>
        <v>150</v>
      </c>
      <c r="E63" s="13">
        <f t="shared" si="15"/>
        <v>6300</v>
      </c>
      <c r="F63" s="14">
        <f t="shared" si="16"/>
        <v>0</v>
      </c>
      <c r="G63" s="14">
        <f t="shared" si="10"/>
        <v>6300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1500</v>
      </c>
      <c r="D64" s="13">
        <f t="shared" si="14"/>
        <v>150</v>
      </c>
      <c r="E64" s="13">
        <f t="shared" si="15"/>
        <v>6450</v>
      </c>
      <c r="F64" s="14">
        <f t="shared" si="16"/>
        <v>0</v>
      </c>
      <c r="G64" s="14">
        <f t="shared" si="10"/>
        <v>6450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1500</v>
      </c>
      <c r="D65" s="13">
        <f t="shared" si="14"/>
        <v>150</v>
      </c>
      <c r="E65" s="13">
        <f t="shared" si="15"/>
        <v>6600</v>
      </c>
      <c r="F65" s="14">
        <f t="shared" si="16"/>
        <v>0</v>
      </c>
      <c r="G65" s="14">
        <f t="shared" si="10"/>
        <v>6600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1500</v>
      </c>
      <c r="D66" s="13">
        <f t="shared" si="14"/>
        <v>150</v>
      </c>
      <c r="E66" s="13">
        <f t="shared" si="15"/>
        <v>6750</v>
      </c>
      <c r="F66" s="14">
        <f t="shared" si="16"/>
        <v>0</v>
      </c>
      <c r="G66" s="14">
        <f t="shared" si="10"/>
        <v>6750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1500</v>
      </c>
      <c r="D67" s="13">
        <f t="shared" si="14"/>
        <v>150</v>
      </c>
      <c r="E67" s="13">
        <f t="shared" si="15"/>
        <v>6900</v>
      </c>
      <c r="F67" s="14">
        <f t="shared" si="16"/>
        <v>0</v>
      </c>
      <c r="G67" s="14">
        <f t="shared" si="10"/>
        <v>6900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1500</v>
      </c>
      <c r="D68" s="13">
        <f t="shared" si="14"/>
        <v>150</v>
      </c>
      <c r="E68" s="13">
        <f t="shared" si="15"/>
        <v>7050</v>
      </c>
      <c r="F68" s="14">
        <f t="shared" si="16"/>
        <v>0</v>
      </c>
      <c r="G68" s="14">
        <f t="shared" si="10"/>
        <v>7050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1500</v>
      </c>
      <c r="D69" s="13">
        <f t="shared" si="14"/>
        <v>150</v>
      </c>
      <c r="E69" s="13">
        <f t="shared" si="15"/>
        <v>7200</v>
      </c>
      <c r="F69" s="14">
        <f t="shared" si="16"/>
        <v>0</v>
      </c>
      <c r="G69" s="14">
        <f t="shared" ref="G69:G100" si="19">E69-F69</f>
        <v>7200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1500</v>
      </c>
      <c r="D70" s="13">
        <f t="shared" ref="D70:D101" si="23">C69*$K$1</f>
        <v>150</v>
      </c>
      <c r="E70" s="13">
        <f t="shared" ref="E70:E101" si="24">C69*$K$1+G69</f>
        <v>7350</v>
      </c>
      <c r="F70" s="14">
        <f t="shared" ref="F70:F101" si="25">IF(J70&gt;E70,E70,J70)</f>
        <v>0</v>
      </c>
      <c r="G70" s="14">
        <f t="shared" si="19"/>
        <v>7350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1500</v>
      </c>
      <c r="D71" s="13">
        <f t="shared" si="23"/>
        <v>150</v>
      </c>
      <c r="E71" s="13">
        <f t="shared" si="24"/>
        <v>7500</v>
      </c>
      <c r="F71" s="14">
        <f t="shared" si="25"/>
        <v>0</v>
      </c>
      <c r="G71" s="14">
        <f t="shared" si="19"/>
        <v>7500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1500</v>
      </c>
      <c r="D72" s="13">
        <f t="shared" si="23"/>
        <v>150</v>
      </c>
      <c r="E72" s="13">
        <f t="shared" si="24"/>
        <v>7650</v>
      </c>
      <c r="F72" s="14">
        <f t="shared" si="25"/>
        <v>0</v>
      </c>
      <c r="G72" s="14">
        <f t="shared" si="19"/>
        <v>7650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1500</v>
      </c>
      <c r="D73" s="13">
        <f t="shared" si="23"/>
        <v>150</v>
      </c>
      <c r="E73" s="13">
        <f t="shared" si="24"/>
        <v>7800</v>
      </c>
      <c r="F73" s="14">
        <f t="shared" si="25"/>
        <v>0</v>
      </c>
      <c r="G73" s="14">
        <f t="shared" si="19"/>
        <v>7800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1500</v>
      </c>
      <c r="D74" s="13">
        <f t="shared" si="23"/>
        <v>150</v>
      </c>
      <c r="E74" s="13">
        <f t="shared" si="24"/>
        <v>7950</v>
      </c>
      <c r="F74" s="14">
        <f t="shared" si="25"/>
        <v>0</v>
      </c>
      <c r="G74" s="14">
        <f t="shared" si="19"/>
        <v>7950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1500</v>
      </c>
      <c r="D75" s="13">
        <f t="shared" si="23"/>
        <v>150</v>
      </c>
      <c r="E75" s="13">
        <f t="shared" si="24"/>
        <v>8100</v>
      </c>
      <c r="F75" s="14">
        <f t="shared" si="25"/>
        <v>0</v>
      </c>
      <c r="G75" s="14">
        <f t="shared" si="19"/>
        <v>8100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1500</v>
      </c>
      <c r="D76" s="13">
        <f t="shared" si="23"/>
        <v>150</v>
      </c>
      <c r="E76" s="13">
        <f t="shared" si="24"/>
        <v>8250</v>
      </c>
      <c r="F76" s="14">
        <f t="shared" si="25"/>
        <v>0</v>
      </c>
      <c r="G76" s="14">
        <f t="shared" si="19"/>
        <v>8250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1500</v>
      </c>
      <c r="D77" s="13">
        <f t="shared" si="23"/>
        <v>150</v>
      </c>
      <c r="E77" s="13">
        <f t="shared" si="24"/>
        <v>8400</v>
      </c>
      <c r="F77" s="14">
        <f t="shared" si="25"/>
        <v>0</v>
      </c>
      <c r="G77" s="14">
        <f t="shared" si="19"/>
        <v>8400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1500</v>
      </c>
      <c r="D78" s="13">
        <f t="shared" si="23"/>
        <v>150</v>
      </c>
      <c r="E78" s="13">
        <f t="shared" si="24"/>
        <v>8550</v>
      </c>
      <c r="F78" s="14">
        <f t="shared" si="25"/>
        <v>0</v>
      </c>
      <c r="G78" s="14">
        <f t="shared" si="19"/>
        <v>8550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1500</v>
      </c>
      <c r="D79" s="13">
        <f t="shared" si="23"/>
        <v>150</v>
      </c>
      <c r="E79" s="13">
        <f t="shared" si="24"/>
        <v>8700</v>
      </c>
      <c r="F79" s="14">
        <f t="shared" si="25"/>
        <v>0</v>
      </c>
      <c r="G79" s="14">
        <f t="shared" si="19"/>
        <v>8700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1500</v>
      </c>
      <c r="D80" s="13">
        <f t="shared" si="23"/>
        <v>150</v>
      </c>
      <c r="E80" s="13">
        <f t="shared" si="24"/>
        <v>8850</v>
      </c>
      <c r="F80" s="14">
        <f t="shared" si="25"/>
        <v>0</v>
      </c>
      <c r="G80" s="14">
        <f t="shared" si="19"/>
        <v>8850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1500</v>
      </c>
      <c r="D81" s="13">
        <f t="shared" si="23"/>
        <v>150</v>
      </c>
      <c r="E81" s="13">
        <f t="shared" si="24"/>
        <v>9000</v>
      </c>
      <c r="F81" s="14">
        <f t="shared" si="25"/>
        <v>0</v>
      </c>
      <c r="G81" s="14">
        <f t="shared" si="19"/>
        <v>9000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1500</v>
      </c>
      <c r="D82" s="13">
        <f t="shared" si="23"/>
        <v>150</v>
      </c>
      <c r="E82" s="13">
        <f t="shared" si="24"/>
        <v>9150</v>
      </c>
      <c r="F82" s="14">
        <f t="shared" si="25"/>
        <v>0</v>
      </c>
      <c r="G82" s="14">
        <f t="shared" si="19"/>
        <v>9150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1500</v>
      </c>
      <c r="D83" s="13">
        <f t="shared" si="23"/>
        <v>150</v>
      </c>
      <c r="E83" s="13">
        <f t="shared" si="24"/>
        <v>9300</v>
      </c>
      <c r="F83" s="14">
        <f t="shared" si="25"/>
        <v>0</v>
      </c>
      <c r="G83" s="14">
        <f t="shared" si="19"/>
        <v>9300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1500</v>
      </c>
      <c r="D84" s="13">
        <f t="shared" si="23"/>
        <v>150</v>
      </c>
      <c r="E84" s="13">
        <f t="shared" si="24"/>
        <v>9450</v>
      </c>
      <c r="F84" s="14">
        <f t="shared" si="25"/>
        <v>0</v>
      </c>
      <c r="G84" s="14">
        <f t="shared" si="19"/>
        <v>9450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1500</v>
      </c>
      <c r="D85" s="13">
        <f t="shared" si="23"/>
        <v>150</v>
      </c>
      <c r="E85" s="13">
        <f t="shared" si="24"/>
        <v>9600</v>
      </c>
      <c r="F85" s="14">
        <f t="shared" si="25"/>
        <v>0</v>
      </c>
      <c r="G85" s="14">
        <f t="shared" si="19"/>
        <v>9600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1500</v>
      </c>
      <c r="D86" s="13">
        <f t="shared" si="23"/>
        <v>150</v>
      </c>
      <c r="E86" s="13">
        <f t="shared" si="24"/>
        <v>9750</v>
      </c>
      <c r="F86" s="14">
        <f t="shared" si="25"/>
        <v>0</v>
      </c>
      <c r="G86" s="14">
        <f t="shared" si="19"/>
        <v>9750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1500</v>
      </c>
      <c r="D87" s="13">
        <f t="shared" si="23"/>
        <v>150</v>
      </c>
      <c r="E87" s="13">
        <f t="shared" si="24"/>
        <v>9900</v>
      </c>
      <c r="F87" s="14">
        <f t="shared" si="25"/>
        <v>0</v>
      </c>
      <c r="G87" s="14">
        <f t="shared" si="19"/>
        <v>9900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1500</v>
      </c>
      <c r="D88" s="13">
        <f t="shared" si="23"/>
        <v>150</v>
      </c>
      <c r="E88" s="13">
        <f t="shared" si="24"/>
        <v>10050</v>
      </c>
      <c r="F88" s="14">
        <f t="shared" si="25"/>
        <v>0</v>
      </c>
      <c r="G88" s="14">
        <f t="shared" si="19"/>
        <v>10050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1500</v>
      </c>
      <c r="D89" s="13">
        <f t="shared" si="23"/>
        <v>150</v>
      </c>
      <c r="E89" s="13">
        <f t="shared" si="24"/>
        <v>10200</v>
      </c>
      <c r="F89" s="14">
        <f t="shared" si="25"/>
        <v>0</v>
      </c>
      <c r="G89" s="14">
        <f t="shared" si="19"/>
        <v>10200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1500</v>
      </c>
      <c r="D90" s="13">
        <f t="shared" si="23"/>
        <v>150</v>
      </c>
      <c r="E90" s="13">
        <f t="shared" si="24"/>
        <v>10350</v>
      </c>
      <c r="F90" s="14">
        <f t="shared" si="25"/>
        <v>0</v>
      </c>
      <c r="G90" s="14">
        <f t="shared" si="19"/>
        <v>10350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1500</v>
      </c>
      <c r="D91" s="13">
        <f t="shared" si="23"/>
        <v>150</v>
      </c>
      <c r="E91" s="13">
        <f t="shared" si="24"/>
        <v>10500</v>
      </c>
      <c r="F91" s="14">
        <f t="shared" si="25"/>
        <v>0</v>
      </c>
      <c r="G91" s="14">
        <f t="shared" si="19"/>
        <v>10500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1500</v>
      </c>
      <c r="D92" s="13">
        <f t="shared" si="23"/>
        <v>150</v>
      </c>
      <c r="E92" s="13">
        <f t="shared" si="24"/>
        <v>10650</v>
      </c>
      <c r="F92" s="14">
        <f t="shared" si="25"/>
        <v>0</v>
      </c>
      <c r="G92" s="14">
        <f t="shared" si="19"/>
        <v>10650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1500</v>
      </c>
      <c r="D93" s="13">
        <f t="shared" si="23"/>
        <v>150</v>
      </c>
      <c r="E93" s="13">
        <f t="shared" si="24"/>
        <v>10800</v>
      </c>
      <c r="F93" s="14">
        <f t="shared" si="25"/>
        <v>0</v>
      </c>
      <c r="G93" s="14">
        <f t="shared" si="19"/>
        <v>10800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1500</v>
      </c>
      <c r="D94" s="13">
        <f t="shared" si="23"/>
        <v>150</v>
      </c>
      <c r="E94" s="13">
        <f t="shared" si="24"/>
        <v>10950</v>
      </c>
      <c r="F94" s="14">
        <f t="shared" si="25"/>
        <v>0</v>
      </c>
      <c r="G94" s="14">
        <f t="shared" si="19"/>
        <v>10950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1500</v>
      </c>
      <c r="D95" s="13">
        <f t="shared" si="23"/>
        <v>150</v>
      </c>
      <c r="E95" s="13">
        <f t="shared" si="24"/>
        <v>11100</v>
      </c>
      <c r="F95" s="14">
        <f t="shared" si="25"/>
        <v>0</v>
      </c>
      <c r="G95" s="14">
        <f t="shared" si="19"/>
        <v>11100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1500</v>
      </c>
      <c r="D96" s="13">
        <f t="shared" si="23"/>
        <v>150</v>
      </c>
      <c r="E96" s="13">
        <f t="shared" si="24"/>
        <v>11250</v>
      </c>
      <c r="F96" s="14">
        <f t="shared" si="25"/>
        <v>0</v>
      </c>
      <c r="G96" s="14">
        <f t="shared" si="19"/>
        <v>11250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1500</v>
      </c>
      <c r="D97" s="13">
        <f t="shared" si="23"/>
        <v>150</v>
      </c>
      <c r="E97" s="13">
        <f t="shared" si="24"/>
        <v>11400</v>
      </c>
      <c r="F97" s="14">
        <f t="shared" si="25"/>
        <v>0</v>
      </c>
      <c r="G97" s="14">
        <f t="shared" si="19"/>
        <v>11400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1500</v>
      </c>
      <c r="D98" s="13">
        <f t="shared" si="23"/>
        <v>150</v>
      </c>
      <c r="E98" s="13">
        <f t="shared" si="24"/>
        <v>11550</v>
      </c>
      <c r="F98" s="14">
        <f t="shared" si="25"/>
        <v>0</v>
      </c>
      <c r="G98" s="14">
        <f t="shared" si="19"/>
        <v>11550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1500</v>
      </c>
      <c r="D99" s="13">
        <f t="shared" si="23"/>
        <v>150</v>
      </c>
      <c r="E99" s="13">
        <f t="shared" si="24"/>
        <v>11700</v>
      </c>
      <c r="F99" s="14">
        <f t="shared" si="25"/>
        <v>0</v>
      </c>
      <c r="G99" s="14">
        <f t="shared" si="19"/>
        <v>11700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1500</v>
      </c>
      <c r="D100" s="13">
        <f t="shared" si="23"/>
        <v>150</v>
      </c>
      <c r="E100" s="13">
        <f t="shared" si="24"/>
        <v>11850</v>
      </c>
      <c r="F100" s="14">
        <f t="shared" si="25"/>
        <v>0</v>
      </c>
      <c r="G100" s="14">
        <f t="shared" si="19"/>
        <v>11850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1500</v>
      </c>
      <c r="D101" s="13">
        <f t="shared" si="23"/>
        <v>150</v>
      </c>
      <c r="E101" s="13">
        <f t="shared" si="24"/>
        <v>12000</v>
      </c>
      <c r="F101" s="14">
        <f t="shared" si="25"/>
        <v>0</v>
      </c>
      <c r="G101" s="14">
        <f t="shared" ref="G101:G124" si="29">E101-F101</f>
        <v>12000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1500</v>
      </c>
      <c r="D102" s="13">
        <f t="shared" ref="D102:D124" si="33">C101*$K$1</f>
        <v>150</v>
      </c>
      <c r="E102" s="13">
        <f t="shared" ref="E102:E124" si="34">C101*$K$1+G101</f>
        <v>12150</v>
      </c>
      <c r="F102" s="14">
        <f t="shared" ref="F102:F124" si="35">IF(J102&gt;E102,E102,J102)</f>
        <v>0</v>
      </c>
      <c r="G102" s="14">
        <f t="shared" si="29"/>
        <v>12150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1500</v>
      </c>
      <c r="D103" s="13">
        <f t="shared" si="33"/>
        <v>150</v>
      </c>
      <c r="E103" s="13">
        <f t="shared" si="34"/>
        <v>12300</v>
      </c>
      <c r="F103" s="14">
        <f t="shared" si="35"/>
        <v>0</v>
      </c>
      <c r="G103" s="14">
        <f t="shared" si="29"/>
        <v>12300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1500</v>
      </c>
      <c r="D104" s="13">
        <f t="shared" si="33"/>
        <v>150</v>
      </c>
      <c r="E104" s="13">
        <f t="shared" si="34"/>
        <v>12450</v>
      </c>
      <c r="F104" s="14">
        <f t="shared" si="35"/>
        <v>0</v>
      </c>
      <c r="G104" s="14">
        <f t="shared" si="29"/>
        <v>12450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1500</v>
      </c>
      <c r="D105" s="13">
        <f t="shared" si="33"/>
        <v>150</v>
      </c>
      <c r="E105" s="13">
        <f t="shared" si="34"/>
        <v>12600</v>
      </c>
      <c r="F105" s="14">
        <f t="shared" si="35"/>
        <v>0</v>
      </c>
      <c r="G105" s="14">
        <f t="shared" si="29"/>
        <v>12600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1500</v>
      </c>
      <c r="D106" s="13">
        <f t="shared" si="33"/>
        <v>150</v>
      </c>
      <c r="E106" s="13">
        <f t="shared" si="34"/>
        <v>12750</v>
      </c>
      <c r="F106" s="14">
        <f t="shared" si="35"/>
        <v>0</v>
      </c>
      <c r="G106" s="14">
        <f t="shared" si="29"/>
        <v>12750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1500</v>
      </c>
      <c r="D107" s="13">
        <f t="shared" si="33"/>
        <v>150</v>
      </c>
      <c r="E107" s="13">
        <f t="shared" si="34"/>
        <v>12900</v>
      </c>
      <c r="F107" s="14">
        <f t="shared" si="35"/>
        <v>0</v>
      </c>
      <c r="G107" s="14">
        <f t="shared" si="29"/>
        <v>12900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1500</v>
      </c>
      <c r="D108" s="13">
        <f t="shared" si="33"/>
        <v>150</v>
      </c>
      <c r="E108" s="13">
        <f t="shared" si="34"/>
        <v>13050</v>
      </c>
      <c r="F108" s="14">
        <f t="shared" si="35"/>
        <v>0</v>
      </c>
      <c r="G108" s="14">
        <f t="shared" si="29"/>
        <v>13050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1500</v>
      </c>
      <c r="D109" s="13">
        <f t="shared" si="33"/>
        <v>150</v>
      </c>
      <c r="E109" s="13">
        <f t="shared" si="34"/>
        <v>13200</v>
      </c>
      <c r="F109" s="14">
        <f t="shared" si="35"/>
        <v>0</v>
      </c>
      <c r="G109" s="14">
        <f t="shared" si="29"/>
        <v>13200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1500</v>
      </c>
      <c r="D110" s="13">
        <f t="shared" si="33"/>
        <v>150</v>
      </c>
      <c r="E110" s="13">
        <f t="shared" si="34"/>
        <v>13350</v>
      </c>
      <c r="F110" s="14">
        <f t="shared" si="35"/>
        <v>0</v>
      </c>
      <c r="G110" s="14">
        <f t="shared" si="29"/>
        <v>13350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1500</v>
      </c>
      <c r="D111" s="13">
        <f t="shared" si="33"/>
        <v>150</v>
      </c>
      <c r="E111" s="13">
        <f t="shared" si="34"/>
        <v>13500</v>
      </c>
      <c r="F111" s="14">
        <f t="shared" si="35"/>
        <v>0</v>
      </c>
      <c r="G111" s="14">
        <f t="shared" si="29"/>
        <v>13500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1500</v>
      </c>
      <c r="D112" s="13">
        <f t="shared" si="33"/>
        <v>150</v>
      </c>
      <c r="E112" s="13">
        <f t="shared" si="34"/>
        <v>13650</v>
      </c>
      <c r="F112" s="14">
        <f t="shared" si="35"/>
        <v>0</v>
      </c>
      <c r="G112" s="14">
        <f t="shared" si="29"/>
        <v>13650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1500</v>
      </c>
      <c r="D113" s="13">
        <f t="shared" si="33"/>
        <v>150</v>
      </c>
      <c r="E113" s="13">
        <f t="shared" si="34"/>
        <v>13800</v>
      </c>
      <c r="F113" s="14">
        <f t="shared" si="35"/>
        <v>0</v>
      </c>
      <c r="G113" s="14">
        <f t="shared" si="29"/>
        <v>13800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1500</v>
      </c>
      <c r="D114" s="13">
        <f t="shared" si="33"/>
        <v>150</v>
      </c>
      <c r="E114" s="13">
        <f t="shared" si="34"/>
        <v>13950</v>
      </c>
      <c r="F114" s="14">
        <f t="shared" si="35"/>
        <v>0</v>
      </c>
      <c r="G114" s="14">
        <f t="shared" si="29"/>
        <v>13950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1500</v>
      </c>
      <c r="D115" s="13">
        <f t="shared" si="33"/>
        <v>150</v>
      </c>
      <c r="E115" s="13">
        <f t="shared" si="34"/>
        <v>14100</v>
      </c>
      <c r="F115" s="14">
        <f t="shared" si="35"/>
        <v>0</v>
      </c>
      <c r="G115" s="14">
        <f t="shared" si="29"/>
        <v>14100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1500</v>
      </c>
      <c r="D116" s="13">
        <f t="shared" si="33"/>
        <v>150</v>
      </c>
      <c r="E116" s="13">
        <f t="shared" si="34"/>
        <v>14250</v>
      </c>
      <c r="F116" s="14">
        <f t="shared" si="35"/>
        <v>0</v>
      </c>
      <c r="G116" s="14">
        <f t="shared" si="29"/>
        <v>14250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1500</v>
      </c>
      <c r="D117" s="13">
        <f t="shared" si="33"/>
        <v>150</v>
      </c>
      <c r="E117" s="13">
        <f t="shared" si="34"/>
        <v>14400</v>
      </c>
      <c r="F117" s="14">
        <f t="shared" si="35"/>
        <v>0</v>
      </c>
      <c r="G117" s="14">
        <f t="shared" si="29"/>
        <v>14400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1500</v>
      </c>
      <c r="D118" s="13">
        <f t="shared" si="33"/>
        <v>150</v>
      </c>
      <c r="E118" s="13">
        <f t="shared" si="34"/>
        <v>14550</v>
      </c>
      <c r="F118" s="14">
        <f t="shared" si="35"/>
        <v>0</v>
      </c>
      <c r="G118" s="14">
        <f t="shared" si="29"/>
        <v>14550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1500</v>
      </c>
      <c r="D119" s="13">
        <f t="shared" si="33"/>
        <v>150</v>
      </c>
      <c r="E119" s="13">
        <f t="shared" si="34"/>
        <v>14700</v>
      </c>
      <c r="F119" s="14">
        <f t="shared" si="35"/>
        <v>0</v>
      </c>
      <c r="G119" s="14">
        <f t="shared" si="29"/>
        <v>14700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1500</v>
      </c>
      <c r="D120" s="13">
        <f t="shared" si="33"/>
        <v>150</v>
      </c>
      <c r="E120" s="13">
        <f t="shared" si="34"/>
        <v>14850</v>
      </c>
      <c r="F120" s="14">
        <f t="shared" si="35"/>
        <v>0</v>
      </c>
      <c r="G120" s="14">
        <f t="shared" si="29"/>
        <v>14850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1500</v>
      </c>
      <c r="D121" s="13">
        <f t="shared" si="33"/>
        <v>150</v>
      </c>
      <c r="E121" s="13">
        <f t="shared" si="34"/>
        <v>15000</v>
      </c>
      <c r="F121" s="14">
        <f t="shared" si="35"/>
        <v>0</v>
      </c>
      <c r="G121" s="14">
        <f t="shared" si="29"/>
        <v>15000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1500</v>
      </c>
      <c r="D122" s="13">
        <f t="shared" si="33"/>
        <v>150</v>
      </c>
      <c r="E122" s="13">
        <f t="shared" si="34"/>
        <v>15150</v>
      </c>
      <c r="F122" s="14">
        <f t="shared" si="35"/>
        <v>0</v>
      </c>
      <c r="G122" s="14">
        <f t="shared" si="29"/>
        <v>15150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1500</v>
      </c>
      <c r="D123" s="13">
        <f t="shared" si="33"/>
        <v>150</v>
      </c>
      <c r="E123" s="13">
        <f t="shared" si="34"/>
        <v>15300</v>
      </c>
      <c r="F123" s="14">
        <f t="shared" si="35"/>
        <v>0</v>
      </c>
      <c r="G123" s="14">
        <f t="shared" si="29"/>
        <v>15300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1500</v>
      </c>
      <c r="D124" s="13">
        <f t="shared" si="33"/>
        <v>150</v>
      </c>
      <c r="E124" s="13">
        <f t="shared" si="34"/>
        <v>15450</v>
      </c>
      <c r="F124" s="14">
        <f t="shared" si="35"/>
        <v>0</v>
      </c>
      <c r="G124" s="14">
        <f t="shared" si="29"/>
        <v>15450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10" sqref="M10"/>
    </sheetView>
  </sheetViews>
  <sheetFormatPr defaultColWidth="11" defaultRowHeight="15"/>
  <cols>
    <col min="1" max="1" width="7" hidden="1" customWidth="1"/>
    <col min="2" max="2" width="9" customWidth="1"/>
    <col min="4" max="5" width="11.4285714285714" customWidth="1"/>
    <col min="6" max="6" width="9.85714285714286" customWidth="1"/>
    <col min="7" max="7" width="12" customWidth="1"/>
    <col min="8" max="8" width="10.1428571428571" customWidth="1"/>
    <col min="9" max="9" width="11.8571428571429" customWidth="1"/>
    <col min="10" max="10" width="9.85714285714286" customWidth="1"/>
    <col min="13" max="13" width="11.5714285714286" customWidth="1"/>
    <col min="14" max="14" width="10.2857142857143" customWidth="1"/>
    <col min="15" max="15" width="10.1428571428571" customWidth="1"/>
    <col min="16" max="16" width="10" customWidth="1"/>
    <col min="17" max="17" width="4" customWidth="1"/>
    <col min="18" max="18" width="19.1428571428571" customWidth="1"/>
    <col min="19" max="19" width="8.42857142857143" customWidth="1"/>
  </cols>
  <sheetData>
    <row r="1" spans="2:16">
      <c r="B1" s="1" t="s">
        <v>9</v>
      </c>
      <c r="C1" s="2" t="s">
        <v>116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43800</v>
      </c>
      <c r="N1" s="19" t="s">
        <v>13</v>
      </c>
      <c r="O1" s="20">
        <v>500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122019</v>
      </c>
      <c r="B5" s="12">
        <f>EDATE(M1,0)</f>
        <v>43800</v>
      </c>
      <c r="C5" s="13">
        <f>IF(H5&gt;0,O1-H5,IF(J5&lt;0,O1-J5,O1))</f>
        <v>500</v>
      </c>
      <c r="D5" s="13"/>
      <c r="E5" s="13">
        <f>IF(OR(J5&lt;&gt;0,I5&lt;&gt;O1),O1*K1,0)</f>
        <v>50</v>
      </c>
      <c r="F5" s="14">
        <f>IF((J5+I5)&lt;0,0,IF((J5+I5)&gt;E5,E5,J5))</f>
        <v>50</v>
      </c>
      <c r="G5" s="14">
        <f t="shared" ref="G5:G36" si="0">E5-F5</f>
        <v>0</v>
      </c>
      <c r="H5" s="14">
        <f>IF(J5+I5&gt;F5,J5-F5,0)</f>
        <v>-50</v>
      </c>
      <c r="I5" s="24">
        <f>-SUMIF($L5:$P5,"&lt;0",$L5:$P5)+O1</f>
        <v>1000</v>
      </c>
      <c r="J5" s="24">
        <f>IF($L5&gt;0,$L5,0)+IF($N5&gt;0,$N5,0)+IF($P5&gt;0,$P5,0)</f>
        <v>0</v>
      </c>
      <c r="K5" s="25">
        <v>43803</v>
      </c>
      <c r="L5" s="26">
        <v>-500</v>
      </c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12020</v>
      </c>
      <c r="B6" s="12">
        <v>43831</v>
      </c>
      <c r="C6" s="13">
        <f t="shared" ref="C6:C37" si="2">C5-H6+I6</f>
        <v>500</v>
      </c>
      <c r="D6" s="13">
        <f t="shared" ref="D6:D37" si="3">C5*$K$1</f>
        <v>50</v>
      </c>
      <c r="E6" s="13">
        <f t="shared" ref="E6:E37" si="4">C5*$K$1+G5</f>
        <v>50</v>
      </c>
      <c r="F6" s="14">
        <f t="shared" ref="F6:F37" si="5">IF(J6&gt;E6,E6,J6)</f>
        <v>50</v>
      </c>
      <c r="G6" s="14">
        <f t="shared" si="0"/>
        <v>0</v>
      </c>
      <c r="H6" s="14">
        <f t="shared" ref="H6:H37" si="6">IF(J6&gt;F6,J6-F6,0)</f>
        <v>0</v>
      </c>
      <c r="I6" s="24">
        <f t="shared" ref="I6:I37" si="7">-SUMIF(L6:P6,"&lt;0",L6:P6)</f>
        <v>0</v>
      </c>
      <c r="J6" s="24">
        <f>IF($L6&gt;0,$L6,0)+IF($N6&gt;0,$N6,0)+IF($P6&gt;0,$P6,0)</f>
        <v>50</v>
      </c>
      <c r="K6" s="27">
        <v>43833</v>
      </c>
      <c r="L6" s="26">
        <v>50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22020</v>
      </c>
      <c r="B7">
        <v>43862</v>
      </c>
      <c r="C7" s="13">
        <f t="shared" si="2"/>
        <v>200</v>
      </c>
      <c r="D7" s="13">
        <f t="shared" si="3"/>
        <v>50</v>
      </c>
      <c r="E7" s="13">
        <f t="shared" si="4"/>
        <v>50</v>
      </c>
      <c r="F7" s="14">
        <f t="shared" si="5"/>
        <v>50</v>
      </c>
      <c r="G7" s="14">
        <f t="shared" si="0"/>
        <v>0</v>
      </c>
      <c r="H7" s="14">
        <f t="shared" si="6"/>
        <v>300</v>
      </c>
      <c r="I7" s="24">
        <f t="shared" si="7"/>
        <v>0</v>
      </c>
      <c r="J7" s="24">
        <f t="shared" ref="J7:J70" si="8">IF($L7&gt;0,$L7,0)+IF($N7&gt;0,$N7,0)+IF($P7&gt;0,$P7,0)</f>
        <v>350</v>
      </c>
      <c r="K7" s="27">
        <v>43865</v>
      </c>
      <c r="L7" s="26">
        <v>50</v>
      </c>
      <c r="M7" s="27">
        <v>43880</v>
      </c>
      <c r="N7" s="28">
        <v>300</v>
      </c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32020</v>
      </c>
      <c r="B8">
        <v>43891</v>
      </c>
      <c r="C8" s="13">
        <f t="shared" si="2"/>
        <v>0</v>
      </c>
      <c r="D8" s="13">
        <f t="shared" si="3"/>
        <v>20</v>
      </c>
      <c r="E8" s="13">
        <f t="shared" si="4"/>
        <v>20</v>
      </c>
      <c r="F8" s="14">
        <f t="shared" si="5"/>
        <v>20</v>
      </c>
      <c r="G8" s="14">
        <f t="shared" si="0"/>
        <v>0</v>
      </c>
      <c r="H8" s="14">
        <f t="shared" si="6"/>
        <v>200</v>
      </c>
      <c r="I8" s="24">
        <f t="shared" si="7"/>
        <v>0</v>
      </c>
      <c r="J8" s="24">
        <f t="shared" si="8"/>
        <v>220</v>
      </c>
      <c r="K8" s="27">
        <v>43895</v>
      </c>
      <c r="L8" s="26">
        <v>220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42020</v>
      </c>
      <c r="B9">
        <v>43922</v>
      </c>
      <c r="C9" s="13">
        <f t="shared" si="2"/>
        <v>0</v>
      </c>
      <c r="D9" s="13">
        <f t="shared" si="3"/>
        <v>0</v>
      </c>
      <c r="E9" s="13">
        <f t="shared" si="4"/>
        <v>0</v>
      </c>
      <c r="F9" s="14">
        <f t="shared" si="5"/>
        <v>0</v>
      </c>
      <c r="G9" s="14">
        <f t="shared" si="0"/>
        <v>0</v>
      </c>
      <c r="H9" s="14">
        <f t="shared" si="6"/>
        <v>0</v>
      </c>
      <c r="I9" s="24">
        <f t="shared" si="7"/>
        <v>0</v>
      </c>
      <c r="J9" s="24">
        <f t="shared" si="8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52020</v>
      </c>
      <c r="B10">
        <v>43952</v>
      </c>
      <c r="C10" s="13">
        <f t="shared" si="2"/>
        <v>0</v>
      </c>
      <c r="D10" s="13">
        <f t="shared" si="3"/>
        <v>0</v>
      </c>
      <c r="E10" s="13">
        <f t="shared" si="4"/>
        <v>0</v>
      </c>
      <c r="F10" s="14">
        <f t="shared" si="5"/>
        <v>0</v>
      </c>
      <c r="G10" s="14">
        <f t="shared" si="0"/>
        <v>0</v>
      </c>
      <c r="H10" s="14">
        <f t="shared" si="6"/>
        <v>0</v>
      </c>
      <c r="I10" s="24">
        <f t="shared" si="7"/>
        <v>0</v>
      </c>
      <c r="J10" s="24">
        <f t="shared" si="8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62020</v>
      </c>
      <c r="B11">
        <v>43983</v>
      </c>
      <c r="C11" s="13">
        <f t="shared" si="2"/>
        <v>0</v>
      </c>
      <c r="D11" s="13">
        <f t="shared" si="3"/>
        <v>0</v>
      </c>
      <c r="E11" s="13">
        <f t="shared" si="4"/>
        <v>0</v>
      </c>
      <c r="F11" s="14">
        <f t="shared" si="5"/>
        <v>0</v>
      </c>
      <c r="G11" s="14">
        <f t="shared" si="0"/>
        <v>0</v>
      </c>
      <c r="H11" s="14">
        <f t="shared" si="6"/>
        <v>0</v>
      </c>
      <c r="I11" s="24">
        <f t="shared" si="7"/>
        <v>0</v>
      </c>
      <c r="J11" s="24">
        <f t="shared" si="8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72020</v>
      </c>
      <c r="B12">
        <v>44013</v>
      </c>
      <c r="C12" s="13">
        <f t="shared" si="2"/>
        <v>0</v>
      </c>
      <c r="D12" s="13">
        <f t="shared" si="3"/>
        <v>0</v>
      </c>
      <c r="E12" s="13">
        <f t="shared" si="4"/>
        <v>0</v>
      </c>
      <c r="F12" s="14">
        <f t="shared" si="5"/>
        <v>0</v>
      </c>
      <c r="G12" s="14">
        <f t="shared" si="0"/>
        <v>0</v>
      </c>
      <c r="H12" s="14">
        <f t="shared" si="6"/>
        <v>0</v>
      </c>
      <c r="I12" s="24">
        <f t="shared" si="7"/>
        <v>0</v>
      </c>
      <c r="J12" s="24">
        <f t="shared" si="8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82020</v>
      </c>
      <c r="B13">
        <v>44044</v>
      </c>
      <c r="C13" s="13">
        <f t="shared" si="2"/>
        <v>0</v>
      </c>
      <c r="D13" s="13">
        <f t="shared" si="3"/>
        <v>0</v>
      </c>
      <c r="E13" s="13">
        <f t="shared" si="4"/>
        <v>0</v>
      </c>
      <c r="F13" s="14">
        <f t="shared" si="5"/>
        <v>0</v>
      </c>
      <c r="G13" s="14">
        <f t="shared" si="0"/>
        <v>0</v>
      </c>
      <c r="H13" s="14">
        <f t="shared" si="6"/>
        <v>0</v>
      </c>
      <c r="I13" s="24">
        <f t="shared" si="7"/>
        <v>0</v>
      </c>
      <c r="J13" s="24">
        <f t="shared" si="8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92020</v>
      </c>
      <c r="B14">
        <v>44075</v>
      </c>
      <c r="C14" s="13">
        <f t="shared" si="2"/>
        <v>0</v>
      </c>
      <c r="D14" s="13">
        <f t="shared" si="3"/>
        <v>0</v>
      </c>
      <c r="E14" s="13">
        <f t="shared" si="4"/>
        <v>0</v>
      </c>
      <c r="F14" s="14">
        <f t="shared" si="5"/>
        <v>0</v>
      </c>
      <c r="G14" s="14">
        <f t="shared" si="0"/>
        <v>0</v>
      </c>
      <c r="H14" s="14">
        <f t="shared" si="6"/>
        <v>0</v>
      </c>
      <c r="I14" s="24">
        <f t="shared" si="7"/>
        <v>0</v>
      </c>
      <c r="J14" s="24">
        <f t="shared" si="8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102020</v>
      </c>
      <c r="B15">
        <v>44105</v>
      </c>
      <c r="C15" s="13">
        <f t="shared" si="2"/>
        <v>0</v>
      </c>
      <c r="D15" s="13">
        <f t="shared" si="3"/>
        <v>0</v>
      </c>
      <c r="E15" s="13">
        <f t="shared" si="4"/>
        <v>0</v>
      </c>
      <c r="F15" s="14">
        <f t="shared" si="5"/>
        <v>0</v>
      </c>
      <c r="G15" s="14">
        <f t="shared" si="0"/>
        <v>0</v>
      </c>
      <c r="H15" s="14">
        <f t="shared" si="6"/>
        <v>0</v>
      </c>
      <c r="I15" s="24">
        <f t="shared" si="7"/>
        <v>0</v>
      </c>
      <c r="J15" s="24">
        <f t="shared" si="8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112020</v>
      </c>
      <c r="B16">
        <v>44136</v>
      </c>
      <c r="C16" s="13">
        <f t="shared" si="2"/>
        <v>0</v>
      </c>
      <c r="D16" s="13">
        <f t="shared" si="3"/>
        <v>0</v>
      </c>
      <c r="E16" s="13">
        <f t="shared" si="4"/>
        <v>0</v>
      </c>
      <c r="F16" s="14">
        <f t="shared" si="5"/>
        <v>0</v>
      </c>
      <c r="G16" s="14">
        <f t="shared" si="0"/>
        <v>0</v>
      </c>
      <c r="H16" s="14">
        <f t="shared" si="6"/>
        <v>0</v>
      </c>
      <c r="I16" s="24">
        <f t="shared" si="7"/>
        <v>0</v>
      </c>
      <c r="J16" s="24">
        <f t="shared" si="8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122020</v>
      </c>
      <c r="B17">
        <v>44166</v>
      </c>
      <c r="C17" s="13">
        <f t="shared" si="2"/>
        <v>0</v>
      </c>
      <c r="D17" s="13">
        <f t="shared" si="3"/>
        <v>0</v>
      </c>
      <c r="E17" s="13">
        <f t="shared" si="4"/>
        <v>0</v>
      </c>
      <c r="F17" s="14">
        <f t="shared" si="5"/>
        <v>0</v>
      </c>
      <c r="G17" s="14">
        <f t="shared" si="0"/>
        <v>0</v>
      </c>
      <c r="H17" s="14">
        <f t="shared" si="6"/>
        <v>0</v>
      </c>
      <c r="I17" s="24">
        <f t="shared" si="7"/>
        <v>0</v>
      </c>
      <c r="J17" s="24">
        <f t="shared" si="8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12021</v>
      </c>
      <c r="B18">
        <v>44197</v>
      </c>
      <c r="C18" s="13">
        <f t="shared" si="2"/>
        <v>0</v>
      </c>
      <c r="D18" s="13">
        <f t="shared" si="3"/>
        <v>0</v>
      </c>
      <c r="E18" s="13">
        <f t="shared" si="4"/>
        <v>0</v>
      </c>
      <c r="F18" s="14">
        <f t="shared" si="5"/>
        <v>0</v>
      </c>
      <c r="G18" s="14">
        <f t="shared" si="0"/>
        <v>0</v>
      </c>
      <c r="H18" s="14">
        <f t="shared" si="6"/>
        <v>0</v>
      </c>
      <c r="I18" s="24">
        <f t="shared" si="7"/>
        <v>0</v>
      </c>
      <c r="J18" s="24">
        <f t="shared" si="8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22021</v>
      </c>
      <c r="B19">
        <v>44228</v>
      </c>
      <c r="C19" s="13">
        <f t="shared" si="2"/>
        <v>0</v>
      </c>
      <c r="D19" s="13">
        <f t="shared" si="3"/>
        <v>0</v>
      </c>
      <c r="E19" s="13">
        <f t="shared" si="4"/>
        <v>0</v>
      </c>
      <c r="F19" s="14">
        <f t="shared" si="5"/>
        <v>0</v>
      </c>
      <c r="G19" s="14">
        <f t="shared" si="0"/>
        <v>0</v>
      </c>
      <c r="H19" s="14">
        <f t="shared" si="6"/>
        <v>0</v>
      </c>
      <c r="I19" s="24">
        <f t="shared" si="7"/>
        <v>0</v>
      </c>
      <c r="J19" s="24">
        <f t="shared" si="8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32021</v>
      </c>
      <c r="B20">
        <v>44256</v>
      </c>
      <c r="C20" s="13">
        <f t="shared" si="2"/>
        <v>0</v>
      </c>
      <c r="D20" s="13">
        <f t="shared" si="3"/>
        <v>0</v>
      </c>
      <c r="E20" s="13">
        <f t="shared" si="4"/>
        <v>0</v>
      </c>
      <c r="F20" s="14">
        <f t="shared" si="5"/>
        <v>0</v>
      </c>
      <c r="G20" s="14">
        <f t="shared" si="0"/>
        <v>0</v>
      </c>
      <c r="H20" s="14">
        <f t="shared" si="6"/>
        <v>0</v>
      </c>
      <c r="I20" s="24">
        <f t="shared" si="7"/>
        <v>0</v>
      </c>
      <c r="J20" s="24">
        <f t="shared" si="8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42021</v>
      </c>
      <c r="B21">
        <v>44287</v>
      </c>
      <c r="C21" s="13">
        <f t="shared" si="2"/>
        <v>0</v>
      </c>
      <c r="D21" s="13">
        <f t="shared" si="3"/>
        <v>0</v>
      </c>
      <c r="E21" s="13">
        <f t="shared" si="4"/>
        <v>0</v>
      </c>
      <c r="F21" s="14">
        <f t="shared" si="5"/>
        <v>0</v>
      </c>
      <c r="G21" s="14">
        <f t="shared" si="0"/>
        <v>0</v>
      </c>
      <c r="H21" s="14">
        <f t="shared" si="6"/>
        <v>0</v>
      </c>
      <c r="I21" s="24">
        <f t="shared" si="7"/>
        <v>0</v>
      </c>
      <c r="J21" s="24">
        <f t="shared" si="8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52021</v>
      </c>
      <c r="B22">
        <v>44317</v>
      </c>
      <c r="C22" s="13">
        <f t="shared" si="2"/>
        <v>0</v>
      </c>
      <c r="D22" s="13">
        <f t="shared" si="3"/>
        <v>0</v>
      </c>
      <c r="E22" s="13">
        <f t="shared" si="4"/>
        <v>0</v>
      </c>
      <c r="F22" s="14">
        <f t="shared" si="5"/>
        <v>0</v>
      </c>
      <c r="G22" s="14">
        <f t="shared" si="0"/>
        <v>0</v>
      </c>
      <c r="H22" s="14">
        <f t="shared" si="6"/>
        <v>0</v>
      </c>
      <c r="I22" s="24">
        <f t="shared" si="7"/>
        <v>0</v>
      </c>
      <c r="J22" s="24">
        <f t="shared" si="8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62021</v>
      </c>
      <c r="B23">
        <v>44348</v>
      </c>
      <c r="C23" s="13">
        <f t="shared" si="2"/>
        <v>0</v>
      </c>
      <c r="D23" s="13">
        <f t="shared" si="3"/>
        <v>0</v>
      </c>
      <c r="E23" s="13">
        <f t="shared" si="4"/>
        <v>0</v>
      </c>
      <c r="F23" s="14">
        <f t="shared" si="5"/>
        <v>0</v>
      </c>
      <c r="G23" s="14">
        <f t="shared" si="0"/>
        <v>0</v>
      </c>
      <c r="H23" s="14">
        <f t="shared" si="6"/>
        <v>0</v>
      </c>
      <c r="I23" s="24">
        <f t="shared" si="7"/>
        <v>0</v>
      </c>
      <c r="J23" s="24">
        <f t="shared" si="8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72021</v>
      </c>
      <c r="B24">
        <v>44378</v>
      </c>
      <c r="C24" s="13">
        <f t="shared" si="2"/>
        <v>0</v>
      </c>
      <c r="D24" s="13">
        <f t="shared" si="3"/>
        <v>0</v>
      </c>
      <c r="E24" s="13">
        <f t="shared" si="4"/>
        <v>0</v>
      </c>
      <c r="F24" s="14">
        <f t="shared" si="5"/>
        <v>0</v>
      </c>
      <c r="G24" s="14">
        <f t="shared" si="0"/>
        <v>0</v>
      </c>
      <c r="H24" s="14">
        <f t="shared" si="6"/>
        <v>0</v>
      </c>
      <c r="I24" s="24">
        <f t="shared" si="7"/>
        <v>0</v>
      </c>
      <c r="J24" s="24">
        <f t="shared" si="8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82021</v>
      </c>
      <c r="B25">
        <v>44409</v>
      </c>
      <c r="C25" s="13">
        <f t="shared" si="2"/>
        <v>0</v>
      </c>
      <c r="D25" s="13">
        <f t="shared" si="3"/>
        <v>0</v>
      </c>
      <c r="E25" s="13">
        <f t="shared" si="4"/>
        <v>0</v>
      </c>
      <c r="F25" s="14">
        <f t="shared" si="5"/>
        <v>0</v>
      </c>
      <c r="G25" s="14">
        <f t="shared" si="0"/>
        <v>0</v>
      </c>
      <c r="H25" s="14">
        <f t="shared" si="6"/>
        <v>0</v>
      </c>
      <c r="I25" s="24">
        <f t="shared" si="7"/>
        <v>0</v>
      </c>
      <c r="J25" s="24">
        <f t="shared" si="8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92021</v>
      </c>
      <c r="B26">
        <v>44440</v>
      </c>
      <c r="C26" s="13">
        <f t="shared" si="2"/>
        <v>0</v>
      </c>
      <c r="D26" s="13">
        <f t="shared" si="3"/>
        <v>0</v>
      </c>
      <c r="E26" s="13">
        <f t="shared" si="4"/>
        <v>0</v>
      </c>
      <c r="F26" s="14">
        <f t="shared" si="5"/>
        <v>0</v>
      </c>
      <c r="G26" s="14">
        <f t="shared" si="0"/>
        <v>0</v>
      </c>
      <c r="H26" s="14">
        <f t="shared" si="6"/>
        <v>0</v>
      </c>
      <c r="I26" s="24">
        <f t="shared" si="7"/>
        <v>0</v>
      </c>
      <c r="J26" s="24">
        <f t="shared" si="8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102021</v>
      </c>
      <c r="B27">
        <v>44470</v>
      </c>
      <c r="C27" s="13">
        <f t="shared" si="2"/>
        <v>0</v>
      </c>
      <c r="D27" s="13">
        <f t="shared" si="3"/>
        <v>0</v>
      </c>
      <c r="E27" s="13">
        <f t="shared" si="4"/>
        <v>0</v>
      </c>
      <c r="F27" s="14">
        <f t="shared" si="5"/>
        <v>0</v>
      </c>
      <c r="G27" s="14">
        <f t="shared" si="0"/>
        <v>0</v>
      </c>
      <c r="H27" s="14">
        <f t="shared" si="6"/>
        <v>0</v>
      </c>
      <c r="I27" s="24">
        <f t="shared" si="7"/>
        <v>0</v>
      </c>
      <c r="J27" s="24">
        <f t="shared" si="8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112021</v>
      </c>
      <c r="B28">
        <v>44501</v>
      </c>
      <c r="C28" s="13">
        <f t="shared" si="2"/>
        <v>0</v>
      </c>
      <c r="D28" s="13">
        <f t="shared" si="3"/>
        <v>0</v>
      </c>
      <c r="E28" s="13">
        <f t="shared" si="4"/>
        <v>0</v>
      </c>
      <c r="F28" s="14">
        <f t="shared" si="5"/>
        <v>0</v>
      </c>
      <c r="G28" s="14">
        <f t="shared" si="0"/>
        <v>0</v>
      </c>
      <c r="H28" s="14">
        <f t="shared" si="6"/>
        <v>0</v>
      </c>
      <c r="I28" s="24">
        <f t="shared" si="7"/>
        <v>0</v>
      </c>
      <c r="J28" s="24">
        <f t="shared" si="8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122021</v>
      </c>
      <c r="B29">
        <v>44531</v>
      </c>
      <c r="C29" s="13">
        <f t="shared" si="2"/>
        <v>0</v>
      </c>
      <c r="D29" s="13">
        <f t="shared" si="3"/>
        <v>0</v>
      </c>
      <c r="E29" s="13">
        <f t="shared" si="4"/>
        <v>0</v>
      </c>
      <c r="F29" s="14">
        <f t="shared" si="5"/>
        <v>0</v>
      </c>
      <c r="G29" s="14">
        <f t="shared" si="0"/>
        <v>0</v>
      </c>
      <c r="H29" s="14">
        <f t="shared" si="6"/>
        <v>0</v>
      </c>
      <c r="I29" s="24">
        <f t="shared" si="7"/>
        <v>0</v>
      </c>
      <c r="J29" s="24">
        <f t="shared" si="8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12022</v>
      </c>
      <c r="B30">
        <v>44562</v>
      </c>
      <c r="C30" s="13">
        <f t="shared" si="2"/>
        <v>0</v>
      </c>
      <c r="D30" s="13">
        <f t="shared" si="3"/>
        <v>0</v>
      </c>
      <c r="E30" s="13">
        <f t="shared" si="4"/>
        <v>0</v>
      </c>
      <c r="F30" s="14">
        <f t="shared" si="5"/>
        <v>0</v>
      </c>
      <c r="G30" s="14">
        <f t="shared" si="0"/>
        <v>0</v>
      </c>
      <c r="H30" s="14">
        <f t="shared" si="6"/>
        <v>0</v>
      </c>
      <c r="I30" s="24">
        <f t="shared" si="7"/>
        <v>0</v>
      </c>
      <c r="J30" s="24">
        <f t="shared" si="8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22022</v>
      </c>
      <c r="B31">
        <v>44593</v>
      </c>
      <c r="C31" s="13">
        <f t="shared" si="2"/>
        <v>0</v>
      </c>
      <c r="D31" s="13">
        <f t="shared" si="3"/>
        <v>0</v>
      </c>
      <c r="E31" s="13">
        <f t="shared" si="4"/>
        <v>0</v>
      </c>
      <c r="F31" s="14">
        <f t="shared" si="5"/>
        <v>0</v>
      </c>
      <c r="G31" s="14">
        <f t="shared" si="0"/>
        <v>0</v>
      </c>
      <c r="H31" s="14">
        <f t="shared" si="6"/>
        <v>0</v>
      </c>
      <c r="I31" s="24">
        <f t="shared" si="7"/>
        <v>0</v>
      </c>
      <c r="J31" s="24">
        <f t="shared" si="8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32022</v>
      </c>
      <c r="B32">
        <v>44621</v>
      </c>
      <c r="C32" s="13">
        <f t="shared" si="2"/>
        <v>0</v>
      </c>
      <c r="D32" s="13">
        <f t="shared" si="3"/>
        <v>0</v>
      </c>
      <c r="E32" s="13">
        <f t="shared" si="4"/>
        <v>0</v>
      </c>
      <c r="F32" s="14">
        <f t="shared" si="5"/>
        <v>0</v>
      </c>
      <c r="G32" s="14">
        <f t="shared" si="0"/>
        <v>0</v>
      </c>
      <c r="H32" s="14">
        <f t="shared" si="6"/>
        <v>0</v>
      </c>
      <c r="I32" s="24">
        <f t="shared" si="7"/>
        <v>0</v>
      </c>
      <c r="J32" s="24">
        <f t="shared" si="8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42022</v>
      </c>
      <c r="B33">
        <v>44652</v>
      </c>
      <c r="C33" s="13">
        <f t="shared" si="2"/>
        <v>0</v>
      </c>
      <c r="D33" s="13">
        <f t="shared" si="3"/>
        <v>0</v>
      </c>
      <c r="E33" s="13">
        <f t="shared" si="4"/>
        <v>0</v>
      </c>
      <c r="F33" s="14">
        <f t="shared" si="5"/>
        <v>0</v>
      </c>
      <c r="G33" s="14">
        <f t="shared" si="0"/>
        <v>0</v>
      </c>
      <c r="H33" s="14">
        <f t="shared" si="6"/>
        <v>0</v>
      </c>
      <c r="I33" s="24">
        <f t="shared" si="7"/>
        <v>0</v>
      </c>
      <c r="J33" s="24">
        <f t="shared" si="8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52022</v>
      </c>
      <c r="B34">
        <v>44682</v>
      </c>
      <c r="C34" s="13">
        <f t="shared" si="2"/>
        <v>0</v>
      </c>
      <c r="D34" s="13">
        <f t="shared" si="3"/>
        <v>0</v>
      </c>
      <c r="E34" s="13">
        <f t="shared" si="4"/>
        <v>0</v>
      </c>
      <c r="F34" s="14">
        <f t="shared" si="5"/>
        <v>0</v>
      </c>
      <c r="G34" s="14">
        <f t="shared" si="0"/>
        <v>0</v>
      </c>
      <c r="H34" s="14">
        <f t="shared" si="6"/>
        <v>0</v>
      </c>
      <c r="I34" s="24">
        <f t="shared" si="7"/>
        <v>0</v>
      </c>
      <c r="J34" s="24">
        <f t="shared" si="8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62022</v>
      </c>
      <c r="B35">
        <v>44713</v>
      </c>
      <c r="C35" s="13">
        <f t="shared" si="2"/>
        <v>0</v>
      </c>
      <c r="D35" s="13">
        <f t="shared" si="3"/>
        <v>0</v>
      </c>
      <c r="E35" s="13">
        <f t="shared" si="4"/>
        <v>0</v>
      </c>
      <c r="F35" s="14">
        <f t="shared" si="5"/>
        <v>0</v>
      </c>
      <c r="G35" s="14">
        <f t="shared" si="0"/>
        <v>0</v>
      </c>
      <c r="H35" s="14">
        <f t="shared" si="6"/>
        <v>0</v>
      </c>
      <c r="I35" s="24">
        <f t="shared" si="7"/>
        <v>0</v>
      </c>
      <c r="J35" s="24">
        <f t="shared" si="8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72022</v>
      </c>
      <c r="B36">
        <v>44743</v>
      </c>
      <c r="C36" s="13">
        <f t="shared" si="2"/>
        <v>0</v>
      </c>
      <c r="D36" s="13">
        <f t="shared" si="3"/>
        <v>0</v>
      </c>
      <c r="E36" s="13">
        <f t="shared" si="4"/>
        <v>0</v>
      </c>
      <c r="F36" s="14">
        <f t="shared" si="5"/>
        <v>0</v>
      </c>
      <c r="G36" s="14">
        <f t="shared" si="0"/>
        <v>0</v>
      </c>
      <c r="H36" s="14">
        <f t="shared" si="6"/>
        <v>0</v>
      </c>
      <c r="I36" s="24">
        <f t="shared" si="7"/>
        <v>0</v>
      </c>
      <c r="J36" s="24">
        <f t="shared" si="8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82022</v>
      </c>
      <c r="B37">
        <v>44774</v>
      </c>
      <c r="C37" s="13">
        <f t="shared" si="2"/>
        <v>0</v>
      </c>
      <c r="D37" s="13">
        <f t="shared" si="3"/>
        <v>0</v>
      </c>
      <c r="E37" s="13">
        <f t="shared" si="4"/>
        <v>0</v>
      </c>
      <c r="F37" s="14">
        <f t="shared" si="5"/>
        <v>0</v>
      </c>
      <c r="G37" s="14">
        <f t="shared" ref="G37:G68" si="9">E37-F37</f>
        <v>0</v>
      </c>
      <c r="H37" s="14">
        <f t="shared" si="6"/>
        <v>0</v>
      </c>
      <c r="I37" s="24">
        <f t="shared" si="7"/>
        <v>0</v>
      </c>
      <c r="J37" s="24">
        <f t="shared" si="8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0">MONTH(B38)&amp;YEAR(B38)</f>
        <v>92022</v>
      </c>
      <c r="B38" s="12">
        <f t="shared" ref="B38:B69" si="11">EDATE(B37,1)</f>
        <v>44805</v>
      </c>
      <c r="C38" s="13">
        <f t="shared" ref="C38:C69" si="12">C37-H38+I38</f>
        <v>0</v>
      </c>
      <c r="D38" s="13">
        <f t="shared" ref="D38:D69" si="13">C37*$K$1</f>
        <v>0</v>
      </c>
      <c r="E38" s="13">
        <f t="shared" ref="E38:E69" si="14">C37*$K$1+G37</f>
        <v>0</v>
      </c>
      <c r="F38" s="14">
        <f t="shared" ref="F38:F69" si="15">IF(J38&gt;E38,E38,J38)</f>
        <v>0</v>
      </c>
      <c r="G38" s="14">
        <f t="shared" si="9"/>
        <v>0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 s="24">
        <f t="shared" si="8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0"/>
        <v>102022</v>
      </c>
      <c r="B39" s="12">
        <f t="shared" si="11"/>
        <v>44835</v>
      </c>
      <c r="C39" s="13">
        <f t="shared" si="12"/>
        <v>0</v>
      </c>
      <c r="D39" s="13">
        <f t="shared" si="13"/>
        <v>0</v>
      </c>
      <c r="E39" s="13">
        <f t="shared" si="14"/>
        <v>0</v>
      </c>
      <c r="F39" s="14">
        <f t="shared" si="15"/>
        <v>0</v>
      </c>
      <c r="G39" s="14">
        <f t="shared" si="9"/>
        <v>0</v>
      </c>
      <c r="H39" s="14">
        <f t="shared" si="16"/>
        <v>0</v>
      </c>
      <c r="I39" s="24">
        <f t="shared" si="17"/>
        <v>0</v>
      </c>
      <c r="J39" s="24">
        <f t="shared" si="8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0"/>
        <v>112022</v>
      </c>
      <c r="B40" s="12">
        <f t="shared" si="11"/>
        <v>44866</v>
      </c>
      <c r="C40" s="13">
        <f t="shared" si="12"/>
        <v>0</v>
      </c>
      <c r="D40" s="13">
        <f t="shared" si="13"/>
        <v>0</v>
      </c>
      <c r="E40" s="13">
        <f t="shared" si="14"/>
        <v>0</v>
      </c>
      <c r="F40" s="14">
        <f t="shared" si="15"/>
        <v>0</v>
      </c>
      <c r="G40" s="14">
        <f t="shared" si="9"/>
        <v>0</v>
      </c>
      <c r="H40" s="14">
        <f t="shared" si="16"/>
        <v>0</v>
      </c>
      <c r="I40" s="24">
        <f t="shared" si="17"/>
        <v>0</v>
      </c>
      <c r="J40" s="24">
        <f t="shared" si="8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0"/>
        <v>122022</v>
      </c>
      <c r="B41" s="12">
        <f t="shared" si="11"/>
        <v>44896</v>
      </c>
      <c r="C41" s="13">
        <f t="shared" si="12"/>
        <v>0</v>
      </c>
      <c r="D41" s="13">
        <f t="shared" si="13"/>
        <v>0</v>
      </c>
      <c r="E41" s="13">
        <f t="shared" si="14"/>
        <v>0</v>
      </c>
      <c r="F41" s="14">
        <f t="shared" si="15"/>
        <v>0</v>
      </c>
      <c r="G41" s="14">
        <f t="shared" si="9"/>
        <v>0</v>
      </c>
      <c r="H41" s="14">
        <f t="shared" si="16"/>
        <v>0</v>
      </c>
      <c r="I41" s="24">
        <f t="shared" si="17"/>
        <v>0</v>
      </c>
      <c r="J41" s="24">
        <f t="shared" si="8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0"/>
        <v>12023</v>
      </c>
      <c r="B42" s="12">
        <f t="shared" si="11"/>
        <v>44927</v>
      </c>
      <c r="C42" s="13">
        <f t="shared" si="12"/>
        <v>0</v>
      </c>
      <c r="D42" s="13">
        <f t="shared" si="13"/>
        <v>0</v>
      </c>
      <c r="E42" s="13">
        <f t="shared" si="14"/>
        <v>0</v>
      </c>
      <c r="F42" s="14">
        <f t="shared" si="15"/>
        <v>0</v>
      </c>
      <c r="G42" s="14">
        <f t="shared" si="9"/>
        <v>0</v>
      </c>
      <c r="H42" s="14">
        <f t="shared" si="16"/>
        <v>0</v>
      </c>
      <c r="I42" s="24">
        <f t="shared" si="17"/>
        <v>0</v>
      </c>
      <c r="J42" s="24">
        <f t="shared" si="8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0"/>
        <v>22023</v>
      </c>
      <c r="B43" s="12">
        <f t="shared" si="11"/>
        <v>44958</v>
      </c>
      <c r="C43" s="13">
        <f t="shared" si="12"/>
        <v>0</v>
      </c>
      <c r="D43" s="13">
        <f t="shared" si="13"/>
        <v>0</v>
      </c>
      <c r="E43" s="13">
        <f t="shared" si="14"/>
        <v>0</v>
      </c>
      <c r="F43" s="14">
        <f t="shared" si="15"/>
        <v>0</v>
      </c>
      <c r="G43" s="14">
        <f t="shared" si="9"/>
        <v>0</v>
      </c>
      <c r="H43" s="14">
        <f t="shared" si="16"/>
        <v>0</v>
      </c>
      <c r="I43" s="24">
        <f t="shared" si="17"/>
        <v>0</v>
      </c>
      <c r="J43" s="24">
        <f t="shared" si="8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0"/>
        <v>32023</v>
      </c>
      <c r="B44" s="12">
        <f t="shared" si="11"/>
        <v>44986</v>
      </c>
      <c r="C44" s="13">
        <f t="shared" si="12"/>
        <v>0</v>
      </c>
      <c r="D44" s="13">
        <f t="shared" si="13"/>
        <v>0</v>
      </c>
      <c r="E44" s="13">
        <f t="shared" si="14"/>
        <v>0</v>
      </c>
      <c r="F44" s="14">
        <f t="shared" si="15"/>
        <v>0</v>
      </c>
      <c r="G44" s="14">
        <f t="shared" si="9"/>
        <v>0</v>
      </c>
      <c r="H44" s="14">
        <f t="shared" si="16"/>
        <v>0</v>
      </c>
      <c r="I44" s="24">
        <f t="shared" si="17"/>
        <v>0</v>
      </c>
      <c r="J44" s="24">
        <f t="shared" si="8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0"/>
        <v>42023</v>
      </c>
      <c r="B45" s="12">
        <f t="shared" si="11"/>
        <v>45017</v>
      </c>
      <c r="C45" s="13">
        <f t="shared" si="12"/>
        <v>0</v>
      </c>
      <c r="D45" s="13">
        <f t="shared" si="13"/>
        <v>0</v>
      </c>
      <c r="E45" s="13">
        <f t="shared" si="14"/>
        <v>0</v>
      </c>
      <c r="F45" s="14">
        <f t="shared" si="15"/>
        <v>0</v>
      </c>
      <c r="G45" s="14">
        <f t="shared" si="9"/>
        <v>0</v>
      </c>
      <c r="H45" s="14">
        <f t="shared" si="16"/>
        <v>0</v>
      </c>
      <c r="I45" s="24">
        <f t="shared" si="17"/>
        <v>0</v>
      </c>
      <c r="J45" s="24">
        <f t="shared" si="8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0"/>
        <v>52023</v>
      </c>
      <c r="B46" s="12">
        <f t="shared" si="11"/>
        <v>45047</v>
      </c>
      <c r="C46" s="13">
        <f t="shared" si="12"/>
        <v>0</v>
      </c>
      <c r="D46" s="13">
        <f t="shared" si="13"/>
        <v>0</v>
      </c>
      <c r="E46" s="13">
        <f t="shared" si="14"/>
        <v>0</v>
      </c>
      <c r="F46" s="14">
        <f t="shared" si="15"/>
        <v>0</v>
      </c>
      <c r="G46" s="14">
        <f t="shared" si="9"/>
        <v>0</v>
      </c>
      <c r="H46" s="14">
        <f t="shared" si="16"/>
        <v>0</v>
      </c>
      <c r="I46" s="24">
        <f t="shared" si="17"/>
        <v>0</v>
      </c>
      <c r="J46" s="24">
        <f t="shared" si="8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0"/>
        <v>62023</v>
      </c>
      <c r="B47" s="12">
        <f t="shared" si="11"/>
        <v>45078</v>
      </c>
      <c r="C47" s="13">
        <f t="shared" si="12"/>
        <v>0</v>
      </c>
      <c r="D47" s="13">
        <f t="shared" si="13"/>
        <v>0</v>
      </c>
      <c r="E47" s="13">
        <f t="shared" si="14"/>
        <v>0</v>
      </c>
      <c r="F47" s="14">
        <f t="shared" si="15"/>
        <v>0</v>
      </c>
      <c r="G47" s="14">
        <f t="shared" si="9"/>
        <v>0</v>
      </c>
      <c r="H47" s="14">
        <f t="shared" si="16"/>
        <v>0</v>
      </c>
      <c r="I47" s="24">
        <f t="shared" si="17"/>
        <v>0</v>
      </c>
      <c r="J47" s="24">
        <f t="shared" si="8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0"/>
        <v>72023</v>
      </c>
      <c r="B48" s="12">
        <f t="shared" si="11"/>
        <v>45108</v>
      </c>
      <c r="C48" s="13">
        <f t="shared" si="12"/>
        <v>0</v>
      </c>
      <c r="D48" s="13">
        <f t="shared" si="13"/>
        <v>0</v>
      </c>
      <c r="E48" s="13">
        <f t="shared" si="14"/>
        <v>0</v>
      </c>
      <c r="F48" s="14">
        <f t="shared" si="15"/>
        <v>0</v>
      </c>
      <c r="G48" s="14">
        <f t="shared" si="9"/>
        <v>0</v>
      </c>
      <c r="H48" s="14">
        <f t="shared" si="16"/>
        <v>0</v>
      </c>
      <c r="I48" s="24">
        <f t="shared" si="17"/>
        <v>0</v>
      </c>
      <c r="J48" s="24">
        <f t="shared" si="8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0"/>
        <v>82023</v>
      </c>
      <c r="B49" s="12">
        <f t="shared" si="11"/>
        <v>45139</v>
      </c>
      <c r="C49" s="13">
        <f t="shared" si="12"/>
        <v>0</v>
      </c>
      <c r="D49" s="13">
        <f t="shared" si="13"/>
        <v>0</v>
      </c>
      <c r="E49" s="13">
        <f t="shared" si="14"/>
        <v>0</v>
      </c>
      <c r="F49" s="14">
        <f t="shared" si="15"/>
        <v>0</v>
      </c>
      <c r="G49" s="14">
        <f t="shared" si="9"/>
        <v>0</v>
      </c>
      <c r="H49" s="14">
        <f t="shared" si="16"/>
        <v>0</v>
      </c>
      <c r="I49" s="24">
        <f t="shared" si="17"/>
        <v>0</v>
      </c>
      <c r="J49" s="24">
        <f t="shared" si="8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0"/>
        <v>92023</v>
      </c>
      <c r="B50" s="12">
        <f t="shared" si="11"/>
        <v>45170</v>
      </c>
      <c r="C50" s="13">
        <f t="shared" si="12"/>
        <v>0</v>
      </c>
      <c r="D50" s="13">
        <f t="shared" si="13"/>
        <v>0</v>
      </c>
      <c r="E50" s="13">
        <f t="shared" si="14"/>
        <v>0</v>
      </c>
      <c r="F50" s="14">
        <f t="shared" si="15"/>
        <v>0</v>
      </c>
      <c r="G50" s="14">
        <f t="shared" si="9"/>
        <v>0</v>
      </c>
      <c r="H50" s="14">
        <f t="shared" si="16"/>
        <v>0</v>
      </c>
      <c r="I50" s="24">
        <f t="shared" si="17"/>
        <v>0</v>
      </c>
      <c r="J50" s="24">
        <f t="shared" si="8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0"/>
        <v>102023</v>
      </c>
      <c r="B51" s="12">
        <f t="shared" si="11"/>
        <v>45200</v>
      </c>
      <c r="C51" s="13">
        <f t="shared" si="12"/>
        <v>0</v>
      </c>
      <c r="D51" s="13">
        <f t="shared" si="13"/>
        <v>0</v>
      </c>
      <c r="E51" s="13">
        <f t="shared" si="14"/>
        <v>0</v>
      </c>
      <c r="F51" s="14">
        <f t="shared" si="15"/>
        <v>0</v>
      </c>
      <c r="G51" s="14">
        <f t="shared" si="9"/>
        <v>0</v>
      </c>
      <c r="H51" s="14">
        <f t="shared" si="16"/>
        <v>0</v>
      </c>
      <c r="I51" s="24">
        <f t="shared" si="17"/>
        <v>0</v>
      </c>
      <c r="J51" s="24">
        <f t="shared" si="8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0"/>
        <v>112023</v>
      </c>
      <c r="B52" s="12">
        <f t="shared" si="11"/>
        <v>45231</v>
      </c>
      <c r="C52" s="13">
        <f t="shared" si="12"/>
        <v>0</v>
      </c>
      <c r="D52" s="13">
        <f t="shared" si="13"/>
        <v>0</v>
      </c>
      <c r="E52" s="13">
        <f t="shared" si="14"/>
        <v>0</v>
      </c>
      <c r="F52" s="14">
        <f t="shared" si="15"/>
        <v>0</v>
      </c>
      <c r="G52" s="14">
        <f t="shared" si="9"/>
        <v>0</v>
      </c>
      <c r="H52" s="14">
        <f t="shared" si="16"/>
        <v>0</v>
      </c>
      <c r="I52" s="24">
        <f t="shared" si="17"/>
        <v>0</v>
      </c>
      <c r="J52" s="24">
        <f t="shared" si="8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0"/>
        <v>122023</v>
      </c>
      <c r="B53" s="12">
        <f t="shared" si="11"/>
        <v>45261</v>
      </c>
      <c r="C53" s="13">
        <f t="shared" si="12"/>
        <v>0</v>
      </c>
      <c r="D53" s="13">
        <f t="shared" si="13"/>
        <v>0</v>
      </c>
      <c r="E53" s="13">
        <f t="shared" si="14"/>
        <v>0</v>
      </c>
      <c r="F53" s="14">
        <f t="shared" si="15"/>
        <v>0</v>
      </c>
      <c r="G53" s="14">
        <f t="shared" si="9"/>
        <v>0</v>
      </c>
      <c r="H53" s="14">
        <f t="shared" si="16"/>
        <v>0</v>
      </c>
      <c r="I53" s="24">
        <f t="shared" si="17"/>
        <v>0</v>
      </c>
      <c r="J53" s="24">
        <f t="shared" si="8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0"/>
        <v>12024</v>
      </c>
      <c r="B54" s="12">
        <f t="shared" si="11"/>
        <v>45292</v>
      </c>
      <c r="C54" s="13">
        <f t="shared" si="12"/>
        <v>0</v>
      </c>
      <c r="D54" s="13">
        <f t="shared" si="13"/>
        <v>0</v>
      </c>
      <c r="E54" s="13">
        <f t="shared" si="14"/>
        <v>0</v>
      </c>
      <c r="F54" s="14">
        <f t="shared" si="15"/>
        <v>0</v>
      </c>
      <c r="G54" s="14">
        <f t="shared" si="9"/>
        <v>0</v>
      </c>
      <c r="H54" s="14">
        <f t="shared" si="16"/>
        <v>0</v>
      </c>
      <c r="I54" s="24">
        <f t="shared" si="17"/>
        <v>0</v>
      </c>
      <c r="J54" s="24">
        <f t="shared" si="8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0"/>
        <v>22024</v>
      </c>
      <c r="B55" s="12">
        <f t="shared" si="11"/>
        <v>45323</v>
      </c>
      <c r="C55" s="13">
        <f t="shared" si="12"/>
        <v>0</v>
      </c>
      <c r="D55" s="13">
        <f t="shared" si="13"/>
        <v>0</v>
      </c>
      <c r="E55" s="13">
        <f t="shared" si="14"/>
        <v>0</v>
      </c>
      <c r="F55" s="14">
        <f t="shared" si="15"/>
        <v>0</v>
      </c>
      <c r="G55" s="14">
        <f t="shared" si="9"/>
        <v>0</v>
      </c>
      <c r="H55" s="14">
        <f t="shared" si="16"/>
        <v>0</v>
      </c>
      <c r="I55" s="24">
        <f t="shared" si="17"/>
        <v>0</v>
      </c>
      <c r="J55" s="24">
        <f t="shared" si="8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0"/>
        <v>32024</v>
      </c>
      <c r="B56" s="12">
        <f t="shared" si="11"/>
        <v>45352</v>
      </c>
      <c r="C56" s="13">
        <f t="shared" si="12"/>
        <v>0</v>
      </c>
      <c r="D56" s="13">
        <f t="shared" si="13"/>
        <v>0</v>
      </c>
      <c r="E56" s="13">
        <f t="shared" si="14"/>
        <v>0</v>
      </c>
      <c r="F56" s="14">
        <f t="shared" si="15"/>
        <v>0</v>
      </c>
      <c r="G56" s="14">
        <f t="shared" si="9"/>
        <v>0</v>
      </c>
      <c r="H56" s="14">
        <f t="shared" si="16"/>
        <v>0</v>
      </c>
      <c r="I56" s="24">
        <f t="shared" si="17"/>
        <v>0</v>
      </c>
      <c r="J56" s="24">
        <f t="shared" si="8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0"/>
        <v>42024</v>
      </c>
      <c r="B57" s="12">
        <f t="shared" si="11"/>
        <v>45383</v>
      </c>
      <c r="C57" s="13">
        <f t="shared" si="12"/>
        <v>0</v>
      </c>
      <c r="D57" s="13">
        <f t="shared" si="13"/>
        <v>0</v>
      </c>
      <c r="E57" s="13">
        <f t="shared" si="14"/>
        <v>0</v>
      </c>
      <c r="F57" s="14">
        <f t="shared" si="15"/>
        <v>0</v>
      </c>
      <c r="G57" s="14">
        <f t="shared" si="9"/>
        <v>0</v>
      </c>
      <c r="H57" s="14">
        <f t="shared" si="16"/>
        <v>0</v>
      </c>
      <c r="I57" s="24">
        <f t="shared" si="17"/>
        <v>0</v>
      </c>
      <c r="J57" s="24">
        <f t="shared" si="8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0"/>
        <v>52024</v>
      </c>
      <c r="B58" s="12">
        <f t="shared" si="11"/>
        <v>45413</v>
      </c>
      <c r="C58" s="13">
        <f t="shared" si="12"/>
        <v>0</v>
      </c>
      <c r="D58" s="13">
        <f t="shared" si="13"/>
        <v>0</v>
      </c>
      <c r="E58" s="13">
        <f t="shared" si="14"/>
        <v>0</v>
      </c>
      <c r="F58" s="14">
        <f t="shared" si="15"/>
        <v>0</v>
      </c>
      <c r="G58" s="14">
        <f t="shared" si="9"/>
        <v>0</v>
      </c>
      <c r="H58" s="14">
        <f t="shared" si="16"/>
        <v>0</v>
      </c>
      <c r="I58" s="24">
        <f t="shared" si="17"/>
        <v>0</v>
      </c>
      <c r="J58" s="24">
        <f t="shared" si="8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0"/>
        <v>62024</v>
      </c>
      <c r="B59" s="12">
        <f t="shared" si="11"/>
        <v>45444</v>
      </c>
      <c r="C59" s="13">
        <f t="shared" si="12"/>
        <v>0</v>
      </c>
      <c r="D59" s="13">
        <f t="shared" si="13"/>
        <v>0</v>
      </c>
      <c r="E59" s="13">
        <f t="shared" si="14"/>
        <v>0</v>
      </c>
      <c r="F59" s="14">
        <f t="shared" si="15"/>
        <v>0</v>
      </c>
      <c r="G59" s="14">
        <f t="shared" si="9"/>
        <v>0</v>
      </c>
      <c r="H59" s="14">
        <f t="shared" si="16"/>
        <v>0</v>
      </c>
      <c r="I59" s="24">
        <f t="shared" si="17"/>
        <v>0</v>
      </c>
      <c r="J59" s="24">
        <f t="shared" si="8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0"/>
        <v>72024</v>
      </c>
      <c r="B60" s="12">
        <f t="shared" si="11"/>
        <v>45474</v>
      </c>
      <c r="C60" s="13">
        <f t="shared" si="12"/>
        <v>0</v>
      </c>
      <c r="D60" s="13">
        <f t="shared" si="13"/>
        <v>0</v>
      </c>
      <c r="E60" s="13">
        <f t="shared" si="14"/>
        <v>0</v>
      </c>
      <c r="F60" s="14">
        <f t="shared" si="15"/>
        <v>0</v>
      </c>
      <c r="G60" s="14">
        <f t="shared" si="9"/>
        <v>0</v>
      </c>
      <c r="H60" s="14">
        <f t="shared" si="16"/>
        <v>0</v>
      </c>
      <c r="I60" s="24">
        <f t="shared" si="17"/>
        <v>0</v>
      </c>
      <c r="J60" s="24">
        <f t="shared" si="8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0"/>
        <v>82024</v>
      </c>
      <c r="B61" s="12">
        <f t="shared" si="11"/>
        <v>45505</v>
      </c>
      <c r="C61" s="13">
        <f t="shared" si="12"/>
        <v>0</v>
      </c>
      <c r="D61" s="13">
        <f t="shared" si="13"/>
        <v>0</v>
      </c>
      <c r="E61" s="13">
        <f t="shared" si="14"/>
        <v>0</v>
      </c>
      <c r="F61" s="14">
        <f t="shared" si="15"/>
        <v>0</v>
      </c>
      <c r="G61" s="14">
        <f t="shared" si="9"/>
        <v>0</v>
      </c>
      <c r="H61" s="14">
        <f t="shared" si="16"/>
        <v>0</v>
      </c>
      <c r="I61" s="24">
        <f t="shared" si="17"/>
        <v>0</v>
      </c>
      <c r="J61" s="24">
        <f t="shared" si="8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0"/>
        <v>92024</v>
      </c>
      <c r="B62" s="12">
        <f t="shared" si="11"/>
        <v>45536</v>
      </c>
      <c r="C62" s="13">
        <f t="shared" si="12"/>
        <v>0</v>
      </c>
      <c r="D62" s="13">
        <f t="shared" si="13"/>
        <v>0</v>
      </c>
      <c r="E62" s="13">
        <f t="shared" si="14"/>
        <v>0</v>
      </c>
      <c r="F62" s="14">
        <f t="shared" si="15"/>
        <v>0</v>
      </c>
      <c r="G62" s="14">
        <f t="shared" si="9"/>
        <v>0</v>
      </c>
      <c r="H62" s="14">
        <f t="shared" si="16"/>
        <v>0</v>
      </c>
      <c r="I62" s="24">
        <f t="shared" si="17"/>
        <v>0</v>
      </c>
      <c r="J62" s="24">
        <f t="shared" si="8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0"/>
        <v>102024</v>
      </c>
      <c r="B63" s="12">
        <f t="shared" si="11"/>
        <v>45566</v>
      </c>
      <c r="C63" s="13">
        <f t="shared" si="12"/>
        <v>0</v>
      </c>
      <c r="D63" s="13">
        <f t="shared" si="13"/>
        <v>0</v>
      </c>
      <c r="E63" s="13">
        <f t="shared" si="14"/>
        <v>0</v>
      </c>
      <c r="F63" s="14">
        <f t="shared" si="15"/>
        <v>0</v>
      </c>
      <c r="G63" s="14">
        <f t="shared" si="9"/>
        <v>0</v>
      </c>
      <c r="H63" s="14">
        <f t="shared" si="16"/>
        <v>0</v>
      </c>
      <c r="I63" s="24">
        <f t="shared" si="17"/>
        <v>0</v>
      </c>
      <c r="J63" s="24">
        <f t="shared" si="8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0"/>
        <v>112024</v>
      </c>
      <c r="B64" s="12">
        <f t="shared" si="11"/>
        <v>45597</v>
      </c>
      <c r="C64" s="13">
        <f t="shared" si="12"/>
        <v>0</v>
      </c>
      <c r="D64" s="13">
        <f t="shared" si="13"/>
        <v>0</v>
      </c>
      <c r="E64" s="13">
        <f t="shared" si="14"/>
        <v>0</v>
      </c>
      <c r="F64" s="14">
        <f t="shared" si="15"/>
        <v>0</v>
      </c>
      <c r="G64" s="14">
        <f t="shared" si="9"/>
        <v>0</v>
      </c>
      <c r="H64" s="14">
        <f t="shared" si="16"/>
        <v>0</v>
      </c>
      <c r="I64" s="24">
        <f t="shared" si="17"/>
        <v>0</v>
      </c>
      <c r="J64" s="24">
        <f t="shared" si="8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0"/>
        <v>122024</v>
      </c>
      <c r="B65" s="12">
        <f t="shared" si="11"/>
        <v>45627</v>
      </c>
      <c r="C65" s="13">
        <f t="shared" si="12"/>
        <v>0</v>
      </c>
      <c r="D65" s="13">
        <f t="shared" si="13"/>
        <v>0</v>
      </c>
      <c r="E65" s="13">
        <f t="shared" si="14"/>
        <v>0</v>
      </c>
      <c r="F65" s="14">
        <f t="shared" si="15"/>
        <v>0</v>
      </c>
      <c r="G65" s="14">
        <f t="shared" si="9"/>
        <v>0</v>
      </c>
      <c r="H65" s="14">
        <f t="shared" si="16"/>
        <v>0</v>
      </c>
      <c r="I65" s="24">
        <f t="shared" si="17"/>
        <v>0</v>
      </c>
      <c r="J65" s="24">
        <f t="shared" si="8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0"/>
        <v>12025</v>
      </c>
      <c r="B66" s="12">
        <f t="shared" si="11"/>
        <v>45658</v>
      </c>
      <c r="C66" s="13">
        <f t="shared" si="12"/>
        <v>0</v>
      </c>
      <c r="D66" s="13">
        <f t="shared" si="13"/>
        <v>0</v>
      </c>
      <c r="E66" s="13">
        <f t="shared" si="14"/>
        <v>0</v>
      </c>
      <c r="F66" s="14">
        <f t="shared" si="15"/>
        <v>0</v>
      </c>
      <c r="G66" s="14">
        <f t="shared" si="9"/>
        <v>0</v>
      </c>
      <c r="H66" s="14">
        <f t="shared" si="16"/>
        <v>0</v>
      </c>
      <c r="I66" s="24">
        <f t="shared" si="17"/>
        <v>0</v>
      </c>
      <c r="J66" s="24">
        <f t="shared" si="8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0"/>
        <v>22025</v>
      </c>
      <c r="B67" s="12">
        <f t="shared" si="11"/>
        <v>45689</v>
      </c>
      <c r="C67" s="13">
        <f t="shared" si="12"/>
        <v>0</v>
      </c>
      <c r="D67" s="13">
        <f t="shared" si="13"/>
        <v>0</v>
      </c>
      <c r="E67" s="13">
        <f t="shared" si="14"/>
        <v>0</v>
      </c>
      <c r="F67" s="14">
        <f t="shared" si="15"/>
        <v>0</v>
      </c>
      <c r="G67" s="14">
        <f t="shared" si="9"/>
        <v>0</v>
      </c>
      <c r="H67" s="14">
        <f t="shared" si="16"/>
        <v>0</v>
      </c>
      <c r="I67" s="24">
        <f t="shared" si="17"/>
        <v>0</v>
      </c>
      <c r="J67" s="24">
        <f t="shared" si="8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0"/>
        <v>32025</v>
      </c>
      <c r="B68" s="12">
        <f t="shared" si="11"/>
        <v>45717</v>
      </c>
      <c r="C68" s="13">
        <f t="shared" si="12"/>
        <v>0</v>
      </c>
      <c r="D68" s="13">
        <f t="shared" si="13"/>
        <v>0</v>
      </c>
      <c r="E68" s="13">
        <f t="shared" si="14"/>
        <v>0</v>
      </c>
      <c r="F68" s="14">
        <f t="shared" si="15"/>
        <v>0</v>
      </c>
      <c r="G68" s="14">
        <f t="shared" si="9"/>
        <v>0</v>
      </c>
      <c r="H68" s="14">
        <f t="shared" si="16"/>
        <v>0</v>
      </c>
      <c r="I68" s="24">
        <f t="shared" si="17"/>
        <v>0</v>
      </c>
      <c r="J68" s="24">
        <f t="shared" si="8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0"/>
        <v>42025</v>
      </c>
      <c r="B69" s="12">
        <f t="shared" si="11"/>
        <v>45748</v>
      </c>
      <c r="C69" s="13">
        <f t="shared" si="12"/>
        <v>0</v>
      </c>
      <c r="D69" s="13">
        <f t="shared" si="13"/>
        <v>0</v>
      </c>
      <c r="E69" s="13">
        <f t="shared" si="14"/>
        <v>0</v>
      </c>
      <c r="F69" s="14">
        <f t="shared" si="15"/>
        <v>0</v>
      </c>
      <c r="G69" s="14">
        <f t="shared" ref="G69:G100" si="18">E69-F69</f>
        <v>0</v>
      </c>
      <c r="H69" s="14">
        <f t="shared" si="16"/>
        <v>0</v>
      </c>
      <c r="I69" s="24">
        <f t="shared" si="17"/>
        <v>0</v>
      </c>
      <c r="J69" s="24">
        <f t="shared" si="8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9">MONTH(B70)&amp;YEAR(B70)</f>
        <v>52025</v>
      </c>
      <c r="B70" s="12">
        <f t="shared" ref="B70:B101" si="20">EDATE(B69,1)</f>
        <v>45778</v>
      </c>
      <c r="C70" s="13">
        <f t="shared" ref="C70:C101" si="21">C69-H70+I70</f>
        <v>0</v>
      </c>
      <c r="D70" s="13">
        <f t="shared" ref="D70:D101" si="22">C69*$K$1</f>
        <v>0</v>
      </c>
      <c r="E70" s="13">
        <f t="shared" ref="E70:E101" si="23">C69*$K$1+G69</f>
        <v>0</v>
      </c>
      <c r="F70" s="14">
        <f t="shared" ref="F70:F101" si="24">IF(J70&gt;E70,E70,J70)</f>
        <v>0</v>
      </c>
      <c r="G70" s="14">
        <f t="shared" si="18"/>
        <v>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8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9"/>
        <v>62025</v>
      </c>
      <c r="B71" s="12">
        <f t="shared" si="20"/>
        <v>45809</v>
      </c>
      <c r="C71" s="13">
        <f t="shared" si="21"/>
        <v>0</v>
      </c>
      <c r="D71" s="13">
        <f t="shared" si="22"/>
        <v>0</v>
      </c>
      <c r="E71" s="13">
        <f t="shared" si="23"/>
        <v>0</v>
      </c>
      <c r="F71" s="14">
        <f t="shared" si="24"/>
        <v>0</v>
      </c>
      <c r="G71" s="14">
        <f t="shared" si="18"/>
        <v>0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9"/>
        <v>72025</v>
      </c>
      <c r="B72" s="12">
        <f t="shared" si="20"/>
        <v>45839</v>
      </c>
      <c r="C72" s="13">
        <f t="shared" si="21"/>
        <v>0</v>
      </c>
      <c r="D72" s="13">
        <f t="shared" si="22"/>
        <v>0</v>
      </c>
      <c r="E72" s="13">
        <f t="shared" si="23"/>
        <v>0</v>
      </c>
      <c r="F72" s="14">
        <f t="shared" si="24"/>
        <v>0</v>
      </c>
      <c r="G72" s="14">
        <f t="shared" si="18"/>
        <v>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9"/>
        <v>82025</v>
      </c>
      <c r="B73" s="12">
        <f t="shared" si="20"/>
        <v>45870</v>
      </c>
      <c r="C73" s="13">
        <f t="shared" si="21"/>
        <v>0</v>
      </c>
      <c r="D73" s="13">
        <f t="shared" si="22"/>
        <v>0</v>
      </c>
      <c r="E73" s="13">
        <f t="shared" si="23"/>
        <v>0</v>
      </c>
      <c r="F73" s="14">
        <f t="shared" si="24"/>
        <v>0</v>
      </c>
      <c r="G73" s="14">
        <f t="shared" si="18"/>
        <v>0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9"/>
        <v>92025</v>
      </c>
      <c r="B74" s="12">
        <f t="shared" si="20"/>
        <v>45901</v>
      </c>
      <c r="C74" s="13">
        <f t="shared" si="21"/>
        <v>0</v>
      </c>
      <c r="D74" s="13">
        <f t="shared" si="22"/>
        <v>0</v>
      </c>
      <c r="E74" s="13">
        <f t="shared" si="23"/>
        <v>0</v>
      </c>
      <c r="F74" s="14">
        <f t="shared" si="24"/>
        <v>0</v>
      </c>
      <c r="G74" s="14">
        <f t="shared" si="18"/>
        <v>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9"/>
        <v>102025</v>
      </c>
      <c r="B75" s="12">
        <f t="shared" si="20"/>
        <v>45931</v>
      </c>
      <c r="C75" s="13">
        <f t="shared" si="21"/>
        <v>0</v>
      </c>
      <c r="D75" s="13">
        <f t="shared" si="22"/>
        <v>0</v>
      </c>
      <c r="E75" s="13">
        <f t="shared" si="23"/>
        <v>0</v>
      </c>
      <c r="F75" s="14">
        <f t="shared" si="24"/>
        <v>0</v>
      </c>
      <c r="G75" s="14">
        <f t="shared" si="18"/>
        <v>0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9"/>
        <v>112025</v>
      </c>
      <c r="B76" s="12">
        <f t="shared" si="20"/>
        <v>45962</v>
      </c>
      <c r="C76" s="13">
        <f t="shared" si="21"/>
        <v>0</v>
      </c>
      <c r="D76" s="13">
        <f t="shared" si="22"/>
        <v>0</v>
      </c>
      <c r="E76" s="13">
        <f t="shared" si="23"/>
        <v>0</v>
      </c>
      <c r="F76" s="14">
        <f t="shared" si="24"/>
        <v>0</v>
      </c>
      <c r="G76" s="14">
        <f t="shared" si="18"/>
        <v>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9"/>
        <v>122025</v>
      </c>
      <c r="B77" s="12">
        <f t="shared" si="20"/>
        <v>45992</v>
      </c>
      <c r="C77" s="13">
        <f t="shared" si="21"/>
        <v>0</v>
      </c>
      <c r="D77" s="13">
        <f t="shared" si="22"/>
        <v>0</v>
      </c>
      <c r="E77" s="13">
        <f t="shared" si="23"/>
        <v>0</v>
      </c>
      <c r="F77" s="14">
        <f t="shared" si="24"/>
        <v>0</v>
      </c>
      <c r="G77" s="14">
        <f t="shared" si="18"/>
        <v>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9"/>
        <v>12026</v>
      </c>
      <c r="B78" s="12">
        <f t="shared" si="20"/>
        <v>46023</v>
      </c>
      <c r="C78" s="13">
        <f t="shared" si="21"/>
        <v>0</v>
      </c>
      <c r="D78" s="13">
        <f t="shared" si="22"/>
        <v>0</v>
      </c>
      <c r="E78" s="13">
        <f t="shared" si="23"/>
        <v>0</v>
      </c>
      <c r="F78" s="14">
        <f t="shared" si="24"/>
        <v>0</v>
      </c>
      <c r="G78" s="14">
        <f t="shared" si="18"/>
        <v>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9"/>
        <v>22026</v>
      </c>
      <c r="B79" s="12">
        <f t="shared" si="20"/>
        <v>46054</v>
      </c>
      <c r="C79" s="13">
        <f t="shared" si="21"/>
        <v>0</v>
      </c>
      <c r="D79" s="13">
        <f t="shared" si="22"/>
        <v>0</v>
      </c>
      <c r="E79" s="13">
        <f t="shared" si="23"/>
        <v>0</v>
      </c>
      <c r="F79" s="14">
        <f t="shared" si="24"/>
        <v>0</v>
      </c>
      <c r="G79" s="14">
        <f t="shared" si="18"/>
        <v>0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9"/>
        <v>32026</v>
      </c>
      <c r="B80" s="12">
        <f t="shared" si="20"/>
        <v>46082</v>
      </c>
      <c r="C80" s="13">
        <f t="shared" si="21"/>
        <v>0</v>
      </c>
      <c r="D80" s="13">
        <f t="shared" si="22"/>
        <v>0</v>
      </c>
      <c r="E80" s="13">
        <f t="shared" si="23"/>
        <v>0</v>
      </c>
      <c r="F80" s="14">
        <f t="shared" si="24"/>
        <v>0</v>
      </c>
      <c r="G80" s="14">
        <f t="shared" si="18"/>
        <v>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9"/>
        <v>42026</v>
      </c>
      <c r="B81" s="12">
        <f t="shared" si="20"/>
        <v>46113</v>
      </c>
      <c r="C81" s="13">
        <f t="shared" si="21"/>
        <v>0</v>
      </c>
      <c r="D81" s="13">
        <f t="shared" si="22"/>
        <v>0</v>
      </c>
      <c r="E81" s="13">
        <f t="shared" si="23"/>
        <v>0</v>
      </c>
      <c r="F81" s="14">
        <f t="shared" si="24"/>
        <v>0</v>
      </c>
      <c r="G81" s="14">
        <f t="shared" si="18"/>
        <v>0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9"/>
        <v>52026</v>
      </c>
      <c r="B82" s="12">
        <f t="shared" si="20"/>
        <v>46143</v>
      </c>
      <c r="C82" s="13">
        <f t="shared" si="21"/>
        <v>0</v>
      </c>
      <c r="D82" s="13">
        <f t="shared" si="22"/>
        <v>0</v>
      </c>
      <c r="E82" s="13">
        <f t="shared" si="23"/>
        <v>0</v>
      </c>
      <c r="F82" s="14">
        <f t="shared" si="24"/>
        <v>0</v>
      </c>
      <c r="G82" s="14">
        <f t="shared" si="18"/>
        <v>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9"/>
        <v>62026</v>
      </c>
      <c r="B83" s="12">
        <f t="shared" si="20"/>
        <v>46174</v>
      </c>
      <c r="C83" s="13">
        <f t="shared" si="21"/>
        <v>0</v>
      </c>
      <c r="D83" s="13">
        <f t="shared" si="22"/>
        <v>0</v>
      </c>
      <c r="E83" s="13">
        <f t="shared" si="23"/>
        <v>0</v>
      </c>
      <c r="F83" s="14">
        <f t="shared" si="24"/>
        <v>0</v>
      </c>
      <c r="G83" s="14">
        <f t="shared" si="18"/>
        <v>0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9"/>
        <v>72026</v>
      </c>
      <c r="B84" s="12">
        <f t="shared" si="20"/>
        <v>46204</v>
      </c>
      <c r="C84" s="13">
        <f t="shared" si="21"/>
        <v>0</v>
      </c>
      <c r="D84" s="13">
        <f t="shared" si="22"/>
        <v>0</v>
      </c>
      <c r="E84" s="13">
        <f t="shared" si="23"/>
        <v>0</v>
      </c>
      <c r="F84" s="14">
        <f t="shared" si="24"/>
        <v>0</v>
      </c>
      <c r="G84" s="14">
        <f t="shared" si="18"/>
        <v>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9"/>
        <v>82026</v>
      </c>
      <c r="B85" s="12">
        <f t="shared" si="20"/>
        <v>46235</v>
      </c>
      <c r="C85" s="13">
        <f t="shared" si="21"/>
        <v>0</v>
      </c>
      <c r="D85" s="13">
        <f t="shared" si="22"/>
        <v>0</v>
      </c>
      <c r="E85" s="13">
        <f t="shared" si="23"/>
        <v>0</v>
      </c>
      <c r="F85" s="14">
        <f t="shared" si="24"/>
        <v>0</v>
      </c>
      <c r="G85" s="14">
        <f t="shared" si="18"/>
        <v>0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9"/>
        <v>92026</v>
      </c>
      <c r="B86" s="12">
        <f t="shared" si="20"/>
        <v>46266</v>
      </c>
      <c r="C86" s="13">
        <f t="shared" si="21"/>
        <v>0</v>
      </c>
      <c r="D86" s="13">
        <f t="shared" si="22"/>
        <v>0</v>
      </c>
      <c r="E86" s="13">
        <f t="shared" si="23"/>
        <v>0</v>
      </c>
      <c r="F86" s="14">
        <f t="shared" si="24"/>
        <v>0</v>
      </c>
      <c r="G86" s="14">
        <f t="shared" si="18"/>
        <v>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9"/>
        <v>102026</v>
      </c>
      <c r="B87" s="12">
        <f t="shared" si="20"/>
        <v>46296</v>
      </c>
      <c r="C87" s="13">
        <f t="shared" si="21"/>
        <v>0</v>
      </c>
      <c r="D87" s="13">
        <f t="shared" si="22"/>
        <v>0</v>
      </c>
      <c r="E87" s="13">
        <f t="shared" si="23"/>
        <v>0</v>
      </c>
      <c r="F87" s="14">
        <f t="shared" si="24"/>
        <v>0</v>
      </c>
      <c r="G87" s="14">
        <f t="shared" si="18"/>
        <v>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9"/>
        <v>112026</v>
      </c>
      <c r="B88" s="12">
        <f t="shared" si="20"/>
        <v>46327</v>
      </c>
      <c r="C88" s="13">
        <f t="shared" si="21"/>
        <v>0</v>
      </c>
      <c r="D88" s="13">
        <f t="shared" si="22"/>
        <v>0</v>
      </c>
      <c r="E88" s="13">
        <f t="shared" si="23"/>
        <v>0</v>
      </c>
      <c r="F88" s="14">
        <f t="shared" si="24"/>
        <v>0</v>
      </c>
      <c r="G88" s="14">
        <f t="shared" si="18"/>
        <v>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9"/>
        <v>122026</v>
      </c>
      <c r="B89" s="12">
        <f t="shared" si="20"/>
        <v>46357</v>
      </c>
      <c r="C89" s="13">
        <f t="shared" si="21"/>
        <v>0</v>
      </c>
      <c r="D89" s="13">
        <f t="shared" si="22"/>
        <v>0</v>
      </c>
      <c r="E89" s="13">
        <f t="shared" si="23"/>
        <v>0</v>
      </c>
      <c r="F89" s="14">
        <f t="shared" si="24"/>
        <v>0</v>
      </c>
      <c r="G89" s="14">
        <f t="shared" si="18"/>
        <v>0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9"/>
        <v>12027</v>
      </c>
      <c r="B90" s="12">
        <f t="shared" si="20"/>
        <v>46388</v>
      </c>
      <c r="C90" s="13">
        <f t="shared" si="21"/>
        <v>0</v>
      </c>
      <c r="D90" s="13">
        <f t="shared" si="22"/>
        <v>0</v>
      </c>
      <c r="E90" s="13">
        <f t="shared" si="23"/>
        <v>0</v>
      </c>
      <c r="F90" s="14">
        <f t="shared" si="24"/>
        <v>0</v>
      </c>
      <c r="G90" s="14">
        <f t="shared" si="18"/>
        <v>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9"/>
        <v>22027</v>
      </c>
      <c r="B91" s="12">
        <f t="shared" si="20"/>
        <v>46419</v>
      </c>
      <c r="C91" s="13">
        <f t="shared" si="21"/>
        <v>0</v>
      </c>
      <c r="D91" s="13">
        <f t="shared" si="22"/>
        <v>0</v>
      </c>
      <c r="E91" s="13">
        <f t="shared" si="23"/>
        <v>0</v>
      </c>
      <c r="F91" s="14">
        <f t="shared" si="24"/>
        <v>0</v>
      </c>
      <c r="G91" s="14">
        <f t="shared" si="18"/>
        <v>0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9"/>
        <v>32027</v>
      </c>
      <c r="B92" s="12">
        <f t="shared" si="20"/>
        <v>46447</v>
      </c>
      <c r="C92" s="13">
        <f t="shared" si="21"/>
        <v>0</v>
      </c>
      <c r="D92" s="13">
        <f t="shared" si="22"/>
        <v>0</v>
      </c>
      <c r="E92" s="13">
        <f t="shared" si="23"/>
        <v>0</v>
      </c>
      <c r="F92" s="14">
        <f t="shared" si="24"/>
        <v>0</v>
      </c>
      <c r="G92" s="14">
        <f t="shared" si="18"/>
        <v>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9"/>
        <v>42027</v>
      </c>
      <c r="B93" s="12">
        <f t="shared" si="20"/>
        <v>46478</v>
      </c>
      <c r="C93" s="13">
        <f t="shared" si="21"/>
        <v>0</v>
      </c>
      <c r="D93" s="13">
        <f t="shared" si="22"/>
        <v>0</v>
      </c>
      <c r="E93" s="13">
        <f t="shared" si="23"/>
        <v>0</v>
      </c>
      <c r="F93" s="14">
        <f t="shared" si="24"/>
        <v>0</v>
      </c>
      <c r="G93" s="14">
        <f t="shared" si="18"/>
        <v>0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9"/>
        <v>52027</v>
      </c>
      <c r="B94" s="12">
        <f t="shared" si="20"/>
        <v>46508</v>
      </c>
      <c r="C94" s="13">
        <f t="shared" si="21"/>
        <v>0</v>
      </c>
      <c r="D94" s="13">
        <f t="shared" si="22"/>
        <v>0</v>
      </c>
      <c r="E94" s="13">
        <f t="shared" si="23"/>
        <v>0</v>
      </c>
      <c r="F94" s="14">
        <f t="shared" si="24"/>
        <v>0</v>
      </c>
      <c r="G94" s="14">
        <f t="shared" si="18"/>
        <v>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9"/>
        <v>62027</v>
      </c>
      <c r="B95" s="12">
        <f t="shared" si="20"/>
        <v>46539</v>
      </c>
      <c r="C95" s="13">
        <f t="shared" si="21"/>
        <v>0</v>
      </c>
      <c r="D95" s="13">
        <f t="shared" si="22"/>
        <v>0</v>
      </c>
      <c r="E95" s="13">
        <f t="shared" si="23"/>
        <v>0</v>
      </c>
      <c r="F95" s="14">
        <f t="shared" si="24"/>
        <v>0</v>
      </c>
      <c r="G95" s="14">
        <f t="shared" si="18"/>
        <v>0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9"/>
        <v>72027</v>
      </c>
      <c r="B96" s="12">
        <f t="shared" si="20"/>
        <v>46569</v>
      </c>
      <c r="C96" s="13">
        <f t="shared" si="21"/>
        <v>0</v>
      </c>
      <c r="D96" s="13">
        <f t="shared" si="22"/>
        <v>0</v>
      </c>
      <c r="E96" s="13">
        <f t="shared" si="23"/>
        <v>0</v>
      </c>
      <c r="F96" s="14">
        <f t="shared" si="24"/>
        <v>0</v>
      </c>
      <c r="G96" s="14">
        <f t="shared" si="18"/>
        <v>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9"/>
        <v>82027</v>
      </c>
      <c r="B97" s="12">
        <f t="shared" si="20"/>
        <v>46600</v>
      </c>
      <c r="C97" s="13">
        <f t="shared" si="21"/>
        <v>0</v>
      </c>
      <c r="D97" s="13">
        <f t="shared" si="22"/>
        <v>0</v>
      </c>
      <c r="E97" s="13">
        <f t="shared" si="23"/>
        <v>0</v>
      </c>
      <c r="F97" s="14">
        <f t="shared" si="24"/>
        <v>0</v>
      </c>
      <c r="G97" s="14">
        <f t="shared" si="18"/>
        <v>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9"/>
        <v>92027</v>
      </c>
      <c r="B98" s="12">
        <f t="shared" si="20"/>
        <v>46631</v>
      </c>
      <c r="C98" s="13">
        <f t="shared" si="21"/>
        <v>0</v>
      </c>
      <c r="D98" s="13">
        <f t="shared" si="22"/>
        <v>0</v>
      </c>
      <c r="E98" s="13">
        <f t="shared" si="23"/>
        <v>0</v>
      </c>
      <c r="F98" s="14">
        <f t="shared" si="24"/>
        <v>0</v>
      </c>
      <c r="G98" s="14">
        <f t="shared" si="18"/>
        <v>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9"/>
        <v>102027</v>
      </c>
      <c r="B99" s="12">
        <f t="shared" si="20"/>
        <v>46661</v>
      </c>
      <c r="C99" s="13">
        <f t="shared" si="21"/>
        <v>0</v>
      </c>
      <c r="D99" s="13">
        <f t="shared" si="22"/>
        <v>0</v>
      </c>
      <c r="E99" s="13">
        <f t="shared" si="23"/>
        <v>0</v>
      </c>
      <c r="F99" s="14">
        <f t="shared" si="24"/>
        <v>0</v>
      </c>
      <c r="G99" s="14">
        <f t="shared" si="18"/>
        <v>0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9"/>
        <v>112027</v>
      </c>
      <c r="B100" s="12">
        <f t="shared" si="20"/>
        <v>46692</v>
      </c>
      <c r="C100" s="13">
        <f t="shared" si="21"/>
        <v>0</v>
      </c>
      <c r="D100" s="13">
        <f t="shared" si="22"/>
        <v>0</v>
      </c>
      <c r="E100" s="13">
        <f t="shared" si="23"/>
        <v>0</v>
      </c>
      <c r="F100" s="14">
        <f t="shared" si="24"/>
        <v>0</v>
      </c>
      <c r="G100" s="14">
        <f t="shared" si="18"/>
        <v>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9"/>
        <v>122027</v>
      </c>
      <c r="B101" s="12">
        <f t="shared" si="20"/>
        <v>46722</v>
      </c>
      <c r="C101" s="13">
        <f t="shared" si="21"/>
        <v>0</v>
      </c>
      <c r="D101" s="13">
        <f t="shared" si="22"/>
        <v>0</v>
      </c>
      <c r="E101" s="13">
        <f t="shared" si="23"/>
        <v>0</v>
      </c>
      <c r="F101" s="14">
        <f t="shared" si="24"/>
        <v>0</v>
      </c>
      <c r="G101" s="14">
        <f t="shared" ref="G101:G124" si="28">E101-F101</f>
        <v>0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9">MONTH(B102)&amp;YEAR(B102)</f>
        <v>12028</v>
      </c>
      <c r="B102" s="12">
        <f t="shared" ref="B102:B124" si="30">EDATE(B101,1)</f>
        <v>46753</v>
      </c>
      <c r="C102" s="13">
        <f t="shared" ref="C102:C124" si="31">C101-H102+I102</f>
        <v>0</v>
      </c>
      <c r="D102" s="13">
        <f t="shared" ref="D102:D124" si="32">C101*$K$1</f>
        <v>0</v>
      </c>
      <c r="E102" s="13">
        <f t="shared" ref="E102:E124" si="33">C101*$K$1+G101</f>
        <v>0</v>
      </c>
      <c r="F102" s="14">
        <f t="shared" ref="F102:F124" si="34">IF(J102&gt;E102,E102,J102)</f>
        <v>0</v>
      </c>
      <c r="G102" s="14">
        <f t="shared" si="28"/>
        <v>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9"/>
        <v>22028</v>
      </c>
      <c r="B103" s="12">
        <f t="shared" si="30"/>
        <v>46784</v>
      </c>
      <c r="C103" s="13">
        <f t="shared" si="31"/>
        <v>0</v>
      </c>
      <c r="D103" s="13">
        <f t="shared" si="32"/>
        <v>0</v>
      </c>
      <c r="E103" s="13">
        <f t="shared" si="33"/>
        <v>0</v>
      </c>
      <c r="F103" s="14">
        <f t="shared" si="34"/>
        <v>0</v>
      </c>
      <c r="G103" s="14">
        <f t="shared" si="28"/>
        <v>0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9"/>
        <v>32028</v>
      </c>
      <c r="B104" s="12">
        <f t="shared" si="30"/>
        <v>46813</v>
      </c>
      <c r="C104" s="13">
        <f t="shared" si="31"/>
        <v>0</v>
      </c>
      <c r="D104" s="13">
        <f t="shared" si="32"/>
        <v>0</v>
      </c>
      <c r="E104" s="13">
        <f t="shared" si="33"/>
        <v>0</v>
      </c>
      <c r="F104" s="14">
        <f t="shared" si="34"/>
        <v>0</v>
      </c>
      <c r="G104" s="14">
        <f t="shared" si="28"/>
        <v>0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9"/>
        <v>42028</v>
      </c>
      <c r="B105" s="12">
        <f t="shared" si="30"/>
        <v>46844</v>
      </c>
      <c r="C105" s="13">
        <f t="shared" si="31"/>
        <v>0</v>
      </c>
      <c r="D105" s="13">
        <f t="shared" si="32"/>
        <v>0</v>
      </c>
      <c r="E105" s="13">
        <f t="shared" si="33"/>
        <v>0</v>
      </c>
      <c r="F105" s="14">
        <f t="shared" si="34"/>
        <v>0</v>
      </c>
      <c r="G105" s="14">
        <f t="shared" si="28"/>
        <v>0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9"/>
        <v>52028</v>
      </c>
      <c r="B106" s="12">
        <f t="shared" si="30"/>
        <v>46874</v>
      </c>
      <c r="C106" s="13">
        <f t="shared" si="31"/>
        <v>0</v>
      </c>
      <c r="D106" s="13">
        <f t="shared" si="32"/>
        <v>0</v>
      </c>
      <c r="E106" s="13">
        <f t="shared" si="33"/>
        <v>0</v>
      </c>
      <c r="F106" s="14">
        <f t="shared" si="34"/>
        <v>0</v>
      </c>
      <c r="G106" s="14">
        <f t="shared" si="28"/>
        <v>0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9"/>
        <v>62028</v>
      </c>
      <c r="B107" s="12">
        <f t="shared" si="30"/>
        <v>46905</v>
      </c>
      <c r="C107" s="13">
        <f t="shared" si="31"/>
        <v>0</v>
      </c>
      <c r="D107" s="13">
        <f t="shared" si="32"/>
        <v>0</v>
      </c>
      <c r="E107" s="13">
        <f t="shared" si="33"/>
        <v>0</v>
      </c>
      <c r="F107" s="14">
        <f t="shared" si="34"/>
        <v>0</v>
      </c>
      <c r="G107" s="14">
        <f t="shared" si="28"/>
        <v>0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9"/>
        <v>72028</v>
      </c>
      <c r="B108" s="12">
        <f t="shared" si="30"/>
        <v>46935</v>
      </c>
      <c r="C108" s="13">
        <f t="shared" si="31"/>
        <v>0</v>
      </c>
      <c r="D108" s="13">
        <f t="shared" si="32"/>
        <v>0</v>
      </c>
      <c r="E108" s="13">
        <f t="shared" si="33"/>
        <v>0</v>
      </c>
      <c r="F108" s="14">
        <f t="shared" si="34"/>
        <v>0</v>
      </c>
      <c r="G108" s="14">
        <f t="shared" si="28"/>
        <v>0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9"/>
        <v>82028</v>
      </c>
      <c r="B109" s="12">
        <f t="shared" si="30"/>
        <v>46966</v>
      </c>
      <c r="C109" s="13">
        <f t="shared" si="31"/>
        <v>0</v>
      </c>
      <c r="D109" s="13">
        <f t="shared" si="32"/>
        <v>0</v>
      </c>
      <c r="E109" s="13">
        <f t="shared" si="33"/>
        <v>0</v>
      </c>
      <c r="F109" s="14">
        <f t="shared" si="34"/>
        <v>0</v>
      </c>
      <c r="G109" s="14">
        <f t="shared" si="28"/>
        <v>0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9"/>
        <v>92028</v>
      </c>
      <c r="B110" s="12">
        <f t="shared" si="30"/>
        <v>46997</v>
      </c>
      <c r="C110" s="13">
        <f t="shared" si="31"/>
        <v>0</v>
      </c>
      <c r="D110" s="13">
        <f t="shared" si="32"/>
        <v>0</v>
      </c>
      <c r="E110" s="13">
        <f t="shared" si="33"/>
        <v>0</v>
      </c>
      <c r="F110" s="14">
        <f t="shared" si="34"/>
        <v>0</v>
      </c>
      <c r="G110" s="14">
        <f t="shared" si="28"/>
        <v>0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9"/>
        <v>102028</v>
      </c>
      <c r="B111" s="12">
        <f t="shared" si="30"/>
        <v>47027</v>
      </c>
      <c r="C111" s="13">
        <f t="shared" si="31"/>
        <v>0</v>
      </c>
      <c r="D111" s="13">
        <f t="shared" si="32"/>
        <v>0</v>
      </c>
      <c r="E111" s="13">
        <f t="shared" si="33"/>
        <v>0</v>
      </c>
      <c r="F111" s="14">
        <f t="shared" si="34"/>
        <v>0</v>
      </c>
      <c r="G111" s="14">
        <f t="shared" si="28"/>
        <v>0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9"/>
        <v>112028</v>
      </c>
      <c r="B112" s="12">
        <f t="shared" si="30"/>
        <v>47058</v>
      </c>
      <c r="C112" s="13">
        <f t="shared" si="31"/>
        <v>0</v>
      </c>
      <c r="D112" s="13">
        <f t="shared" si="32"/>
        <v>0</v>
      </c>
      <c r="E112" s="13">
        <f t="shared" si="33"/>
        <v>0</v>
      </c>
      <c r="F112" s="14">
        <f t="shared" si="34"/>
        <v>0</v>
      </c>
      <c r="G112" s="14">
        <f t="shared" si="28"/>
        <v>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9"/>
        <v>122028</v>
      </c>
      <c r="B113" s="12">
        <f t="shared" si="30"/>
        <v>47088</v>
      </c>
      <c r="C113" s="13">
        <f t="shared" si="31"/>
        <v>0</v>
      </c>
      <c r="D113" s="13">
        <f t="shared" si="32"/>
        <v>0</v>
      </c>
      <c r="E113" s="13">
        <f t="shared" si="33"/>
        <v>0</v>
      </c>
      <c r="F113" s="14">
        <f t="shared" si="34"/>
        <v>0</v>
      </c>
      <c r="G113" s="14">
        <f t="shared" si="28"/>
        <v>0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9"/>
        <v>12029</v>
      </c>
      <c r="B114" s="12">
        <f t="shared" si="30"/>
        <v>47119</v>
      </c>
      <c r="C114" s="13">
        <f t="shared" si="31"/>
        <v>0</v>
      </c>
      <c r="D114" s="13">
        <f t="shared" si="32"/>
        <v>0</v>
      </c>
      <c r="E114" s="13">
        <f t="shared" si="33"/>
        <v>0</v>
      </c>
      <c r="F114" s="14">
        <f t="shared" si="34"/>
        <v>0</v>
      </c>
      <c r="G114" s="14">
        <f t="shared" si="28"/>
        <v>0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9"/>
        <v>22029</v>
      </c>
      <c r="B115" s="12">
        <f t="shared" si="30"/>
        <v>47150</v>
      </c>
      <c r="C115" s="13">
        <f t="shared" si="31"/>
        <v>0</v>
      </c>
      <c r="D115" s="13">
        <f t="shared" si="32"/>
        <v>0</v>
      </c>
      <c r="E115" s="13">
        <f t="shared" si="33"/>
        <v>0</v>
      </c>
      <c r="F115" s="14">
        <f t="shared" si="34"/>
        <v>0</v>
      </c>
      <c r="G115" s="14">
        <f t="shared" si="28"/>
        <v>0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9"/>
        <v>32029</v>
      </c>
      <c r="B116" s="12">
        <f t="shared" si="30"/>
        <v>47178</v>
      </c>
      <c r="C116" s="13">
        <f t="shared" si="31"/>
        <v>0</v>
      </c>
      <c r="D116" s="13">
        <f t="shared" si="32"/>
        <v>0</v>
      </c>
      <c r="E116" s="13">
        <f t="shared" si="33"/>
        <v>0</v>
      </c>
      <c r="F116" s="14">
        <f t="shared" si="34"/>
        <v>0</v>
      </c>
      <c r="G116" s="14">
        <f t="shared" si="28"/>
        <v>0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9"/>
        <v>42029</v>
      </c>
      <c r="B117" s="12">
        <f t="shared" si="30"/>
        <v>47209</v>
      </c>
      <c r="C117" s="13">
        <f t="shared" si="31"/>
        <v>0</v>
      </c>
      <c r="D117" s="13">
        <f t="shared" si="32"/>
        <v>0</v>
      </c>
      <c r="E117" s="13">
        <f t="shared" si="33"/>
        <v>0</v>
      </c>
      <c r="F117" s="14">
        <f t="shared" si="34"/>
        <v>0</v>
      </c>
      <c r="G117" s="14">
        <f t="shared" si="28"/>
        <v>0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9"/>
        <v>52029</v>
      </c>
      <c r="B118" s="12">
        <f t="shared" si="30"/>
        <v>47239</v>
      </c>
      <c r="C118" s="13">
        <f t="shared" si="31"/>
        <v>0</v>
      </c>
      <c r="D118" s="13">
        <f t="shared" si="32"/>
        <v>0</v>
      </c>
      <c r="E118" s="13">
        <f t="shared" si="33"/>
        <v>0</v>
      </c>
      <c r="F118" s="14">
        <f t="shared" si="34"/>
        <v>0</v>
      </c>
      <c r="G118" s="14">
        <f t="shared" si="28"/>
        <v>0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9"/>
        <v>62029</v>
      </c>
      <c r="B119" s="12">
        <f t="shared" si="30"/>
        <v>47270</v>
      </c>
      <c r="C119" s="13">
        <f t="shared" si="31"/>
        <v>0</v>
      </c>
      <c r="D119" s="13">
        <f t="shared" si="32"/>
        <v>0</v>
      </c>
      <c r="E119" s="13">
        <f t="shared" si="33"/>
        <v>0</v>
      </c>
      <c r="F119" s="14">
        <f t="shared" si="34"/>
        <v>0</v>
      </c>
      <c r="G119" s="14">
        <f t="shared" si="28"/>
        <v>0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9"/>
        <v>72029</v>
      </c>
      <c r="B120" s="12">
        <f t="shared" si="30"/>
        <v>47300</v>
      </c>
      <c r="C120" s="13">
        <f t="shared" si="31"/>
        <v>0</v>
      </c>
      <c r="D120" s="13">
        <f t="shared" si="32"/>
        <v>0</v>
      </c>
      <c r="E120" s="13">
        <f t="shared" si="33"/>
        <v>0</v>
      </c>
      <c r="F120" s="14">
        <f t="shared" si="34"/>
        <v>0</v>
      </c>
      <c r="G120" s="14">
        <f t="shared" si="28"/>
        <v>0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9"/>
        <v>82029</v>
      </c>
      <c r="B121" s="12">
        <f t="shared" si="30"/>
        <v>47331</v>
      </c>
      <c r="C121" s="13">
        <f t="shared" si="31"/>
        <v>0</v>
      </c>
      <c r="D121" s="13">
        <f t="shared" si="32"/>
        <v>0</v>
      </c>
      <c r="E121" s="13">
        <f t="shared" si="33"/>
        <v>0</v>
      </c>
      <c r="F121" s="14">
        <f t="shared" si="34"/>
        <v>0</v>
      </c>
      <c r="G121" s="14">
        <f t="shared" si="28"/>
        <v>0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9"/>
        <v>92029</v>
      </c>
      <c r="B122" s="12">
        <f t="shared" si="30"/>
        <v>47362</v>
      </c>
      <c r="C122" s="13">
        <f t="shared" si="31"/>
        <v>0</v>
      </c>
      <c r="D122" s="13">
        <f t="shared" si="32"/>
        <v>0</v>
      </c>
      <c r="E122" s="13">
        <f t="shared" si="33"/>
        <v>0</v>
      </c>
      <c r="F122" s="14">
        <f t="shared" si="34"/>
        <v>0</v>
      </c>
      <c r="G122" s="14">
        <f t="shared" si="28"/>
        <v>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9"/>
        <v>102029</v>
      </c>
      <c r="B123" s="12">
        <f t="shared" si="30"/>
        <v>47392</v>
      </c>
      <c r="C123" s="13">
        <f t="shared" si="31"/>
        <v>0</v>
      </c>
      <c r="D123" s="13">
        <f t="shared" si="32"/>
        <v>0</v>
      </c>
      <c r="E123" s="13">
        <f t="shared" si="33"/>
        <v>0</v>
      </c>
      <c r="F123" s="14">
        <f t="shared" si="34"/>
        <v>0</v>
      </c>
      <c r="G123" s="14">
        <f t="shared" si="28"/>
        <v>0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9"/>
        <v>112029</v>
      </c>
      <c r="B124" s="12">
        <f t="shared" si="30"/>
        <v>47423</v>
      </c>
      <c r="C124" s="13">
        <f t="shared" si="31"/>
        <v>0</v>
      </c>
      <c r="D124" s="13">
        <f t="shared" si="32"/>
        <v>0</v>
      </c>
      <c r="E124" s="13">
        <f t="shared" si="33"/>
        <v>0</v>
      </c>
      <c r="F124" s="14">
        <f t="shared" si="34"/>
        <v>0</v>
      </c>
      <c r="G124" s="14">
        <f t="shared" si="28"/>
        <v>0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O5" sqref="O5"/>
    </sheetView>
  </sheetViews>
  <sheetFormatPr defaultColWidth="11" defaultRowHeight="15"/>
  <cols>
    <col min="1" max="1" width="7" hidden="1" customWidth="1"/>
    <col min="2" max="2" width="10.1428571428571" customWidth="1"/>
    <col min="3" max="3" width="11.5904761904762" customWidth="1"/>
    <col min="4" max="8" width="12" customWidth="1"/>
    <col min="9" max="9" width="10.5714285714286" customWidth="1"/>
    <col min="10" max="10" width="10.4761904761905" customWidth="1"/>
    <col min="11" max="11" width="10.5714285714286" customWidth="1"/>
    <col min="12" max="12" width="10" customWidth="1"/>
    <col min="13" max="13" width="12.2190476190476" customWidth="1"/>
    <col min="14" max="14" width="11.1142857142857" customWidth="1"/>
    <col min="15" max="15" width="10.2857142857143" customWidth="1"/>
    <col min="16" max="16" width="8.57142857142857" customWidth="1"/>
    <col min="17" max="17" width="3.00952380952381" customWidth="1"/>
    <col min="18" max="18" width="19.1428571428571" customWidth="1"/>
    <col min="19" max="19" width="9.51428571428571" customWidth="1"/>
  </cols>
  <sheetData>
    <row r="1" spans="2:16">
      <c r="B1" s="1" t="s">
        <v>9</v>
      </c>
      <c r="C1" s="2" t="s">
        <v>117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f ca="1">TODAY()</f>
        <v>44095</v>
      </c>
      <c r="N1" s="19" t="s">
        <v>13</v>
      </c>
      <c r="O1" s="20">
        <v>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500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500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-500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500</v>
      </c>
      <c r="I5" s="24">
        <f>-SUMIF($L5:$P5,"&lt;0",$L5:$P5)+O1</f>
        <v>500</v>
      </c>
      <c r="J5" s="24">
        <f>IF($L5&gt;0,$L5,0)+IF($N5&gt;0,$N5,0)+IF($P5&gt;0,$P5,0)</f>
        <v>500</v>
      </c>
      <c r="K5" s="25">
        <v>44061</v>
      </c>
      <c r="L5" s="26">
        <v>-500</v>
      </c>
      <c r="M5" s="25">
        <v>44090</v>
      </c>
      <c r="N5" s="26">
        <v>500</v>
      </c>
      <c r="O5" s="25"/>
      <c r="P5" s="26"/>
      <c r="R5" s="34" t="s">
        <v>4</v>
      </c>
      <c r="S5" s="33">
        <f ca="1">VLOOKUP($A$2,$A$5:$P$127,3,FALSE)</f>
        <v>-500</v>
      </c>
    </row>
    <row r="6" ht="15.75" spans="1:19">
      <c r="A6" s="5" t="str">
        <f ca="1" t="shared" ref="A6:A37" si="1">MONTH(B6)&amp;YEAR(B6)</f>
        <v>102020</v>
      </c>
      <c r="B6" s="12">
        <f ca="1" t="shared" ref="B6:B37" si="2">EDATE(B5,1)</f>
        <v>44125</v>
      </c>
      <c r="C6" s="13">
        <f t="shared" ref="C6:C37" si="3">C5-H6+I6</f>
        <v>-550</v>
      </c>
      <c r="D6" s="13">
        <f t="shared" ref="D6:D37" si="4">C5*$K$1</f>
        <v>-50</v>
      </c>
      <c r="E6" s="13">
        <f t="shared" ref="E6:E37" si="5">C5*$K$1+G5</f>
        <v>-50</v>
      </c>
      <c r="F6" s="14">
        <f t="shared" ref="F6:F37" si="6">IF(J6&gt;E6,E6,J6)</f>
        <v>-50</v>
      </c>
      <c r="G6" s="14">
        <f t="shared" si="0"/>
        <v>0</v>
      </c>
      <c r="H6" s="14">
        <f t="shared" ref="H6:H37" si="7">IF(J6&gt;F6,J6-F6,0)</f>
        <v>50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112020</v>
      </c>
      <c r="B7" s="12">
        <f ca="1" t="shared" si="2"/>
        <v>44156</v>
      </c>
      <c r="C7" s="13">
        <f t="shared" si="3"/>
        <v>-605</v>
      </c>
      <c r="D7" s="13">
        <f t="shared" si="4"/>
        <v>-55</v>
      </c>
      <c r="E7" s="13">
        <f t="shared" si="5"/>
        <v>-55</v>
      </c>
      <c r="F7" s="14">
        <f t="shared" si="6"/>
        <v>-55</v>
      </c>
      <c r="G7" s="14">
        <f t="shared" si="0"/>
        <v>0</v>
      </c>
      <c r="H7" s="14">
        <f t="shared" si="7"/>
        <v>55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1"/>
        <v>122020</v>
      </c>
      <c r="B8" s="12">
        <f ca="1" t="shared" si="2"/>
        <v>44186</v>
      </c>
      <c r="C8" s="13">
        <f t="shared" si="3"/>
        <v>-665.5</v>
      </c>
      <c r="D8" s="13">
        <f t="shared" si="4"/>
        <v>-60.5</v>
      </c>
      <c r="E8" s="13">
        <f t="shared" si="5"/>
        <v>-60.5</v>
      </c>
      <c r="F8" s="14">
        <f t="shared" si="6"/>
        <v>-60.5</v>
      </c>
      <c r="G8" s="14">
        <f t="shared" si="0"/>
        <v>0</v>
      </c>
      <c r="H8" s="14">
        <f t="shared" si="7"/>
        <v>60.5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ca="1" t="shared" si="1"/>
        <v>12021</v>
      </c>
      <c r="B9" s="12">
        <f ca="1" t="shared" si="2"/>
        <v>44217</v>
      </c>
      <c r="C9" s="13">
        <f t="shared" si="3"/>
        <v>-732.05</v>
      </c>
      <c r="D9" s="13">
        <f t="shared" si="4"/>
        <v>-66.55</v>
      </c>
      <c r="E9" s="13">
        <f t="shared" si="5"/>
        <v>-66.55</v>
      </c>
      <c r="F9" s="14">
        <f t="shared" si="6"/>
        <v>-66.55</v>
      </c>
      <c r="G9" s="14">
        <f t="shared" si="0"/>
        <v>0</v>
      </c>
      <c r="H9" s="14">
        <f t="shared" si="7"/>
        <v>66.55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22021</v>
      </c>
      <c r="B10" s="12">
        <f ca="1" t="shared" si="2"/>
        <v>44248</v>
      </c>
      <c r="C10" s="13">
        <f t="shared" si="3"/>
        <v>-805.255</v>
      </c>
      <c r="D10" s="13">
        <f t="shared" si="4"/>
        <v>-73.205</v>
      </c>
      <c r="E10" s="13">
        <f t="shared" si="5"/>
        <v>-73.205</v>
      </c>
      <c r="F10" s="14">
        <f t="shared" si="6"/>
        <v>-73.205</v>
      </c>
      <c r="G10" s="14">
        <f t="shared" si="0"/>
        <v>0</v>
      </c>
      <c r="H10" s="14">
        <f t="shared" si="7"/>
        <v>73.205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32021</v>
      </c>
      <c r="B11" s="12">
        <f ca="1" t="shared" si="2"/>
        <v>44276</v>
      </c>
      <c r="C11" s="13">
        <f t="shared" si="3"/>
        <v>-885.7805</v>
      </c>
      <c r="D11" s="13">
        <f t="shared" si="4"/>
        <v>-80.5255</v>
      </c>
      <c r="E11" s="13">
        <f t="shared" si="5"/>
        <v>-80.5255</v>
      </c>
      <c r="F11" s="14">
        <f t="shared" si="6"/>
        <v>-80.5255</v>
      </c>
      <c r="G11" s="14">
        <f t="shared" si="0"/>
        <v>0</v>
      </c>
      <c r="H11" s="14">
        <f t="shared" si="7"/>
        <v>80.5255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42021</v>
      </c>
      <c r="B12" s="12">
        <f ca="1" t="shared" si="2"/>
        <v>44307</v>
      </c>
      <c r="C12" s="13">
        <f t="shared" si="3"/>
        <v>-974.35855</v>
      </c>
      <c r="D12" s="13">
        <f t="shared" si="4"/>
        <v>-88.57805</v>
      </c>
      <c r="E12" s="13">
        <f t="shared" si="5"/>
        <v>-88.57805</v>
      </c>
      <c r="F12" s="14">
        <f t="shared" si="6"/>
        <v>-88.57805</v>
      </c>
      <c r="G12" s="14">
        <f t="shared" si="0"/>
        <v>0</v>
      </c>
      <c r="H12" s="14">
        <f t="shared" si="7"/>
        <v>88.57805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52021</v>
      </c>
      <c r="B13" s="12">
        <f ca="1" t="shared" si="2"/>
        <v>44337</v>
      </c>
      <c r="C13" s="13">
        <f t="shared" si="3"/>
        <v>-1071.794405</v>
      </c>
      <c r="D13" s="13">
        <f t="shared" si="4"/>
        <v>-97.435855</v>
      </c>
      <c r="E13" s="13">
        <f t="shared" si="5"/>
        <v>-97.435855</v>
      </c>
      <c r="F13" s="14">
        <f t="shared" si="6"/>
        <v>-97.435855</v>
      </c>
      <c r="G13" s="14">
        <f t="shared" si="0"/>
        <v>0</v>
      </c>
      <c r="H13" s="14">
        <f t="shared" si="7"/>
        <v>97.435855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62021</v>
      </c>
      <c r="B14" s="12">
        <f ca="1" t="shared" si="2"/>
        <v>44368</v>
      </c>
      <c r="C14" s="13">
        <f t="shared" si="3"/>
        <v>-1178.9738455</v>
      </c>
      <c r="D14" s="13">
        <f t="shared" si="4"/>
        <v>-107.1794405</v>
      </c>
      <c r="E14" s="13">
        <f t="shared" si="5"/>
        <v>-107.1794405</v>
      </c>
      <c r="F14" s="14">
        <f t="shared" si="6"/>
        <v>-107.1794405</v>
      </c>
      <c r="G14" s="14">
        <f t="shared" si="0"/>
        <v>0</v>
      </c>
      <c r="H14" s="14">
        <f t="shared" si="7"/>
        <v>107.1794405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72021</v>
      </c>
      <c r="B15" s="12">
        <f ca="1" t="shared" si="2"/>
        <v>44398</v>
      </c>
      <c r="C15" s="13">
        <f t="shared" si="3"/>
        <v>-1296.87123005</v>
      </c>
      <c r="D15" s="13">
        <f t="shared" si="4"/>
        <v>-117.89738455</v>
      </c>
      <c r="E15" s="13">
        <f t="shared" si="5"/>
        <v>-117.89738455</v>
      </c>
      <c r="F15" s="14">
        <f t="shared" si="6"/>
        <v>-117.89738455</v>
      </c>
      <c r="G15" s="14">
        <f t="shared" si="0"/>
        <v>0</v>
      </c>
      <c r="H15" s="14">
        <f t="shared" si="7"/>
        <v>117.89738455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82021</v>
      </c>
      <c r="B16" s="12">
        <f ca="1" t="shared" si="2"/>
        <v>44429</v>
      </c>
      <c r="C16" s="13">
        <f t="shared" si="3"/>
        <v>-1426.558353055</v>
      </c>
      <c r="D16" s="13">
        <f t="shared" si="4"/>
        <v>-129.687123005</v>
      </c>
      <c r="E16" s="13">
        <f t="shared" si="5"/>
        <v>-129.687123005</v>
      </c>
      <c r="F16" s="14">
        <f t="shared" si="6"/>
        <v>-129.687123005</v>
      </c>
      <c r="G16" s="14">
        <f t="shared" si="0"/>
        <v>0</v>
      </c>
      <c r="H16" s="14">
        <f t="shared" si="7"/>
        <v>129.687123005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92021</v>
      </c>
      <c r="B17" s="12">
        <f ca="1" t="shared" si="2"/>
        <v>44460</v>
      </c>
      <c r="C17" s="13">
        <f t="shared" si="3"/>
        <v>-1569.2141883605</v>
      </c>
      <c r="D17" s="13">
        <f t="shared" si="4"/>
        <v>-142.6558353055</v>
      </c>
      <c r="E17" s="13">
        <f t="shared" si="5"/>
        <v>-142.6558353055</v>
      </c>
      <c r="F17" s="14">
        <f t="shared" si="6"/>
        <v>-142.6558353055</v>
      </c>
      <c r="G17" s="14">
        <f t="shared" si="0"/>
        <v>0</v>
      </c>
      <c r="H17" s="14">
        <f t="shared" si="7"/>
        <v>142.6558353055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102021</v>
      </c>
      <c r="B18" s="12">
        <f ca="1" t="shared" si="2"/>
        <v>44490</v>
      </c>
      <c r="C18" s="13">
        <f t="shared" si="3"/>
        <v>-1726.13560719655</v>
      </c>
      <c r="D18" s="13">
        <f t="shared" si="4"/>
        <v>-156.92141883605</v>
      </c>
      <c r="E18" s="13">
        <f t="shared" si="5"/>
        <v>-156.92141883605</v>
      </c>
      <c r="F18" s="14">
        <f t="shared" si="6"/>
        <v>-156.92141883605</v>
      </c>
      <c r="G18" s="14">
        <f t="shared" si="0"/>
        <v>0</v>
      </c>
      <c r="H18" s="14">
        <f t="shared" si="7"/>
        <v>156.92141883605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112021</v>
      </c>
      <c r="B19" s="12">
        <f ca="1" t="shared" si="2"/>
        <v>44521</v>
      </c>
      <c r="C19" s="13">
        <f t="shared" si="3"/>
        <v>-1898.7491679162</v>
      </c>
      <c r="D19" s="13">
        <f t="shared" si="4"/>
        <v>-172.613560719655</v>
      </c>
      <c r="E19" s="13">
        <f t="shared" si="5"/>
        <v>-172.613560719655</v>
      </c>
      <c r="F19" s="14">
        <f t="shared" si="6"/>
        <v>-172.613560719655</v>
      </c>
      <c r="G19" s="14">
        <f t="shared" si="0"/>
        <v>0</v>
      </c>
      <c r="H19" s="14">
        <f t="shared" si="7"/>
        <v>172.613560719655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122021</v>
      </c>
      <c r="B20" s="12">
        <f ca="1" t="shared" si="2"/>
        <v>44551</v>
      </c>
      <c r="C20" s="13">
        <f t="shared" si="3"/>
        <v>-2088.62408470783</v>
      </c>
      <c r="D20" s="13">
        <f t="shared" si="4"/>
        <v>-189.87491679162</v>
      </c>
      <c r="E20" s="13">
        <f t="shared" si="5"/>
        <v>-189.87491679162</v>
      </c>
      <c r="F20" s="14">
        <f t="shared" si="6"/>
        <v>-189.87491679162</v>
      </c>
      <c r="G20" s="14">
        <f t="shared" si="0"/>
        <v>0</v>
      </c>
      <c r="H20" s="14">
        <f t="shared" si="7"/>
        <v>189.87491679162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12022</v>
      </c>
      <c r="B21" s="12">
        <f ca="1" t="shared" si="2"/>
        <v>44582</v>
      </c>
      <c r="C21" s="13">
        <f t="shared" si="3"/>
        <v>-2297.48649317861</v>
      </c>
      <c r="D21" s="13">
        <f t="shared" si="4"/>
        <v>-208.862408470783</v>
      </c>
      <c r="E21" s="13">
        <f t="shared" si="5"/>
        <v>-208.862408470783</v>
      </c>
      <c r="F21" s="14">
        <f t="shared" si="6"/>
        <v>-208.862408470783</v>
      </c>
      <c r="G21" s="14">
        <f t="shared" si="0"/>
        <v>0</v>
      </c>
      <c r="H21" s="14">
        <f t="shared" si="7"/>
        <v>208.862408470783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22022</v>
      </c>
      <c r="B22" s="12">
        <f ca="1" t="shared" si="2"/>
        <v>44613</v>
      </c>
      <c r="C22" s="13">
        <f t="shared" si="3"/>
        <v>-2527.23514249647</v>
      </c>
      <c r="D22" s="13">
        <f t="shared" si="4"/>
        <v>-229.748649317861</v>
      </c>
      <c r="E22" s="13">
        <f t="shared" si="5"/>
        <v>-229.748649317861</v>
      </c>
      <c r="F22" s="14">
        <f t="shared" si="6"/>
        <v>-229.748649317861</v>
      </c>
      <c r="G22" s="14">
        <f t="shared" si="0"/>
        <v>0</v>
      </c>
      <c r="H22" s="14">
        <f t="shared" si="7"/>
        <v>229.748649317861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32022</v>
      </c>
      <c r="B23" s="12">
        <f ca="1" t="shared" si="2"/>
        <v>44641</v>
      </c>
      <c r="C23" s="13">
        <f t="shared" si="3"/>
        <v>-2779.95865674612</v>
      </c>
      <c r="D23" s="13">
        <f t="shared" si="4"/>
        <v>-252.723514249647</v>
      </c>
      <c r="E23" s="13">
        <f t="shared" si="5"/>
        <v>-252.723514249647</v>
      </c>
      <c r="F23" s="14">
        <f t="shared" si="6"/>
        <v>-252.723514249647</v>
      </c>
      <c r="G23" s="14">
        <f t="shared" si="0"/>
        <v>0</v>
      </c>
      <c r="H23" s="14">
        <f t="shared" si="7"/>
        <v>252.723514249647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42022</v>
      </c>
      <c r="B24" s="12">
        <f ca="1" t="shared" si="2"/>
        <v>44672</v>
      </c>
      <c r="C24" s="13">
        <f t="shared" si="3"/>
        <v>-3057.95452242073</v>
      </c>
      <c r="D24" s="13">
        <f t="shared" si="4"/>
        <v>-277.995865674612</v>
      </c>
      <c r="E24" s="13">
        <f t="shared" si="5"/>
        <v>-277.995865674612</v>
      </c>
      <c r="F24" s="14">
        <f t="shared" si="6"/>
        <v>-277.995865674612</v>
      </c>
      <c r="G24" s="14">
        <f t="shared" si="0"/>
        <v>0</v>
      </c>
      <c r="H24" s="14">
        <f t="shared" si="7"/>
        <v>277.995865674612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52022</v>
      </c>
      <c r="B25" s="12">
        <f ca="1" t="shared" si="2"/>
        <v>44702</v>
      </c>
      <c r="C25" s="13">
        <f t="shared" si="3"/>
        <v>-3363.7499746628</v>
      </c>
      <c r="D25" s="13">
        <f t="shared" si="4"/>
        <v>-305.795452242073</v>
      </c>
      <c r="E25" s="13">
        <f t="shared" si="5"/>
        <v>-305.795452242073</v>
      </c>
      <c r="F25" s="14">
        <f t="shared" si="6"/>
        <v>-305.795452242073</v>
      </c>
      <c r="G25" s="14">
        <f t="shared" si="0"/>
        <v>0</v>
      </c>
      <c r="H25" s="14">
        <f t="shared" si="7"/>
        <v>305.795452242073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62022</v>
      </c>
      <c r="B26" s="12">
        <f ca="1" t="shared" si="2"/>
        <v>44733</v>
      </c>
      <c r="C26" s="13">
        <f t="shared" si="3"/>
        <v>-3700.12497212908</v>
      </c>
      <c r="D26" s="13">
        <f t="shared" si="4"/>
        <v>-336.37499746628</v>
      </c>
      <c r="E26" s="13">
        <f t="shared" si="5"/>
        <v>-336.37499746628</v>
      </c>
      <c r="F26" s="14">
        <f t="shared" si="6"/>
        <v>-336.37499746628</v>
      </c>
      <c r="G26" s="14">
        <f t="shared" si="0"/>
        <v>0</v>
      </c>
      <c r="H26" s="14">
        <f t="shared" si="7"/>
        <v>336.37499746628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72022</v>
      </c>
      <c r="B27" s="12">
        <f ca="1" t="shared" si="2"/>
        <v>44763</v>
      </c>
      <c r="C27" s="13">
        <f t="shared" si="3"/>
        <v>-4070.13746934199</v>
      </c>
      <c r="D27" s="13">
        <f t="shared" si="4"/>
        <v>-370.012497212908</v>
      </c>
      <c r="E27" s="13">
        <f t="shared" si="5"/>
        <v>-370.012497212908</v>
      </c>
      <c r="F27" s="14">
        <f t="shared" si="6"/>
        <v>-370.012497212908</v>
      </c>
      <c r="G27" s="14">
        <f t="shared" si="0"/>
        <v>0</v>
      </c>
      <c r="H27" s="14">
        <f t="shared" si="7"/>
        <v>370.012497212908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82022</v>
      </c>
      <c r="B28" s="12">
        <f ca="1" t="shared" si="2"/>
        <v>44794</v>
      </c>
      <c r="C28" s="13">
        <f t="shared" si="3"/>
        <v>-4477.15121627619</v>
      </c>
      <c r="D28" s="13">
        <f t="shared" si="4"/>
        <v>-407.013746934199</v>
      </c>
      <c r="E28" s="13">
        <f t="shared" si="5"/>
        <v>-407.013746934199</v>
      </c>
      <c r="F28" s="14">
        <f t="shared" si="6"/>
        <v>-407.013746934199</v>
      </c>
      <c r="G28" s="14">
        <f t="shared" si="0"/>
        <v>0</v>
      </c>
      <c r="H28" s="14">
        <f t="shared" si="7"/>
        <v>407.013746934199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92022</v>
      </c>
      <c r="B29" s="12">
        <f ca="1" t="shared" si="2"/>
        <v>44825</v>
      </c>
      <c r="C29" s="13">
        <f t="shared" si="3"/>
        <v>-4924.86633790381</v>
      </c>
      <c r="D29" s="13">
        <f t="shared" si="4"/>
        <v>-447.715121627619</v>
      </c>
      <c r="E29" s="13">
        <f t="shared" si="5"/>
        <v>-447.715121627619</v>
      </c>
      <c r="F29" s="14">
        <f t="shared" si="6"/>
        <v>-447.715121627619</v>
      </c>
      <c r="G29" s="14">
        <f t="shared" si="0"/>
        <v>0</v>
      </c>
      <c r="H29" s="14">
        <f t="shared" si="7"/>
        <v>447.715121627619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102022</v>
      </c>
      <c r="B30" s="12">
        <f ca="1" t="shared" si="2"/>
        <v>44855</v>
      </c>
      <c r="C30" s="13">
        <f t="shared" si="3"/>
        <v>-5417.35297169419</v>
      </c>
      <c r="D30" s="13">
        <f t="shared" si="4"/>
        <v>-492.486633790381</v>
      </c>
      <c r="E30" s="13">
        <f t="shared" si="5"/>
        <v>-492.486633790381</v>
      </c>
      <c r="F30" s="14">
        <f t="shared" si="6"/>
        <v>-492.486633790381</v>
      </c>
      <c r="G30" s="14">
        <f t="shared" si="0"/>
        <v>0</v>
      </c>
      <c r="H30" s="14">
        <f t="shared" si="7"/>
        <v>492.486633790381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112022</v>
      </c>
      <c r="B31" s="12">
        <f ca="1" t="shared" si="2"/>
        <v>44886</v>
      </c>
      <c r="C31" s="13">
        <f t="shared" si="3"/>
        <v>-5959.0882688636</v>
      </c>
      <c r="D31" s="13">
        <f t="shared" si="4"/>
        <v>-541.735297169419</v>
      </c>
      <c r="E31" s="13">
        <f t="shared" si="5"/>
        <v>-541.735297169419</v>
      </c>
      <c r="F31" s="14">
        <f t="shared" si="6"/>
        <v>-541.735297169419</v>
      </c>
      <c r="G31" s="14">
        <f t="shared" si="0"/>
        <v>0</v>
      </c>
      <c r="H31" s="14">
        <f t="shared" si="7"/>
        <v>541.735297169419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122022</v>
      </c>
      <c r="B32" s="12">
        <f ca="1" t="shared" si="2"/>
        <v>44916</v>
      </c>
      <c r="C32" s="13">
        <f t="shared" si="3"/>
        <v>-6554.99709574997</v>
      </c>
      <c r="D32" s="13">
        <f t="shared" si="4"/>
        <v>-595.908826886361</v>
      </c>
      <c r="E32" s="13">
        <f t="shared" si="5"/>
        <v>-595.908826886361</v>
      </c>
      <c r="F32" s="14">
        <f t="shared" si="6"/>
        <v>-595.908826886361</v>
      </c>
      <c r="G32" s="14">
        <f t="shared" si="0"/>
        <v>0</v>
      </c>
      <c r="H32" s="14">
        <f t="shared" si="7"/>
        <v>595.908826886361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12023</v>
      </c>
      <c r="B33" s="12">
        <f ca="1" t="shared" si="2"/>
        <v>44947</v>
      </c>
      <c r="C33" s="13">
        <f t="shared" si="3"/>
        <v>-7210.49680532496</v>
      </c>
      <c r="D33" s="13">
        <f t="shared" si="4"/>
        <v>-655.499709574997</v>
      </c>
      <c r="E33" s="13">
        <f t="shared" si="5"/>
        <v>-655.499709574997</v>
      </c>
      <c r="F33" s="14">
        <f t="shared" si="6"/>
        <v>-655.499709574997</v>
      </c>
      <c r="G33" s="14">
        <f t="shared" si="0"/>
        <v>0</v>
      </c>
      <c r="H33" s="14">
        <f t="shared" si="7"/>
        <v>655.499709574997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22023</v>
      </c>
      <c r="B34" s="12">
        <f ca="1" t="shared" si="2"/>
        <v>44978</v>
      </c>
      <c r="C34" s="13">
        <f t="shared" si="3"/>
        <v>-7931.54648585746</v>
      </c>
      <c r="D34" s="13">
        <f t="shared" si="4"/>
        <v>-721.049680532496</v>
      </c>
      <c r="E34" s="13">
        <f t="shared" si="5"/>
        <v>-721.049680532496</v>
      </c>
      <c r="F34" s="14">
        <f t="shared" si="6"/>
        <v>-721.049680532496</v>
      </c>
      <c r="G34" s="14">
        <f t="shared" si="0"/>
        <v>0</v>
      </c>
      <c r="H34" s="14">
        <f t="shared" si="7"/>
        <v>721.049680532496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32023</v>
      </c>
      <c r="B35" s="12">
        <f ca="1" t="shared" si="2"/>
        <v>45006</v>
      </c>
      <c r="C35" s="13">
        <f t="shared" si="3"/>
        <v>-8724.7011344432</v>
      </c>
      <c r="D35" s="13">
        <f t="shared" si="4"/>
        <v>-793.154648585746</v>
      </c>
      <c r="E35" s="13">
        <f t="shared" si="5"/>
        <v>-793.154648585746</v>
      </c>
      <c r="F35" s="14">
        <f t="shared" si="6"/>
        <v>-793.154648585746</v>
      </c>
      <c r="G35" s="14">
        <f t="shared" si="0"/>
        <v>0</v>
      </c>
      <c r="H35" s="14">
        <f t="shared" si="7"/>
        <v>793.154648585746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42023</v>
      </c>
      <c r="B36" s="12">
        <f ca="1" t="shared" si="2"/>
        <v>45037</v>
      </c>
      <c r="C36" s="13">
        <f t="shared" si="3"/>
        <v>-9597.17124788753</v>
      </c>
      <c r="D36" s="13">
        <f t="shared" si="4"/>
        <v>-872.470113444321</v>
      </c>
      <c r="E36" s="13">
        <f t="shared" si="5"/>
        <v>-872.470113444321</v>
      </c>
      <c r="F36" s="14">
        <f t="shared" si="6"/>
        <v>-872.470113444321</v>
      </c>
      <c r="G36" s="14">
        <f t="shared" si="0"/>
        <v>0</v>
      </c>
      <c r="H36" s="14">
        <f t="shared" si="7"/>
        <v>872.470113444321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52023</v>
      </c>
      <c r="B37" s="12">
        <f ca="1" t="shared" si="2"/>
        <v>45067</v>
      </c>
      <c r="C37" s="13">
        <f t="shared" si="3"/>
        <v>-10556.8883726763</v>
      </c>
      <c r="D37" s="13">
        <f t="shared" si="4"/>
        <v>-959.717124788753</v>
      </c>
      <c r="E37" s="13">
        <f t="shared" si="5"/>
        <v>-959.717124788753</v>
      </c>
      <c r="F37" s="14">
        <f t="shared" si="6"/>
        <v>-959.717124788753</v>
      </c>
      <c r="G37" s="14">
        <f t="shared" ref="G37:G68" si="10">E37-F37</f>
        <v>0</v>
      </c>
      <c r="H37" s="14">
        <f t="shared" si="7"/>
        <v>959.717124788753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1">MONTH(B38)&amp;YEAR(B38)</f>
        <v>62023</v>
      </c>
      <c r="B38" s="12">
        <f ca="1" t="shared" ref="B38:B69" si="12">EDATE(B37,1)</f>
        <v>45098</v>
      </c>
      <c r="C38" s="13">
        <f t="shared" ref="C38:C69" si="13">C37-H38+I38</f>
        <v>-11612.5772099439</v>
      </c>
      <c r="D38" s="13">
        <f t="shared" ref="D38:D69" si="14">C37*$K$1</f>
        <v>-1055.68883726763</v>
      </c>
      <c r="E38" s="13">
        <f t="shared" ref="E38:E69" si="15">C37*$K$1+G37</f>
        <v>-1055.68883726763</v>
      </c>
      <c r="F38" s="14">
        <f t="shared" ref="F38:F69" si="16">IF(J38&gt;E38,E38,J38)</f>
        <v>-1055.68883726763</v>
      </c>
      <c r="G38" s="14">
        <f t="shared" si="10"/>
        <v>0</v>
      </c>
      <c r="H38" s="14">
        <f t="shared" ref="H38:H69" si="17">IF(J38&gt;F38,J38-F38,0)</f>
        <v>1055.68883726763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1"/>
        <v>72023</v>
      </c>
      <c r="B39" s="12">
        <f ca="1" t="shared" si="12"/>
        <v>45128</v>
      </c>
      <c r="C39" s="13">
        <f t="shared" si="13"/>
        <v>-12773.8349309383</v>
      </c>
      <c r="D39" s="13">
        <f t="shared" si="14"/>
        <v>-1161.25772099439</v>
      </c>
      <c r="E39" s="13">
        <f t="shared" si="15"/>
        <v>-1161.25772099439</v>
      </c>
      <c r="F39" s="14">
        <f t="shared" si="16"/>
        <v>-1161.25772099439</v>
      </c>
      <c r="G39" s="14">
        <f t="shared" si="10"/>
        <v>0</v>
      </c>
      <c r="H39" s="14">
        <f t="shared" si="17"/>
        <v>1161.25772099439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1"/>
        <v>82023</v>
      </c>
      <c r="B40" s="12">
        <f ca="1" t="shared" si="12"/>
        <v>45159</v>
      </c>
      <c r="C40" s="13">
        <f t="shared" si="13"/>
        <v>-14051.2184240321</v>
      </c>
      <c r="D40" s="13">
        <f t="shared" si="14"/>
        <v>-1277.38349309383</v>
      </c>
      <c r="E40" s="13">
        <f t="shared" si="15"/>
        <v>-1277.38349309383</v>
      </c>
      <c r="F40" s="14">
        <f t="shared" si="16"/>
        <v>-1277.38349309383</v>
      </c>
      <c r="G40" s="14">
        <f t="shared" si="10"/>
        <v>0</v>
      </c>
      <c r="H40" s="14">
        <f t="shared" si="17"/>
        <v>1277.38349309383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1"/>
        <v>92023</v>
      </c>
      <c r="B41" s="12">
        <f ca="1" t="shared" si="12"/>
        <v>45190</v>
      </c>
      <c r="C41" s="13">
        <f t="shared" si="13"/>
        <v>-15456.3402664353</v>
      </c>
      <c r="D41" s="13">
        <f t="shared" si="14"/>
        <v>-1405.12184240321</v>
      </c>
      <c r="E41" s="13">
        <f t="shared" si="15"/>
        <v>-1405.12184240321</v>
      </c>
      <c r="F41" s="14">
        <f t="shared" si="16"/>
        <v>-1405.12184240321</v>
      </c>
      <c r="G41" s="14">
        <f t="shared" si="10"/>
        <v>0</v>
      </c>
      <c r="H41" s="14">
        <f t="shared" si="17"/>
        <v>1405.12184240321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1"/>
        <v>102023</v>
      </c>
      <c r="B42" s="12">
        <f ca="1" t="shared" si="12"/>
        <v>45220</v>
      </c>
      <c r="C42" s="13">
        <f t="shared" si="13"/>
        <v>-17001.9742930789</v>
      </c>
      <c r="D42" s="13">
        <f t="shared" si="14"/>
        <v>-1545.63402664353</v>
      </c>
      <c r="E42" s="13">
        <f t="shared" si="15"/>
        <v>-1545.63402664353</v>
      </c>
      <c r="F42" s="14">
        <f t="shared" si="16"/>
        <v>-1545.63402664353</v>
      </c>
      <c r="G42" s="14">
        <f t="shared" si="10"/>
        <v>0</v>
      </c>
      <c r="H42" s="14">
        <f t="shared" si="17"/>
        <v>1545.63402664353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1"/>
        <v>112023</v>
      </c>
      <c r="B43" s="12">
        <f ca="1" t="shared" si="12"/>
        <v>45251</v>
      </c>
      <c r="C43" s="13">
        <f t="shared" si="13"/>
        <v>-18702.1717223868</v>
      </c>
      <c r="D43" s="13">
        <f t="shared" si="14"/>
        <v>-1700.19742930789</v>
      </c>
      <c r="E43" s="13">
        <f t="shared" si="15"/>
        <v>-1700.19742930789</v>
      </c>
      <c r="F43" s="14">
        <f t="shared" si="16"/>
        <v>-1700.19742930789</v>
      </c>
      <c r="G43" s="14">
        <f t="shared" si="10"/>
        <v>0</v>
      </c>
      <c r="H43" s="14">
        <f t="shared" si="17"/>
        <v>1700.19742930789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1"/>
        <v>122023</v>
      </c>
      <c r="B44" s="12">
        <f ca="1" t="shared" si="12"/>
        <v>45281</v>
      </c>
      <c r="C44" s="13">
        <f t="shared" si="13"/>
        <v>-20572.3888946254</v>
      </c>
      <c r="D44" s="13">
        <f t="shared" si="14"/>
        <v>-1870.21717223868</v>
      </c>
      <c r="E44" s="13">
        <f t="shared" si="15"/>
        <v>-1870.21717223868</v>
      </c>
      <c r="F44" s="14">
        <f t="shared" si="16"/>
        <v>-1870.21717223868</v>
      </c>
      <c r="G44" s="14">
        <f t="shared" si="10"/>
        <v>0</v>
      </c>
      <c r="H44" s="14">
        <f t="shared" si="17"/>
        <v>1870.21717223868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1"/>
        <v>12024</v>
      </c>
      <c r="B45" s="12">
        <f ca="1" t="shared" si="12"/>
        <v>45312</v>
      </c>
      <c r="C45" s="13">
        <f t="shared" si="13"/>
        <v>-22629.627784088</v>
      </c>
      <c r="D45" s="13">
        <f t="shared" si="14"/>
        <v>-2057.23888946254</v>
      </c>
      <c r="E45" s="13">
        <f t="shared" si="15"/>
        <v>-2057.23888946254</v>
      </c>
      <c r="F45" s="14">
        <f t="shared" si="16"/>
        <v>-2057.23888946254</v>
      </c>
      <c r="G45" s="14">
        <f t="shared" si="10"/>
        <v>0</v>
      </c>
      <c r="H45" s="14">
        <f t="shared" si="17"/>
        <v>2057.23888946254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1"/>
        <v>22024</v>
      </c>
      <c r="B46" s="12">
        <f ca="1" t="shared" si="12"/>
        <v>45343</v>
      </c>
      <c r="C46" s="13">
        <f t="shared" si="13"/>
        <v>-24892.5905624968</v>
      </c>
      <c r="D46" s="13">
        <f t="shared" si="14"/>
        <v>-2262.9627784088</v>
      </c>
      <c r="E46" s="13">
        <f t="shared" si="15"/>
        <v>-2262.9627784088</v>
      </c>
      <c r="F46" s="14">
        <f t="shared" si="16"/>
        <v>-2262.9627784088</v>
      </c>
      <c r="G46" s="14">
        <f t="shared" si="10"/>
        <v>0</v>
      </c>
      <c r="H46" s="14">
        <f t="shared" si="17"/>
        <v>2262.9627784088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1"/>
        <v>32024</v>
      </c>
      <c r="B47" s="12">
        <f ca="1" t="shared" si="12"/>
        <v>45372</v>
      </c>
      <c r="C47" s="13">
        <f t="shared" si="13"/>
        <v>-27381.8496187464</v>
      </c>
      <c r="D47" s="13">
        <f t="shared" si="14"/>
        <v>-2489.25905624968</v>
      </c>
      <c r="E47" s="13">
        <f t="shared" si="15"/>
        <v>-2489.25905624968</v>
      </c>
      <c r="F47" s="14">
        <f t="shared" si="16"/>
        <v>-2489.25905624968</v>
      </c>
      <c r="G47" s="14">
        <f t="shared" si="10"/>
        <v>0</v>
      </c>
      <c r="H47" s="14">
        <f t="shared" si="17"/>
        <v>2489.25905624968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1"/>
        <v>42024</v>
      </c>
      <c r="B48" s="12">
        <f ca="1" t="shared" si="12"/>
        <v>45403</v>
      </c>
      <c r="C48" s="13">
        <f t="shared" si="13"/>
        <v>-30120.0345806211</v>
      </c>
      <c r="D48" s="13">
        <f t="shared" si="14"/>
        <v>-2738.18496187465</v>
      </c>
      <c r="E48" s="13">
        <f t="shared" si="15"/>
        <v>-2738.18496187465</v>
      </c>
      <c r="F48" s="14">
        <f t="shared" si="16"/>
        <v>-2738.18496187465</v>
      </c>
      <c r="G48" s="14">
        <f t="shared" si="10"/>
        <v>0</v>
      </c>
      <c r="H48" s="14">
        <f t="shared" si="17"/>
        <v>2738.18496187465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1"/>
        <v>52024</v>
      </c>
      <c r="B49" s="12">
        <f ca="1" t="shared" si="12"/>
        <v>45433</v>
      </c>
      <c r="C49" s="13">
        <f t="shared" si="13"/>
        <v>-33132.0380386832</v>
      </c>
      <c r="D49" s="13">
        <f t="shared" si="14"/>
        <v>-3012.00345806211</v>
      </c>
      <c r="E49" s="13">
        <f t="shared" si="15"/>
        <v>-3012.00345806211</v>
      </c>
      <c r="F49" s="14">
        <f t="shared" si="16"/>
        <v>-3012.00345806211</v>
      </c>
      <c r="G49" s="14">
        <f t="shared" si="10"/>
        <v>0</v>
      </c>
      <c r="H49" s="14">
        <f t="shared" si="17"/>
        <v>3012.00345806211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1"/>
        <v>62024</v>
      </c>
      <c r="B50" s="12">
        <f ca="1" t="shared" si="12"/>
        <v>45464</v>
      </c>
      <c r="C50" s="13">
        <f t="shared" si="13"/>
        <v>-36445.2418425515</v>
      </c>
      <c r="D50" s="13">
        <f t="shared" si="14"/>
        <v>-3313.20380386832</v>
      </c>
      <c r="E50" s="13">
        <f t="shared" si="15"/>
        <v>-3313.20380386832</v>
      </c>
      <c r="F50" s="14">
        <f t="shared" si="16"/>
        <v>-3313.20380386832</v>
      </c>
      <c r="G50" s="14">
        <f t="shared" si="10"/>
        <v>0</v>
      </c>
      <c r="H50" s="14">
        <f t="shared" si="17"/>
        <v>3313.20380386832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1"/>
        <v>72024</v>
      </c>
      <c r="B51" s="12">
        <f ca="1" t="shared" si="12"/>
        <v>45494</v>
      </c>
      <c r="C51" s="13">
        <f t="shared" si="13"/>
        <v>-40089.7660268067</v>
      </c>
      <c r="D51" s="13">
        <f t="shared" si="14"/>
        <v>-3644.52418425515</v>
      </c>
      <c r="E51" s="13">
        <f t="shared" si="15"/>
        <v>-3644.52418425515</v>
      </c>
      <c r="F51" s="14">
        <f t="shared" si="16"/>
        <v>-3644.52418425515</v>
      </c>
      <c r="G51" s="14">
        <f t="shared" si="10"/>
        <v>0</v>
      </c>
      <c r="H51" s="14">
        <f t="shared" si="17"/>
        <v>3644.52418425515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1"/>
        <v>82024</v>
      </c>
      <c r="B52" s="12">
        <f ca="1" t="shared" si="12"/>
        <v>45525</v>
      </c>
      <c r="C52" s="13">
        <f t="shared" si="13"/>
        <v>-44098.7426294873</v>
      </c>
      <c r="D52" s="13">
        <f t="shared" si="14"/>
        <v>-4008.97660268067</v>
      </c>
      <c r="E52" s="13">
        <f t="shared" si="15"/>
        <v>-4008.97660268067</v>
      </c>
      <c r="F52" s="14">
        <f t="shared" si="16"/>
        <v>-4008.97660268067</v>
      </c>
      <c r="G52" s="14">
        <f t="shared" si="10"/>
        <v>0</v>
      </c>
      <c r="H52" s="14">
        <f t="shared" si="17"/>
        <v>4008.97660268067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1"/>
        <v>92024</v>
      </c>
      <c r="B53" s="12">
        <f ca="1" t="shared" si="12"/>
        <v>45556</v>
      </c>
      <c r="C53" s="13">
        <f t="shared" si="13"/>
        <v>-48508.6168924361</v>
      </c>
      <c r="D53" s="13">
        <f t="shared" si="14"/>
        <v>-4409.87426294873</v>
      </c>
      <c r="E53" s="13">
        <f t="shared" si="15"/>
        <v>-4409.87426294873</v>
      </c>
      <c r="F53" s="14">
        <f t="shared" si="16"/>
        <v>-4409.87426294873</v>
      </c>
      <c r="G53" s="14">
        <f t="shared" si="10"/>
        <v>0</v>
      </c>
      <c r="H53" s="14">
        <f t="shared" si="17"/>
        <v>4409.87426294873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1"/>
        <v>102024</v>
      </c>
      <c r="B54" s="12">
        <f ca="1" t="shared" si="12"/>
        <v>45586</v>
      </c>
      <c r="C54" s="13">
        <f t="shared" si="13"/>
        <v>-53359.4785816797</v>
      </c>
      <c r="D54" s="13">
        <f t="shared" si="14"/>
        <v>-4850.86168924361</v>
      </c>
      <c r="E54" s="13">
        <f t="shared" si="15"/>
        <v>-4850.86168924361</v>
      </c>
      <c r="F54" s="14">
        <f t="shared" si="16"/>
        <v>-4850.86168924361</v>
      </c>
      <c r="G54" s="14">
        <f t="shared" si="10"/>
        <v>0</v>
      </c>
      <c r="H54" s="14">
        <f t="shared" si="17"/>
        <v>4850.86168924361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1"/>
        <v>112024</v>
      </c>
      <c r="B55" s="12">
        <f ca="1" t="shared" si="12"/>
        <v>45617</v>
      </c>
      <c r="C55" s="13">
        <f t="shared" si="13"/>
        <v>-58695.4264398477</v>
      </c>
      <c r="D55" s="13">
        <f t="shared" si="14"/>
        <v>-5335.94785816797</v>
      </c>
      <c r="E55" s="13">
        <f t="shared" si="15"/>
        <v>-5335.94785816797</v>
      </c>
      <c r="F55" s="14">
        <f t="shared" si="16"/>
        <v>-5335.94785816797</v>
      </c>
      <c r="G55" s="14">
        <f t="shared" si="10"/>
        <v>0</v>
      </c>
      <c r="H55" s="14">
        <f t="shared" si="17"/>
        <v>5335.94785816797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1"/>
        <v>122024</v>
      </c>
      <c r="B56" s="12">
        <f ca="1" t="shared" si="12"/>
        <v>45647</v>
      </c>
      <c r="C56" s="13">
        <f t="shared" si="13"/>
        <v>-64564.9690838324</v>
      </c>
      <c r="D56" s="13">
        <f t="shared" si="14"/>
        <v>-5869.54264398477</v>
      </c>
      <c r="E56" s="13">
        <f t="shared" si="15"/>
        <v>-5869.54264398477</v>
      </c>
      <c r="F56" s="14">
        <f t="shared" si="16"/>
        <v>-5869.54264398477</v>
      </c>
      <c r="G56" s="14">
        <f t="shared" si="10"/>
        <v>0</v>
      </c>
      <c r="H56" s="14">
        <f t="shared" si="17"/>
        <v>5869.54264398477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1"/>
        <v>12025</v>
      </c>
      <c r="B57" s="12">
        <f ca="1" t="shared" si="12"/>
        <v>45678</v>
      </c>
      <c r="C57" s="13">
        <f t="shared" si="13"/>
        <v>-71021.4659922157</v>
      </c>
      <c r="D57" s="13">
        <f t="shared" si="14"/>
        <v>-6456.49690838324</v>
      </c>
      <c r="E57" s="13">
        <f t="shared" si="15"/>
        <v>-6456.49690838324</v>
      </c>
      <c r="F57" s="14">
        <f t="shared" si="16"/>
        <v>-6456.49690838324</v>
      </c>
      <c r="G57" s="14">
        <f t="shared" si="10"/>
        <v>0</v>
      </c>
      <c r="H57" s="14">
        <f t="shared" si="17"/>
        <v>6456.49690838324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1"/>
        <v>22025</v>
      </c>
      <c r="B58" s="12">
        <f ca="1" t="shared" si="12"/>
        <v>45709</v>
      </c>
      <c r="C58" s="13">
        <f t="shared" si="13"/>
        <v>-78123.6125914372</v>
      </c>
      <c r="D58" s="13">
        <f t="shared" si="14"/>
        <v>-7102.14659922157</v>
      </c>
      <c r="E58" s="13">
        <f t="shared" si="15"/>
        <v>-7102.14659922157</v>
      </c>
      <c r="F58" s="14">
        <f t="shared" si="16"/>
        <v>-7102.14659922157</v>
      </c>
      <c r="G58" s="14">
        <f t="shared" si="10"/>
        <v>0</v>
      </c>
      <c r="H58" s="14">
        <f t="shared" si="17"/>
        <v>7102.14659922157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1"/>
        <v>32025</v>
      </c>
      <c r="B59" s="12">
        <f ca="1" t="shared" si="12"/>
        <v>45737</v>
      </c>
      <c r="C59" s="13">
        <f t="shared" si="13"/>
        <v>-85935.973850581</v>
      </c>
      <c r="D59" s="13">
        <f t="shared" si="14"/>
        <v>-7812.36125914372</v>
      </c>
      <c r="E59" s="13">
        <f t="shared" si="15"/>
        <v>-7812.36125914372</v>
      </c>
      <c r="F59" s="14">
        <f t="shared" si="16"/>
        <v>-7812.36125914372</v>
      </c>
      <c r="G59" s="14">
        <f t="shared" si="10"/>
        <v>0</v>
      </c>
      <c r="H59" s="14">
        <f t="shared" si="17"/>
        <v>7812.36125914372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1"/>
        <v>42025</v>
      </c>
      <c r="B60" s="12">
        <f ca="1" t="shared" si="12"/>
        <v>45768</v>
      </c>
      <c r="C60" s="13">
        <f t="shared" si="13"/>
        <v>-94529.571235639</v>
      </c>
      <c r="D60" s="13">
        <f t="shared" si="14"/>
        <v>-8593.5973850581</v>
      </c>
      <c r="E60" s="13">
        <f t="shared" si="15"/>
        <v>-8593.5973850581</v>
      </c>
      <c r="F60" s="14">
        <f t="shared" si="16"/>
        <v>-8593.5973850581</v>
      </c>
      <c r="G60" s="14">
        <f t="shared" si="10"/>
        <v>0</v>
      </c>
      <c r="H60" s="14">
        <f t="shared" si="17"/>
        <v>8593.5973850581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1"/>
        <v>52025</v>
      </c>
      <c r="B61" s="12">
        <f ca="1" t="shared" si="12"/>
        <v>45798</v>
      </c>
      <c r="C61" s="13">
        <f t="shared" si="13"/>
        <v>-103982.528359203</v>
      </c>
      <c r="D61" s="13">
        <f t="shared" si="14"/>
        <v>-9452.95712356391</v>
      </c>
      <c r="E61" s="13">
        <f t="shared" si="15"/>
        <v>-9452.95712356391</v>
      </c>
      <c r="F61" s="14">
        <f t="shared" si="16"/>
        <v>-9452.95712356391</v>
      </c>
      <c r="G61" s="14">
        <f t="shared" si="10"/>
        <v>0</v>
      </c>
      <c r="H61" s="14">
        <f t="shared" si="17"/>
        <v>9452.95712356391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1"/>
        <v>62025</v>
      </c>
      <c r="B62" s="12">
        <f ca="1" t="shared" si="12"/>
        <v>45829</v>
      </c>
      <c r="C62" s="13">
        <f t="shared" si="13"/>
        <v>-114380.781195123</v>
      </c>
      <c r="D62" s="13">
        <f t="shared" si="14"/>
        <v>-10398.2528359203</v>
      </c>
      <c r="E62" s="13">
        <f t="shared" si="15"/>
        <v>-10398.2528359203</v>
      </c>
      <c r="F62" s="14">
        <f t="shared" si="16"/>
        <v>-10398.2528359203</v>
      </c>
      <c r="G62" s="14">
        <f t="shared" si="10"/>
        <v>0</v>
      </c>
      <c r="H62" s="14">
        <f t="shared" si="17"/>
        <v>10398.2528359203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1"/>
        <v>72025</v>
      </c>
      <c r="B63" s="12">
        <f ca="1" t="shared" si="12"/>
        <v>45859</v>
      </c>
      <c r="C63" s="13">
        <f t="shared" si="13"/>
        <v>-125818.859314636</v>
      </c>
      <c r="D63" s="13">
        <f t="shared" si="14"/>
        <v>-11438.0781195123</v>
      </c>
      <c r="E63" s="13">
        <f t="shared" si="15"/>
        <v>-11438.0781195123</v>
      </c>
      <c r="F63" s="14">
        <f t="shared" si="16"/>
        <v>-11438.0781195123</v>
      </c>
      <c r="G63" s="14">
        <f t="shared" si="10"/>
        <v>0</v>
      </c>
      <c r="H63" s="14">
        <f t="shared" si="17"/>
        <v>11438.0781195123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1"/>
        <v>82025</v>
      </c>
      <c r="B64" s="12">
        <f ca="1" t="shared" si="12"/>
        <v>45890</v>
      </c>
      <c r="C64" s="13">
        <f t="shared" si="13"/>
        <v>-138400.745246099</v>
      </c>
      <c r="D64" s="13">
        <f t="shared" si="14"/>
        <v>-12581.8859314636</v>
      </c>
      <c r="E64" s="13">
        <f t="shared" si="15"/>
        <v>-12581.8859314636</v>
      </c>
      <c r="F64" s="14">
        <f t="shared" si="16"/>
        <v>-12581.8859314636</v>
      </c>
      <c r="G64" s="14">
        <f t="shared" si="10"/>
        <v>0</v>
      </c>
      <c r="H64" s="14">
        <f t="shared" si="17"/>
        <v>12581.8859314636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1"/>
        <v>92025</v>
      </c>
      <c r="B65" s="12">
        <f ca="1" t="shared" si="12"/>
        <v>45921</v>
      </c>
      <c r="C65" s="13">
        <f t="shared" si="13"/>
        <v>-152240.819770709</v>
      </c>
      <c r="D65" s="13">
        <f t="shared" si="14"/>
        <v>-13840.0745246099</v>
      </c>
      <c r="E65" s="13">
        <f t="shared" si="15"/>
        <v>-13840.0745246099</v>
      </c>
      <c r="F65" s="14">
        <f t="shared" si="16"/>
        <v>-13840.0745246099</v>
      </c>
      <c r="G65" s="14">
        <f t="shared" si="10"/>
        <v>0</v>
      </c>
      <c r="H65" s="14">
        <f t="shared" si="17"/>
        <v>13840.0745246099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1"/>
        <v>102025</v>
      </c>
      <c r="B66" s="12">
        <f ca="1" t="shared" si="12"/>
        <v>45951</v>
      </c>
      <c r="C66" s="13">
        <f t="shared" si="13"/>
        <v>-167464.90174778</v>
      </c>
      <c r="D66" s="13">
        <f t="shared" si="14"/>
        <v>-15224.0819770709</v>
      </c>
      <c r="E66" s="13">
        <f t="shared" si="15"/>
        <v>-15224.0819770709</v>
      </c>
      <c r="F66" s="14">
        <f t="shared" si="16"/>
        <v>-15224.0819770709</v>
      </c>
      <c r="G66" s="14">
        <f t="shared" si="10"/>
        <v>0</v>
      </c>
      <c r="H66" s="14">
        <f t="shared" si="17"/>
        <v>15224.0819770709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1"/>
        <v>112025</v>
      </c>
      <c r="B67" s="12">
        <f ca="1" t="shared" si="12"/>
        <v>45982</v>
      </c>
      <c r="C67" s="13">
        <f t="shared" si="13"/>
        <v>-184211.391922558</v>
      </c>
      <c r="D67" s="13">
        <f t="shared" si="14"/>
        <v>-16746.490174778</v>
      </c>
      <c r="E67" s="13">
        <f t="shared" si="15"/>
        <v>-16746.490174778</v>
      </c>
      <c r="F67" s="14">
        <f t="shared" si="16"/>
        <v>-16746.490174778</v>
      </c>
      <c r="G67" s="14">
        <f t="shared" si="10"/>
        <v>0</v>
      </c>
      <c r="H67" s="14">
        <f t="shared" si="17"/>
        <v>16746.490174778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1"/>
        <v>122025</v>
      </c>
      <c r="B68" s="12">
        <f ca="1" t="shared" si="12"/>
        <v>46012</v>
      </c>
      <c r="C68" s="13">
        <f t="shared" si="13"/>
        <v>-202632.531114814</v>
      </c>
      <c r="D68" s="13">
        <f t="shared" si="14"/>
        <v>-18421.1391922558</v>
      </c>
      <c r="E68" s="13">
        <f t="shared" si="15"/>
        <v>-18421.1391922558</v>
      </c>
      <c r="F68" s="14">
        <f t="shared" si="16"/>
        <v>-18421.1391922558</v>
      </c>
      <c r="G68" s="14">
        <f t="shared" si="10"/>
        <v>0</v>
      </c>
      <c r="H68" s="14">
        <f t="shared" si="17"/>
        <v>18421.1391922558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1"/>
        <v>12026</v>
      </c>
      <c r="B69" s="12">
        <f ca="1" t="shared" si="12"/>
        <v>46043</v>
      </c>
      <c r="C69" s="13">
        <f t="shared" si="13"/>
        <v>-222895.784226295</v>
      </c>
      <c r="D69" s="13">
        <f t="shared" si="14"/>
        <v>-20263.2531114814</v>
      </c>
      <c r="E69" s="13">
        <f t="shared" si="15"/>
        <v>-20263.2531114814</v>
      </c>
      <c r="F69" s="14">
        <f t="shared" si="16"/>
        <v>-20263.2531114814</v>
      </c>
      <c r="G69" s="14">
        <f t="shared" ref="G69:G100" si="19">E69-F69</f>
        <v>0</v>
      </c>
      <c r="H69" s="14">
        <f t="shared" si="17"/>
        <v>20263.2531114814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20">MONTH(B70)&amp;YEAR(B70)</f>
        <v>22026</v>
      </c>
      <c r="B70" s="12">
        <f ca="1" t="shared" ref="B70:B101" si="21">EDATE(B69,1)</f>
        <v>46074</v>
      </c>
      <c r="C70" s="13">
        <f t="shared" ref="C70:C101" si="22">C69-H70+I70</f>
        <v>-245185.362648925</v>
      </c>
      <c r="D70" s="13">
        <f t="shared" ref="D70:D101" si="23">C69*$K$1</f>
        <v>-22289.5784226295</v>
      </c>
      <c r="E70" s="13">
        <f t="shared" ref="E70:E101" si="24">C69*$K$1+G69</f>
        <v>-22289.5784226295</v>
      </c>
      <c r="F70" s="14">
        <f t="shared" ref="F70:F101" si="25">IF(J70&gt;E70,E70,J70)</f>
        <v>-22289.5784226295</v>
      </c>
      <c r="G70" s="14">
        <f t="shared" si="19"/>
        <v>0</v>
      </c>
      <c r="H70" s="14">
        <f t="shared" ref="H70:H101" si="26">IF(J70&gt;F70,J70-F70,0)</f>
        <v>22289.5784226295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20"/>
        <v>32026</v>
      </c>
      <c r="B71" s="12">
        <f ca="1" t="shared" si="21"/>
        <v>46102</v>
      </c>
      <c r="C71" s="13">
        <f t="shared" si="22"/>
        <v>-269703.898913817</v>
      </c>
      <c r="D71" s="13">
        <f t="shared" si="23"/>
        <v>-24518.5362648925</v>
      </c>
      <c r="E71" s="13">
        <f t="shared" si="24"/>
        <v>-24518.5362648925</v>
      </c>
      <c r="F71" s="14">
        <f t="shared" si="25"/>
        <v>-24518.5362648925</v>
      </c>
      <c r="G71" s="14">
        <f t="shared" si="19"/>
        <v>0</v>
      </c>
      <c r="H71" s="14">
        <f t="shared" si="26"/>
        <v>24518.5362648925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20"/>
        <v>42026</v>
      </c>
      <c r="B72" s="12">
        <f ca="1" t="shared" si="21"/>
        <v>46133</v>
      </c>
      <c r="C72" s="13">
        <f t="shared" si="22"/>
        <v>-296674.288805199</v>
      </c>
      <c r="D72" s="13">
        <f t="shared" si="23"/>
        <v>-26970.3898913817</v>
      </c>
      <c r="E72" s="13">
        <f t="shared" si="24"/>
        <v>-26970.3898913817</v>
      </c>
      <c r="F72" s="14">
        <f t="shared" si="25"/>
        <v>-26970.3898913817</v>
      </c>
      <c r="G72" s="14">
        <f t="shared" si="19"/>
        <v>0</v>
      </c>
      <c r="H72" s="14">
        <f t="shared" si="26"/>
        <v>26970.3898913817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20"/>
        <v>52026</v>
      </c>
      <c r="B73" s="12">
        <f ca="1" t="shared" si="21"/>
        <v>46163</v>
      </c>
      <c r="C73" s="13">
        <f t="shared" si="22"/>
        <v>-326341.717685719</v>
      </c>
      <c r="D73" s="13">
        <f t="shared" si="23"/>
        <v>-29667.4288805199</v>
      </c>
      <c r="E73" s="13">
        <f t="shared" si="24"/>
        <v>-29667.4288805199</v>
      </c>
      <c r="F73" s="14">
        <f t="shared" si="25"/>
        <v>-29667.4288805199</v>
      </c>
      <c r="G73" s="14">
        <f t="shared" si="19"/>
        <v>0</v>
      </c>
      <c r="H73" s="14">
        <f t="shared" si="26"/>
        <v>29667.4288805199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20"/>
        <v>62026</v>
      </c>
      <c r="B74" s="12">
        <f ca="1" t="shared" si="21"/>
        <v>46194</v>
      </c>
      <c r="C74" s="13">
        <f t="shared" si="22"/>
        <v>-358975.889454291</v>
      </c>
      <c r="D74" s="13">
        <f t="shared" si="23"/>
        <v>-32634.1717685719</v>
      </c>
      <c r="E74" s="13">
        <f t="shared" si="24"/>
        <v>-32634.1717685719</v>
      </c>
      <c r="F74" s="14">
        <f t="shared" si="25"/>
        <v>-32634.1717685719</v>
      </c>
      <c r="G74" s="14">
        <f t="shared" si="19"/>
        <v>0</v>
      </c>
      <c r="H74" s="14">
        <f t="shared" si="26"/>
        <v>32634.1717685719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20"/>
        <v>72026</v>
      </c>
      <c r="B75" s="12">
        <f ca="1" t="shared" si="21"/>
        <v>46224</v>
      </c>
      <c r="C75" s="13">
        <f t="shared" si="22"/>
        <v>-394873.47839972</v>
      </c>
      <c r="D75" s="13">
        <f t="shared" si="23"/>
        <v>-35897.5889454291</v>
      </c>
      <c r="E75" s="13">
        <f t="shared" si="24"/>
        <v>-35897.5889454291</v>
      </c>
      <c r="F75" s="14">
        <f t="shared" si="25"/>
        <v>-35897.5889454291</v>
      </c>
      <c r="G75" s="14">
        <f t="shared" si="19"/>
        <v>0</v>
      </c>
      <c r="H75" s="14">
        <f t="shared" si="26"/>
        <v>35897.5889454291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20"/>
        <v>82026</v>
      </c>
      <c r="B76" s="12">
        <f ca="1" t="shared" si="21"/>
        <v>46255</v>
      </c>
      <c r="C76" s="13">
        <f t="shared" si="22"/>
        <v>-434360.826239692</v>
      </c>
      <c r="D76" s="13">
        <f t="shared" si="23"/>
        <v>-39487.347839972</v>
      </c>
      <c r="E76" s="13">
        <f t="shared" si="24"/>
        <v>-39487.347839972</v>
      </c>
      <c r="F76" s="14">
        <f t="shared" si="25"/>
        <v>-39487.347839972</v>
      </c>
      <c r="G76" s="14">
        <f t="shared" si="19"/>
        <v>0</v>
      </c>
      <c r="H76" s="14">
        <f t="shared" si="26"/>
        <v>39487.347839972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20"/>
        <v>92026</v>
      </c>
      <c r="B77" s="12">
        <f ca="1" t="shared" si="21"/>
        <v>46286</v>
      </c>
      <c r="C77" s="13">
        <f t="shared" si="22"/>
        <v>-477796.908863661</v>
      </c>
      <c r="D77" s="13">
        <f t="shared" si="23"/>
        <v>-43436.0826239692</v>
      </c>
      <c r="E77" s="13">
        <f t="shared" si="24"/>
        <v>-43436.0826239692</v>
      </c>
      <c r="F77" s="14">
        <f t="shared" si="25"/>
        <v>-43436.0826239692</v>
      </c>
      <c r="G77" s="14">
        <f t="shared" si="19"/>
        <v>0</v>
      </c>
      <c r="H77" s="14">
        <f t="shared" si="26"/>
        <v>43436.0826239692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20"/>
        <v>102026</v>
      </c>
      <c r="B78" s="12">
        <f ca="1" t="shared" si="21"/>
        <v>46316</v>
      </c>
      <c r="C78" s="13">
        <f t="shared" si="22"/>
        <v>-525576.599750027</v>
      </c>
      <c r="D78" s="13">
        <f t="shared" si="23"/>
        <v>-47779.6908863661</v>
      </c>
      <c r="E78" s="13">
        <f t="shared" si="24"/>
        <v>-47779.6908863661</v>
      </c>
      <c r="F78" s="14">
        <f t="shared" si="25"/>
        <v>-47779.6908863661</v>
      </c>
      <c r="G78" s="14">
        <f t="shared" si="19"/>
        <v>0</v>
      </c>
      <c r="H78" s="14">
        <f t="shared" si="26"/>
        <v>47779.6908863661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20"/>
        <v>112026</v>
      </c>
      <c r="B79" s="12">
        <f ca="1" t="shared" si="21"/>
        <v>46347</v>
      </c>
      <c r="C79" s="13">
        <f t="shared" si="22"/>
        <v>-578134.25972503</v>
      </c>
      <c r="D79" s="13">
        <f t="shared" si="23"/>
        <v>-52557.6599750027</v>
      </c>
      <c r="E79" s="13">
        <f t="shared" si="24"/>
        <v>-52557.6599750027</v>
      </c>
      <c r="F79" s="14">
        <f t="shared" si="25"/>
        <v>-52557.6599750027</v>
      </c>
      <c r="G79" s="14">
        <f t="shared" si="19"/>
        <v>0</v>
      </c>
      <c r="H79" s="14">
        <f t="shared" si="26"/>
        <v>52557.6599750027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20"/>
        <v>122026</v>
      </c>
      <c r="B80" s="12">
        <f ca="1" t="shared" si="21"/>
        <v>46377</v>
      </c>
      <c r="C80" s="13">
        <f t="shared" si="22"/>
        <v>-635947.685697532</v>
      </c>
      <c r="D80" s="13">
        <f t="shared" si="23"/>
        <v>-57813.425972503</v>
      </c>
      <c r="E80" s="13">
        <f t="shared" si="24"/>
        <v>-57813.425972503</v>
      </c>
      <c r="F80" s="14">
        <f t="shared" si="25"/>
        <v>-57813.425972503</v>
      </c>
      <c r="G80" s="14">
        <f t="shared" si="19"/>
        <v>0</v>
      </c>
      <c r="H80" s="14">
        <f t="shared" si="26"/>
        <v>57813.425972503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20"/>
        <v>12027</v>
      </c>
      <c r="B81" s="12">
        <f ca="1" t="shared" si="21"/>
        <v>46408</v>
      </c>
      <c r="C81" s="13">
        <f t="shared" si="22"/>
        <v>-699542.454267286</v>
      </c>
      <c r="D81" s="13">
        <f t="shared" si="23"/>
        <v>-63594.7685697533</v>
      </c>
      <c r="E81" s="13">
        <f t="shared" si="24"/>
        <v>-63594.7685697533</v>
      </c>
      <c r="F81" s="14">
        <f t="shared" si="25"/>
        <v>-63594.7685697533</v>
      </c>
      <c r="G81" s="14">
        <f t="shared" si="19"/>
        <v>0</v>
      </c>
      <c r="H81" s="14">
        <f t="shared" si="26"/>
        <v>63594.7685697533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20"/>
        <v>22027</v>
      </c>
      <c r="B82" s="12">
        <f ca="1" t="shared" si="21"/>
        <v>46439</v>
      </c>
      <c r="C82" s="13">
        <f t="shared" si="22"/>
        <v>-769496.699694014</v>
      </c>
      <c r="D82" s="13">
        <f t="shared" si="23"/>
        <v>-69954.2454267286</v>
      </c>
      <c r="E82" s="13">
        <f t="shared" si="24"/>
        <v>-69954.2454267286</v>
      </c>
      <c r="F82" s="14">
        <f t="shared" si="25"/>
        <v>-69954.2454267286</v>
      </c>
      <c r="G82" s="14">
        <f t="shared" si="19"/>
        <v>0</v>
      </c>
      <c r="H82" s="14">
        <f t="shared" si="26"/>
        <v>69954.2454267286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20"/>
        <v>32027</v>
      </c>
      <c r="B83" s="12">
        <f ca="1" t="shared" si="21"/>
        <v>46467</v>
      </c>
      <c r="C83" s="13">
        <f t="shared" si="22"/>
        <v>-846446.369663416</v>
      </c>
      <c r="D83" s="13">
        <f t="shared" si="23"/>
        <v>-76949.6699694014</v>
      </c>
      <c r="E83" s="13">
        <f t="shared" si="24"/>
        <v>-76949.6699694014</v>
      </c>
      <c r="F83" s="14">
        <f t="shared" si="25"/>
        <v>-76949.6699694014</v>
      </c>
      <c r="G83" s="14">
        <f t="shared" si="19"/>
        <v>0</v>
      </c>
      <c r="H83" s="14">
        <f t="shared" si="26"/>
        <v>76949.6699694014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20"/>
        <v>42027</v>
      </c>
      <c r="B84" s="12">
        <f ca="1" t="shared" si="21"/>
        <v>46498</v>
      </c>
      <c r="C84" s="13">
        <f t="shared" si="22"/>
        <v>-931091.006629757</v>
      </c>
      <c r="D84" s="13">
        <f t="shared" si="23"/>
        <v>-84644.6369663416</v>
      </c>
      <c r="E84" s="13">
        <f t="shared" si="24"/>
        <v>-84644.6369663416</v>
      </c>
      <c r="F84" s="14">
        <f t="shared" si="25"/>
        <v>-84644.6369663416</v>
      </c>
      <c r="G84" s="14">
        <f t="shared" si="19"/>
        <v>0</v>
      </c>
      <c r="H84" s="14">
        <f t="shared" si="26"/>
        <v>84644.6369663416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20"/>
        <v>52027</v>
      </c>
      <c r="B85" s="12">
        <f ca="1" t="shared" si="21"/>
        <v>46528</v>
      </c>
      <c r="C85" s="13">
        <f t="shared" si="22"/>
        <v>-1024200.10729273</v>
      </c>
      <c r="D85" s="13">
        <f t="shared" si="23"/>
        <v>-93109.1006629757</v>
      </c>
      <c r="E85" s="13">
        <f t="shared" si="24"/>
        <v>-93109.1006629757</v>
      </c>
      <c r="F85" s="14">
        <f t="shared" si="25"/>
        <v>-93109.1006629757</v>
      </c>
      <c r="G85" s="14">
        <f t="shared" si="19"/>
        <v>0</v>
      </c>
      <c r="H85" s="14">
        <f t="shared" si="26"/>
        <v>93109.1006629757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20"/>
        <v>62027</v>
      </c>
      <c r="B86" s="12">
        <f ca="1" t="shared" si="21"/>
        <v>46559</v>
      </c>
      <c r="C86" s="13">
        <f t="shared" si="22"/>
        <v>-1126620.11802201</v>
      </c>
      <c r="D86" s="13">
        <f t="shared" si="23"/>
        <v>-102420.010729273</v>
      </c>
      <c r="E86" s="13">
        <f t="shared" si="24"/>
        <v>-102420.010729273</v>
      </c>
      <c r="F86" s="14">
        <f t="shared" si="25"/>
        <v>-102420.010729273</v>
      </c>
      <c r="G86" s="14">
        <f t="shared" si="19"/>
        <v>0</v>
      </c>
      <c r="H86" s="14">
        <f t="shared" si="26"/>
        <v>102420.010729273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20"/>
        <v>72027</v>
      </c>
      <c r="B87" s="12">
        <f ca="1" t="shared" si="21"/>
        <v>46589</v>
      </c>
      <c r="C87" s="13">
        <f t="shared" si="22"/>
        <v>-1239282.12982421</v>
      </c>
      <c r="D87" s="13">
        <f t="shared" si="23"/>
        <v>-112662.011802201</v>
      </c>
      <c r="E87" s="13">
        <f t="shared" si="24"/>
        <v>-112662.011802201</v>
      </c>
      <c r="F87" s="14">
        <f t="shared" si="25"/>
        <v>-112662.011802201</v>
      </c>
      <c r="G87" s="14">
        <f t="shared" si="19"/>
        <v>0</v>
      </c>
      <c r="H87" s="14">
        <f t="shared" si="26"/>
        <v>112662.011802201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20"/>
        <v>82027</v>
      </c>
      <c r="B88" s="12">
        <f ca="1" t="shared" si="21"/>
        <v>46620</v>
      </c>
      <c r="C88" s="13">
        <f t="shared" si="22"/>
        <v>-1363210.34280663</v>
      </c>
      <c r="D88" s="13">
        <f t="shared" si="23"/>
        <v>-123928.212982421</v>
      </c>
      <c r="E88" s="13">
        <f t="shared" si="24"/>
        <v>-123928.212982421</v>
      </c>
      <c r="F88" s="14">
        <f t="shared" si="25"/>
        <v>-123928.212982421</v>
      </c>
      <c r="G88" s="14">
        <f t="shared" si="19"/>
        <v>0</v>
      </c>
      <c r="H88" s="14">
        <f t="shared" si="26"/>
        <v>123928.212982421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20"/>
        <v>92027</v>
      </c>
      <c r="B89" s="12">
        <f ca="1" t="shared" si="21"/>
        <v>46651</v>
      </c>
      <c r="C89" s="13">
        <f t="shared" si="22"/>
        <v>-1499531.37708729</v>
      </c>
      <c r="D89" s="13">
        <f t="shared" si="23"/>
        <v>-136321.034280663</v>
      </c>
      <c r="E89" s="13">
        <f t="shared" si="24"/>
        <v>-136321.034280663</v>
      </c>
      <c r="F89" s="14">
        <f t="shared" si="25"/>
        <v>-136321.034280663</v>
      </c>
      <c r="G89" s="14">
        <f t="shared" si="19"/>
        <v>0</v>
      </c>
      <c r="H89" s="14">
        <f t="shared" si="26"/>
        <v>136321.034280663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20"/>
        <v>102027</v>
      </c>
      <c r="B90" s="12">
        <f ca="1" t="shared" si="21"/>
        <v>46681</v>
      </c>
      <c r="C90" s="13">
        <f t="shared" si="22"/>
        <v>-1649484.51479602</v>
      </c>
      <c r="D90" s="13">
        <f t="shared" si="23"/>
        <v>-149953.137708729</v>
      </c>
      <c r="E90" s="13">
        <f t="shared" si="24"/>
        <v>-149953.137708729</v>
      </c>
      <c r="F90" s="14">
        <f t="shared" si="25"/>
        <v>-149953.137708729</v>
      </c>
      <c r="G90" s="14">
        <f t="shared" si="19"/>
        <v>0</v>
      </c>
      <c r="H90" s="14">
        <f t="shared" si="26"/>
        <v>149953.137708729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20"/>
        <v>112027</v>
      </c>
      <c r="B91" s="12">
        <f ca="1" t="shared" si="21"/>
        <v>46712</v>
      </c>
      <c r="C91" s="13">
        <f t="shared" si="22"/>
        <v>-1814432.96627562</v>
      </c>
      <c r="D91" s="13">
        <f t="shared" si="23"/>
        <v>-164948.451479602</v>
      </c>
      <c r="E91" s="13">
        <f t="shared" si="24"/>
        <v>-164948.451479602</v>
      </c>
      <c r="F91" s="14">
        <f t="shared" si="25"/>
        <v>-164948.451479602</v>
      </c>
      <c r="G91" s="14">
        <f t="shared" si="19"/>
        <v>0</v>
      </c>
      <c r="H91" s="14">
        <f t="shared" si="26"/>
        <v>164948.451479602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20"/>
        <v>122027</v>
      </c>
      <c r="B92" s="12">
        <f ca="1" t="shared" si="21"/>
        <v>46742</v>
      </c>
      <c r="C92" s="13">
        <f t="shared" si="22"/>
        <v>-1995876.26290318</v>
      </c>
      <c r="D92" s="13">
        <f t="shared" si="23"/>
        <v>-181443.296627562</v>
      </c>
      <c r="E92" s="13">
        <f t="shared" si="24"/>
        <v>-181443.296627562</v>
      </c>
      <c r="F92" s="14">
        <f t="shared" si="25"/>
        <v>-181443.296627562</v>
      </c>
      <c r="G92" s="14">
        <f t="shared" si="19"/>
        <v>0</v>
      </c>
      <c r="H92" s="14">
        <f t="shared" si="26"/>
        <v>181443.296627562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20"/>
        <v>12028</v>
      </c>
      <c r="B93" s="12">
        <f ca="1" t="shared" si="21"/>
        <v>46773</v>
      </c>
      <c r="C93" s="13">
        <f t="shared" si="22"/>
        <v>-2195463.8891935</v>
      </c>
      <c r="D93" s="13">
        <f t="shared" si="23"/>
        <v>-199587.626290318</v>
      </c>
      <c r="E93" s="13">
        <f t="shared" si="24"/>
        <v>-199587.626290318</v>
      </c>
      <c r="F93" s="14">
        <f t="shared" si="25"/>
        <v>-199587.626290318</v>
      </c>
      <c r="G93" s="14">
        <f t="shared" si="19"/>
        <v>0</v>
      </c>
      <c r="H93" s="14">
        <f t="shared" si="26"/>
        <v>199587.626290318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20"/>
        <v>22028</v>
      </c>
      <c r="B94" s="12">
        <f ca="1" t="shared" si="21"/>
        <v>46804</v>
      </c>
      <c r="C94" s="13">
        <f t="shared" si="22"/>
        <v>-2415010.27811285</v>
      </c>
      <c r="D94" s="13">
        <f t="shared" si="23"/>
        <v>-219546.38891935</v>
      </c>
      <c r="E94" s="13">
        <f t="shared" si="24"/>
        <v>-219546.38891935</v>
      </c>
      <c r="F94" s="14">
        <f t="shared" si="25"/>
        <v>-219546.38891935</v>
      </c>
      <c r="G94" s="14">
        <f t="shared" si="19"/>
        <v>0</v>
      </c>
      <c r="H94" s="14">
        <f t="shared" si="26"/>
        <v>219546.38891935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20"/>
        <v>32028</v>
      </c>
      <c r="B95" s="12">
        <f ca="1" t="shared" si="21"/>
        <v>46833</v>
      </c>
      <c r="C95" s="13">
        <f t="shared" si="22"/>
        <v>-2656511.30592414</v>
      </c>
      <c r="D95" s="13">
        <f t="shared" si="23"/>
        <v>-241501.027811285</v>
      </c>
      <c r="E95" s="13">
        <f t="shared" si="24"/>
        <v>-241501.027811285</v>
      </c>
      <c r="F95" s="14">
        <f t="shared" si="25"/>
        <v>-241501.027811285</v>
      </c>
      <c r="G95" s="14">
        <f t="shared" si="19"/>
        <v>0</v>
      </c>
      <c r="H95" s="14">
        <f t="shared" si="26"/>
        <v>241501.027811285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20"/>
        <v>42028</v>
      </c>
      <c r="B96" s="12">
        <f ca="1" t="shared" si="21"/>
        <v>46864</v>
      </c>
      <c r="C96" s="13">
        <f t="shared" si="22"/>
        <v>-2922162.43651655</v>
      </c>
      <c r="D96" s="13">
        <f t="shared" si="23"/>
        <v>-265651.130592414</v>
      </c>
      <c r="E96" s="13">
        <f t="shared" si="24"/>
        <v>-265651.130592414</v>
      </c>
      <c r="F96" s="14">
        <f t="shared" si="25"/>
        <v>-265651.130592414</v>
      </c>
      <c r="G96" s="14">
        <f t="shared" si="19"/>
        <v>0</v>
      </c>
      <c r="H96" s="14">
        <f t="shared" si="26"/>
        <v>265651.130592414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20"/>
        <v>52028</v>
      </c>
      <c r="B97" s="12">
        <f ca="1" t="shared" si="21"/>
        <v>46894</v>
      </c>
      <c r="C97" s="13">
        <f t="shared" si="22"/>
        <v>-3214378.68016821</v>
      </c>
      <c r="D97" s="13">
        <f t="shared" si="23"/>
        <v>-292216.243651655</v>
      </c>
      <c r="E97" s="13">
        <f t="shared" si="24"/>
        <v>-292216.243651655</v>
      </c>
      <c r="F97" s="14">
        <f t="shared" si="25"/>
        <v>-292216.243651655</v>
      </c>
      <c r="G97" s="14">
        <f t="shared" si="19"/>
        <v>0</v>
      </c>
      <c r="H97" s="14">
        <f t="shared" si="26"/>
        <v>292216.243651655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20"/>
        <v>62028</v>
      </c>
      <c r="B98" s="12">
        <f ca="1" t="shared" si="21"/>
        <v>46925</v>
      </c>
      <c r="C98" s="13">
        <f t="shared" si="22"/>
        <v>-3535816.54818503</v>
      </c>
      <c r="D98" s="13">
        <f t="shared" si="23"/>
        <v>-321437.868016821</v>
      </c>
      <c r="E98" s="13">
        <f t="shared" si="24"/>
        <v>-321437.868016821</v>
      </c>
      <c r="F98" s="14">
        <f t="shared" si="25"/>
        <v>-321437.868016821</v>
      </c>
      <c r="G98" s="14">
        <f t="shared" si="19"/>
        <v>0</v>
      </c>
      <c r="H98" s="14">
        <f t="shared" si="26"/>
        <v>321437.868016821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20"/>
        <v>72028</v>
      </c>
      <c r="B99" s="12">
        <f ca="1" t="shared" si="21"/>
        <v>46955</v>
      </c>
      <c r="C99" s="13">
        <f t="shared" si="22"/>
        <v>-3889398.20300353</v>
      </c>
      <c r="D99" s="13">
        <f t="shared" si="23"/>
        <v>-353581.654818503</v>
      </c>
      <c r="E99" s="13">
        <f t="shared" si="24"/>
        <v>-353581.654818503</v>
      </c>
      <c r="F99" s="14">
        <f t="shared" si="25"/>
        <v>-353581.654818503</v>
      </c>
      <c r="G99" s="14">
        <f t="shared" si="19"/>
        <v>0</v>
      </c>
      <c r="H99" s="14">
        <f t="shared" si="26"/>
        <v>353581.654818503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20"/>
        <v>82028</v>
      </c>
      <c r="B100" s="12">
        <f ca="1" t="shared" si="21"/>
        <v>46986</v>
      </c>
      <c r="C100" s="13">
        <f t="shared" si="22"/>
        <v>-4278338.02330388</v>
      </c>
      <c r="D100" s="13">
        <f t="shared" si="23"/>
        <v>-388939.820300353</v>
      </c>
      <c r="E100" s="13">
        <f t="shared" si="24"/>
        <v>-388939.820300353</v>
      </c>
      <c r="F100" s="14">
        <f t="shared" si="25"/>
        <v>-388939.820300353</v>
      </c>
      <c r="G100" s="14">
        <f t="shared" si="19"/>
        <v>0</v>
      </c>
      <c r="H100" s="14">
        <f t="shared" si="26"/>
        <v>388939.820300353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20"/>
        <v>92028</v>
      </c>
      <c r="B101" s="12">
        <f ca="1" t="shared" si="21"/>
        <v>47017</v>
      </c>
      <c r="C101" s="13">
        <f t="shared" si="22"/>
        <v>-4706171.82563427</v>
      </c>
      <c r="D101" s="13">
        <f t="shared" si="23"/>
        <v>-427833.802330388</v>
      </c>
      <c r="E101" s="13">
        <f t="shared" si="24"/>
        <v>-427833.802330388</v>
      </c>
      <c r="F101" s="14">
        <f t="shared" si="25"/>
        <v>-427833.802330388</v>
      </c>
      <c r="G101" s="14">
        <f t="shared" ref="G101:G124" si="29">E101-F101</f>
        <v>0</v>
      </c>
      <c r="H101" s="14">
        <f t="shared" si="26"/>
        <v>427833.802330388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30">MONTH(B102)&amp;YEAR(B102)</f>
        <v>102028</v>
      </c>
      <c r="B102" s="12">
        <f ca="1" t="shared" ref="B102:B124" si="31">EDATE(B101,1)</f>
        <v>47047</v>
      </c>
      <c r="C102" s="13">
        <f t="shared" ref="C102:C124" si="32">C101-H102+I102</f>
        <v>-5176789.0081977</v>
      </c>
      <c r="D102" s="13">
        <f t="shared" ref="D102:D124" si="33">C101*$K$1</f>
        <v>-470617.182563427</v>
      </c>
      <c r="E102" s="13">
        <f t="shared" ref="E102:E124" si="34">C101*$K$1+G101</f>
        <v>-470617.182563427</v>
      </c>
      <c r="F102" s="14">
        <f t="shared" ref="F102:F124" si="35">IF(J102&gt;E102,E102,J102)</f>
        <v>-470617.182563427</v>
      </c>
      <c r="G102" s="14">
        <f t="shared" si="29"/>
        <v>0</v>
      </c>
      <c r="H102" s="14">
        <f t="shared" ref="H102:H124" si="36">IF(J102&gt;F102,J102-F102,0)</f>
        <v>470617.182563427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30"/>
        <v>112028</v>
      </c>
      <c r="B103" s="12">
        <f ca="1" t="shared" si="31"/>
        <v>47078</v>
      </c>
      <c r="C103" s="13">
        <f t="shared" si="32"/>
        <v>-5694467.90901747</v>
      </c>
      <c r="D103" s="13">
        <f t="shared" si="33"/>
        <v>-517678.90081977</v>
      </c>
      <c r="E103" s="13">
        <f t="shared" si="34"/>
        <v>-517678.90081977</v>
      </c>
      <c r="F103" s="14">
        <f t="shared" si="35"/>
        <v>-517678.90081977</v>
      </c>
      <c r="G103" s="14">
        <f t="shared" si="29"/>
        <v>0</v>
      </c>
      <c r="H103" s="14">
        <f t="shared" si="36"/>
        <v>517678.90081977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30"/>
        <v>122028</v>
      </c>
      <c r="B104" s="12">
        <f ca="1" t="shared" si="31"/>
        <v>47108</v>
      </c>
      <c r="C104" s="13">
        <f t="shared" si="32"/>
        <v>-6263914.69991922</v>
      </c>
      <c r="D104" s="13">
        <f t="shared" si="33"/>
        <v>-569446.790901747</v>
      </c>
      <c r="E104" s="13">
        <f t="shared" si="34"/>
        <v>-569446.790901747</v>
      </c>
      <c r="F104" s="14">
        <f t="shared" si="35"/>
        <v>-569446.790901747</v>
      </c>
      <c r="G104" s="14">
        <f t="shared" si="29"/>
        <v>0</v>
      </c>
      <c r="H104" s="14">
        <f t="shared" si="36"/>
        <v>569446.790901747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30"/>
        <v>12029</v>
      </c>
      <c r="B105" s="12">
        <f ca="1" t="shared" si="31"/>
        <v>47139</v>
      </c>
      <c r="C105" s="13">
        <f t="shared" si="32"/>
        <v>-6890306.16991114</v>
      </c>
      <c r="D105" s="13">
        <f t="shared" si="33"/>
        <v>-626391.469991922</v>
      </c>
      <c r="E105" s="13">
        <f t="shared" si="34"/>
        <v>-626391.469991922</v>
      </c>
      <c r="F105" s="14">
        <f t="shared" si="35"/>
        <v>-626391.469991922</v>
      </c>
      <c r="G105" s="14">
        <f t="shared" si="29"/>
        <v>0</v>
      </c>
      <c r="H105" s="14">
        <f t="shared" si="36"/>
        <v>626391.469991922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30"/>
        <v>22029</v>
      </c>
      <c r="B106" s="12">
        <f ca="1" t="shared" si="31"/>
        <v>47170</v>
      </c>
      <c r="C106" s="13">
        <f t="shared" si="32"/>
        <v>-7579336.78690225</v>
      </c>
      <c r="D106" s="13">
        <f t="shared" si="33"/>
        <v>-689030.616991114</v>
      </c>
      <c r="E106" s="13">
        <f t="shared" si="34"/>
        <v>-689030.616991114</v>
      </c>
      <c r="F106" s="14">
        <f t="shared" si="35"/>
        <v>-689030.616991114</v>
      </c>
      <c r="G106" s="14">
        <f t="shared" si="29"/>
        <v>0</v>
      </c>
      <c r="H106" s="14">
        <f t="shared" si="36"/>
        <v>689030.616991114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30"/>
        <v>32029</v>
      </c>
      <c r="B107" s="12">
        <f ca="1" t="shared" si="31"/>
        <v>47198</v>
      </c>
      <c r="C107" s="13">
        <f t="shared" si="32"/>
        <v>-8337270.46559248</v>
      </c>
      <c r="D107" s="13">
        <f t="shared" si="33"/>
        <v>-757933.678690225</v>
      </c>
      <c r="E107" s="13">
        <f t="shared" si="34"/>
        <v>-757933.678690225</v>
      </c>
      <c r="F107" s="14">
        <f t="shared" si="35"/>
        <v>-757933.678690225</v>
      </c>
      <c r="G107" s="14">
        <f t="shared" si="29"/>
        <v>0</v>
      </c>
      <c r="H107" s="14">
        <f t="shared" si="36"/>
        <v>757933.678690225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30"/>
        <v>42029</v>
      </c>
      <c r="B108" s="12">
        <f ca="1" t="shared" si="31"/>
        <v>47229</v>
      </c>
      <c r="C108" s="13">
        <f t="shared" si="32"/>
        <v>-9170997.51215172</v>
      </c>
      <c r="D108" s="13">
        <f t="shared" si="33"/>
        <v>-833727.046559248</v>
      </c>
      <c r="E108" s="13">
        <f t="shared" si="34"/>
        <v>-833727.046559248</v>
      </c>
      <c r="F108" s="14">
        <f t="shared" si="35"/>
        <v>-833727.046559248</v>
      </c>
      <c r="G108" s="14">
        <f t="shared" si="29"/>
        <v>0</v>
      </c>
      <c r="H108" s="14">
        <f t="shared" si="36"/>
        <v>833727.046559248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30"/>
        <v>52029</v>
      </c>
      <c r="B109" s="12">
        <f ca="1" t="shared" si="31"/>
        <v>47259</v>
      </c>
      <c r="C109" s="13">
        <f t="shared" si="32"/>
        <v>-10088097.2633669</v>
      </c>
      <c r="D109" s="13">
        <f t="shared" si="33"/>
        <v>-917099.751215172</v>
      </c>
      <c r="E109" s="13">
        <f t="shared" si="34"/>
        <v>-917099.751215172</v>
      </c>
      <c r="F109" s="14">
        <f t="shared" si="35"/>
        <v>-917099.751215172</v>
      </c>
      <c r="G109" s="14">
        <f t="shared" si="29"/>
        <v>0</v>
      </c>
      <c r="H109" s="14">
        <f t="shared" si="36"/>
        <v>917099.751215172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30"/>
        <v>62029</v>
      </c>
      <c r="B110" s="12">
        <f ca="1" t="shared" si="31"/>
        <v>47290</v>
      </c>
      <c r="C110" s="13">
        <f t="shared" si="32"/>
        <v>-11096906.9897036</v>
      </c>
      <c r="D110" s="13">
        <f t="shared" si="33"/>
        <v>-1008809.72633669</v>
      </c>
      <c r="E110" s="13">
        <f t="shared" si="34"/>
        <v>-1008809.72633669</v>
      </c>
      <c r="F110" s="14">
        <f t="shared" si="35"/>
        <v>-1008809.72633669</v>
      </c>
      <c r="G110" s="14">
        <f t="shared" si="29"/>
        <v>0</v>
      </c>
      <c r="H110" s="14">
        <f t="shared" si="36"/>
        <v>1008809.72633669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30"/>
        <v>72029</v>
      </c>
      <c r="B111" s="12">
        <f ca="1" t="shared" si="31"/>
        <v>47320</v>
      </c>
      <c r="C111" s="13">
        <f t="shared" si="32"/>
        <v>-12206597.6886739</v>
      </c>
      <c r="D111" s="13">
        <f t="shared" si="33"/>
        <v>-1109690.69897036</v>
      </c>
      <c r="E111" s="13">
        <f t="shared" si="34"/>
        <v>-1109690.69897036</v>
      </c>
      <c r="F111" s="14">
        <f t="shared" si="35"/>
        <v>-1109690.69897036</v>
      </c>
      <c r="G111" s="14">
        <f t="shared" si="29"/>
        <v>0</v>
      </c>
      <c r="H111" s="14">
        <f t="shared" si="36"/>
        <v>1109690.69897036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30"/>
        <v>82029</v>
      </c>
      <c r="B112" s="12">
        <f ca="1" t="shared" si="31"/>
        <v>47351</v>
      </c>
      <c r="C112" s="13">
        <f t="shared" si="32"/>
        <v>-13427257.4575413</v>
      </c>
      <c r="D112" s="13">
        <f t="shared" si="33"/>
        <v>-1220659.76886739</v>
      </c>
      <c r="E112" s="13">
        <f t="shared" si="34"/>
        <v>-1220659.76886739</v>
      </c>
      <c r="F112" s="14">
        <f t="shared" si="35"/>
        <v>-1220659.76886739</v>
      </c>
      <c r="G112" s="14">
        <f t="shared" si="29"/>
        <v>0</v>
      </c>
      <c r="H112" s="14">
        <f t="shared" si="36"/>
        <v>1220659.76886739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30"/>
        <v>92029</v>
      </c>
      <c r="B113" s="12">
        <f ca="1" t="shared" si="31"/>
        <v>47382</v>
      </c>
      <c r="C113" s="13">
        <f t="shared" si="32"/>
        <v>-14769983.2032955</v>
      </c>
      <c r="D113" s="13">
        <f t="shared" si="33"/>
        <v>-1342725.74575413</v>
      </c>
      <c r="E113" s="13">
        <f t="shared" si="34"/>
        <v>-1342725.74575413</v>
      </c>
      <c r="F113" s="14">
        <f t="shared" si="35"/>
        <v>-1342725.74575413</v>
      </c>
      <c r="G113" s="14">
        <f t="shared" si="29"/>
        <v>0</v>
      </c>
      <c r="H113" s="14">
        <f t="shared" si="36"/>
        <v>1342725.74575413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30"/>
        <v>102029</v>
      </c>
      <c r="B114" s="12">
        <f ca="1" t="shared" si="31"/>
        <v>47412</v>
      </c>
      <c r="C114" s="13">
        <f t="shared" si="32"/>
        <v>-16246981.523625</v>
      </c>
      <c r="D114" s="13">
        <f t="shared" si="33"/>
        <v>-1476998.32032955</v>
      </c>
      <c r="E114" s="13">
        <f t="shared" si="34"/>
        <v>-1476998.32032955</v>
      </c>
      <c r="F114" s="14">
        <f t="shared" si="35"/>
        <v>-1476998.32032955</v>
      </c>
      <c r="G114" s="14">
        <f t="shared" si="29"/>
        <v>0</v>
      </c>
      <c r="H114" s="14">
        <f t="shared" si="36"/>
        <v>1476998.32032955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30"/>
        <v>112029</v>
      </c>
      <c r="B115" s="12">
        <f ca="1" t="shared" si="31"/>
        <v>47443</v>
      </c>
      <c r="C115" s="13">
        <f t="shared" si="32"/>
        <v>-17871679.6759875</v>
      </c>
      <c r="D115" s="13">
        <f t="shared" si="33"/>
        <v>-1624698.1523625</v>
      </c>
      <c r="E115" s="13">
        <f t="shared" si="34"/>
        <v>-1624698.1523625</v>
      </c>
      <c r="F115" s="14">
        <f t="shared" si="35"/>
        <v>-1624698.1523625</v>
      </c>
      <c r="G115" s="14">
        <f t="shared" si="29"/>
        <v>0</v>
      </c>
      <c r="H115" s="14">
        <f t="shared" si="36"/>
        <v>1624698.1523625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30"/>
        <v>122029</v>
      </c>
      <c r="B116" s="12">
        <f ca="1" t="shared" si="31"/>
        <v>47473</v>
      </c>
      <c r="C116" s="13">
        <f t="shared" si="32"/>
        <v>-19658847.6435863</v>
      </c>
      <c r="D116" s="13">
        <f t="shared" si="33"/>
        <v>-1787167.96759875</v>
      </c>
      <c r="E116" s="13">
        <f t="shared" si="34"/>
        <v>-1787167.96759875</v>
      </c>
      <c r="F116" s="14">
        <f t="shared" si="35"/>
        <v>-1787167.96759875</v>
      </c>
      <c r="G116" s="14">
        <f t="shared" si="29"/>
        <v>0</v>
      </c>
      <c r="H116" s="14">
        <f t="shared" si="36"/>
        <v>1787167.96759875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30"/>
        <v>12030</v>
      </c>
      <c r="B117" s="12">
        <f ca="1" t="shared" si="31"/>
        <v>47504</v>
      </c>
      <c r="C117" s="13">
        <f t="shared" si="32"/>
        <v>-21624732.4079449</v>
      </c>
      <c r="D117" s="13">
        <f t="shared" si="33"/>
        <v>-1965884.76435863</v>
      </c>
      <c r="E117" s="13">
        <f t="shared" si="34"/>
        <v>-1965884.76435863</v>
      </c>
      <c r="F117" s="14">
        <f t="shared" si="35"/>
        <v>-1965884.76435863</v>
      </c>
      <c r="G117" s="14">
        <f t="shared" si="29"/>
        <v>0</v>
      </c>
      <c r="H117" s="14">
        <f t="shared" si="36"/>
        <v>1965884.76435863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30"/>
        <v>22030</v>
      </c>
      <c r="B118" s="12">
        <f ca="1" t="shared" si="31"/>
        <v>47535</v>
      </c>
      <c r="C118" s="13">
        <f t="shared" si="32"/>
        <v>-23787205.6487394</v>
      </c>
      <c r="D118" s="13">
        <f t="shared" si="33"/>
        <v>-2162473.24079449</v>
      </c>
      <c r="E118" s="13">
        <f t="shared" si="34"/>
        <v>-2162473.24079449</v>
      </c>
      <c r="F118" s="14">
        <f t="shared" si="35"/>
        <v>-2162473.24079449</v>
      </c>
      <c r="G118" s="14">
        <f t="shared" si="29"/>
        <v>0</v>
      </c>
      <c r="H118" s="14">
        <f t="shared" si="36"/>
        <v>2162473.24079449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30"/>
        <v>32030</v>
      </c>
      <c r="B119" s="12">
        <f ca="1" t="shared" si="31"/>
        <v>47563</v>
      </c>
      <c r="C119" s="13">
        <f t="shared" si="32"/>
        <v>-26165926.2136133</v>
      </c>
      <c r="D119" s="13">
        <f t="shared" si="33"/>
        <v>-2378720.56487394</v>
      </c>
      <c r="E119" s="13">
        <f t="shared" si="34"/>
        <v>-2378720.56487394</v>
      </c>
      <c r="F119" s="14">
        <f t="shared" si="35"/>
        <v>-2378720.56487394</v>
      </c>
      <c r="G119" s="14">
        <f t="shared" si="29"/>
        <v>0</v>
      </c>
      <c r="H119" s="14">
        <f t="shared" si="36"/>
        <v>2378720.56487394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30"/>
        <v>42030</v>
      </c>
      <c r="B120" s="12">
        <f ca="1" t="shared" si="31"/>
        <v>47594</v>
      </c>
      <c r="C120" s="13">
        <f t="shared" si="32"/>
        <v>-28782518.8349747</v>
      </c>
      <c r="D120" s="13">
        <f t="shared" si="33"/>
        <v>-2616592.62136133</v>
      </c>
      <c r="E120" s="13">
        <f t="shared" si="34"/>
        <v>-2616592.62136133</v>
      </c>
      <c r="F120" s="14">
        <f t="shared" si="35"/>
        <v>-2616592.62136133</v>
      </c>
      <c r="G120" s="14">
        <f t="shared" si="29"/>
        <v>0</v>
      </c>
      <c r="H120" s="14">
        <f t="shared" si="36"/>
        <v>2616592.62136133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30"/>
        <v>52030</v>
      </c>
      <c r="B121" s="12">
        <f ca="1" t="shared" si="31"/>
        <v>47624</v>
      </c>
      <c r="C121" s="13">
        <f t="shared" si="32"/>
        <v>-31660770.7184721</v>
      </c>
      <c r="D121" s="13">
        <f t="shared" si="33"/>
        <v>-2878251.88349747</v>
      </c>
      <c r="E121" s="13">
        <f t="shared" si="34"/>
        <v>-2878251.88349747</v>
      </c>
      <c r="F121" s="14">
        <f t="shared" si="35"/>
        <v>-2878251.88349747</v>
      </c>
      <c r="G121" s="14">
        <f t="shared" si="29"/>
        <v>0</v>
      </c>
      <c r="H121" s="14">
        <f t="shared" si="36"/>
        <v>2878251.88349747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30"/>
        <v>62030</v>
      </c>
      <c r="B122" s="12">
        <f ca="1" t="shared" si="31"/>
        <v>47655</v>
      </c>
      <c r="C122" s="13">
        <f t="shared" si="32"/>
        <v>-34826847.7903193</v>
      </c>
      <c r="D122" s="13">
        <f t="shared" si="33"/>
        <v>-3166077.07184721</v>
      </c>
      <c r="E122" s="13">
        <f t="shared" si="34"/>
        <v>-3166077.07184721</v>
      </c>
      <c r="F122" s="14">
        <f t="shared" si="35"/>
        <v>-3166077.07184721</v>
      </c>
      <c r="G122" s="14">
        <f t="shared" si="29"/>
        <v>0</v>
      </c>
      <c r="H122" s="14">
        <f t="shared" si="36"/>
        <v>3166077.07184721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30"/>
        <v>72030</v>
      </c>
      <c r="B123" s="12">
        <f ca="1" t="shared" si="31"/>
        <v>47685</v>
      </c>
      <c r="C123" s="13">
        <f t="shared" si="32"/>
        <v>-38309532.5693513</v>
      </c>
      <c r="D123" s="13">
        <f t="shared" si="33"/>
        <v>-3482684.77903193</v>
      </c>
      <c r="E123" s="13">
        <f t="shared" si="34"/>
        <v>-3482684.77903193</v>
      </c>
      <c r="F123" s="14">
        <f t="shared" si="35"/>
        <v>-3482684.77903193</v>
      </c>
      <c r="G123" s="14">
        <f t="shared" si="29"/>
        <v>0</v>
      </c>
      <c r="H123" s="14">
        <f t="shared" si="36"/>
        <v>3482684.77903193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30"/>
        <v>82030</v>
      </c>
      <c r="B124" s="12">
        <f ca="1" t="shared" si="31"/>
        <v>47716</v>
      </c>
      <c r="C124" s="13">
        <f t="shared" si="32"/>
        <v>-42140485.8262864</v>
      </c>
      <c r="D124" s="13">
        <f t="shared" si="33"/>
        <v>-3830953.25693513</v>
      </c>
      <c r="E124" s="13">
        <f t="shared" si="34"/>
        <v>-3830953.25693513</v>
      </c>
      <c r="F124" s="14">
        <f t="shared" si="35"/>
        <v>-3830953.25693513</v>
      </c>
      <c r="G124" s="14">
        <f t="shared" si="29"/>
        <v>0</v>
      </c>
      <c r="H124" s="14">
        <f t="shared" si="36"/>
        <v>3830953.25693513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4" sqref="S4"/>
    </sheetView>
  </sheetViews>
  <sheetFormatPr defaultColWidth="11" defaultRowHeight="15"/>
  <cols>
    <col min="1" max="1" width="7" hidden="1" customWidth="1"/>
    <col min="2" max="2" width="8.71428571428571" customWidth="1"/>
    <col min="4" max="4" width="10.4285714285714" customWidth="1"/>
    <col min="5" max="5" width="10" customWidth="1"/>
    <col min="6" max="6" width="11.4285714285714" customWidth="1"/>
    <col min="7" max="7" width="11.1428571428571" customWidth="1"/>
    <col min="8" max="8" width="12" customWidth="1"/>
    <col min="9" max="9" width="11.5714285714286" customWidth="1"/>
    <col min="10" max="10" width="11.2857142857143" customWidth="1"/>
    <col min="11" max="11" width="12" customWidth="1"/>
    <col min="12" max="13" width="11.2857142857143" customWidth="1"/>
    <col min="14" max="14" width="11.5714285714286" customWidth="1"/>
    <col min="15" max="15" width="10.5714285714286" customWidth="1"/>
    <col min="16" max="16" width="9.85714285714286" customWidth="1"/>
    <col min="17" max="17" width="4" customWidth="1"/>
    <col min="18" max="18" width="19.1428571428571" customWidth="1"/>
    <col min="19" max="19" width="6.85714285714286" customWidth="1"/>
  </cols>
  <sheetData>
    <row r="1" spans="2:16">
      <c r="B1" s="1" t="s">
        <v>9</v>
      </c>
      <c r="C1" s="2" t="s">
        <v>118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500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500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500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500</v>
      </c>
      <c r="D6" s="13">
        <f t="shared" ref="D6:D37" si="4">C5*$K$1</f>
        <v>50</v>
      </c>
      <c r="E6" s="13">
        <f t="shared" ref="E6:E37" si="5">C5*$K$1+G5</f>
        <v>50</v>
      </c>
      <c r="F6" s="14">
        <f t="shared" ref="F6:F37" si="6">IF(J6&gt;E6,E6,J6)</f>
        <v>50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50</v>
      </c>
      <c r="K6" s="27">
        <v>43622</v>
      </c>
      <c r="L6" s="26">
        <v>50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0</v>
      </c>
      <c r="D7" s="13">
        <f t="shared" si="4"/>
        <v>50</v>
      </c>
      <c r="E7" s="13">
        <f t="shared" si="5"/>
        <v>50</v>
      </c>
      <c r="F7" s="14">
        <f t="shared" si="6"/>
        <v>50</v>
      </c>
      <c r="G7" s="14">
        <f t="shared" si="0"/>
        <v>0</v>
      </c>
      <c r="H7" s="14">
        <f t="shared" si="7"/>
        <v>500</v>
      </c>
      <c r="I7" s="24">
        <f t="shared" si="8"/>
        <v>0</v>
      </c>
      <c r="J7" s="24">
        <f t="shared" ref="J7:J70" si="9">IF($L7&gt;0,$L7,0)+IF($N7&gt;0,$N7,0)+IF($P7&gt;0,$P7,0)</f>
        <v>550</v>
      </c>
      <c r="K7" s="27">
        <v>43656</v>
      </c>
      <c r="L7" s="26">
        <v>550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2000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2000</v>
      </c>
      <c r="J8" s="24">
        <f t="shared" si="9"/>
        <v>0</v>
      </c>
      <c r="K8" s="27">
        <v>43680</v>
      </c>
      <c r="L8" s="26">
        <v>-2000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2000</v>
      </c>
      <c r="D9" s="13">
        <f t="shared" si="4"/>
        <v>200</v>
      </c>
      <c r="E9" s="13">
        <f t="shared" si="5"/>
        <v>200</v>
      </c>
      <c r="F9" s="14">
        <f t="shared" si="6"/>
        <v>200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200</v>
      </c>
      <c r="K9" s="27">
        <v>43710</v>
      </c>
      <c r="L9" s="26">
        <v>200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0</v>
      </c>
      <c r="D10" s="13">
        <f t="shared" si="4"/>
        <v>200</v>
      </c>
      <c r="E10" s="13">
        <f t="shared" si="5"/>
        <v>200</v>
      </c>
      <c r="F10" s="14">
        <f t="shared" si="6"/>
        <v>200</v>
      </c>
      <c r="G10" s="14">
        <f t="shared" si="0"/>
        <v>0</v>
      </c>
      <c r="H10" s="14">
        <f t="shared" si="7"/>
        <v>2000</v>
      </c>
      <c r="I10" s="24">
        <f t="shared" si="8"/>
        <v>0</v>
      </c>
      <c r="J10" s="24">
        <f t="shared" si="9"/>
        <v>2200</v>
      </c>
      <c r="K10" s="27">
        <v>43745</v>
      </c>
      <c r="L10" s="26">
        <v>200</v>
      </c>
      <c r="M10" s="27">
        <v>43746</v>
      </c>
      <c r="N10" s="28">
        <v>2000</v>
      </c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M8" sqref="M8"/>
    </sheetView>
  </sheetViews>
  <sheetFormatPr defaultColWidth="11" defaultRowHeight="15"/>
  <cols>
    <col min="1" max="1" width="7" hidden="1" customWidth="1"/>
    <col min="2" max="2" width="9.71428571428571" customWidth="1"/>
    <col min="3" max="3" width="13.1428571428571" customWidth="1"/>
    <col min="4" max="4" width="11.1428571428571" customWidth="1"/>
    <col min="5" max="5" width="12.8571428571429" customWidth="1"/>
    <col min="6" max="6" width="11.7142857142857" customWidth="1"/>
    <col min="7" max="7" width="12.4285714285714" customWidth="1"/>
    <col min="8" max="8" width="10.7142857142857" customWidth="1"/>
    <col min="9" max="9" width="12.5714285714286" customWidth="1"/>
    <col min="10" max="10" width="11.1428571428571" customWidth="1"/>
    <col min="11" max="11" width="11.5714285714286" customWidth="1"/>
    <col min="13" max="13" width="12.2857142857143" customWidth="1"/>
    <col min="14" max="14" width="12.1428571428571" customWidth="1"/>
    <col min="15" max="15" width="12.7142857142857" customWidth="1"/>
    <col min="16" max="16" width="10.2857142857143" customWidth="1"/>
    <col min="17" max="17" width="3.71428571428571" customWidth="1"/>
    <col min="18" max="18" width="22.1428571428571" customWidth="1"/>
    <col min="19" max="19" width="11.1428571428571" customWidth="1"/>
  </cols>
  <sheetData>
    <row r="1" spans="2:16">
      <c r="B1" s="1" t="s">
        <v>9</v>
      </c>
      <c r="C1" s="2" t="s">
        <v>119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43983</v>
      </c>
      <c r="N1" s="19" t="s">
        <v>13</v>
      </c>
      <c r="O1" s="20">
        <v>1100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62020</v>
      </c>
      <c r="B5" s="12">
        <f>EDATE(M1,0)</f>
        <v>43983</v>
      </c>
      <c r="C5" s="13">
        <f>IF(H5&gt;0,O1-H5,IF(J5&lt;0,O1-J5,O1))</f>
        <v>1100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1100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500</v>
      </c>
    </row>
    <row r="6" ht="15.75" spans="1:19">
      <c r="A6" s="5" t="str">
        <f t="shared" ref="A6:A37" si="1">MONTH(B6)&amp;YEAR(B6)</f>
        <v>72020</v>
      </c>
      <c r="B6" s="12">
        <f t="shared" ref="B6:B37" si="2">EDATE(B5,1)</f>
        <v>44013</v>
      </c>
      <c r="C6" s="13">
        <f t="shared" ref="C6:C37" si="3">C5-H6+I6</f>
        <v>600</v>
      </c>
      <c r="D6" s="13">
        <f t="shared" ref="D6:D37" si="4">C5*$K$1</f>
        <v>110</v>
      </c>
      <c r="E6" s="13">
        <f t="shared" ref="E6:E37" si="5">C5*$K$1+G5</f>
        <v>110</v>
      </c>
      <c r="F6" s="14">
        <f t="shared" ref="F6:F37" si="6">IF(J6&gt;E6,E6,J6)</f>
        <v>110</v>
      </c>
      <c r="G6" s="14">
        <f t="shared" si="0"/>
        <v>0</v>
      </c>
      <c r="H6" s="14">
        <f t="shared" ref="H6:H37" si="7">IF(J6&gt;F6,J6-F6,0)</f>
        <v>500</v>
      </c>
      <c r="I6" s="24">
        <f t="shared" ref="I6:I37" si="8">-SUMIF(L6:P6,"&lt;0",L6:P6)</f>
        <v>0</v>
      </c>
      <c r="J6" s="24">
        <f>IF($L6&gt;0,$L6,0)+IF($N6&gt;0,$N6,0)+IF($P6&gt;0,$P6,0)</f>
        <v>610</v>
      </c>
      <c r="K6" s="27">
        <v>44015</v>
      </c>
      <c r="L6" s="26">
        <v>110</v>
      </c>
      <c r="M6" s="27">
        <v>44035</v>
      </c>
      <c r="N6" s="28">
        <v>500</v>
      </c>
      <c r="O6" s="27"/>
      <c r="P6" s="28"/>
      <c r="R6" s="34" t="s">
        <v>5</v>
      </c>
      <c r="S6" s="33">
        <f ca="1">VLOOKUP($A$2,$A$5:$P$127,4,FALSE)</f>
        <v>50</v>
      </c>
    </row>
    <row r="7" ht="15.75" spans="1:19">
      <c r="A7" s="5" t="str">
        <f t="shared" si="1"/>
        <v>82020</v>
      </c>
      <c r="B7" s="12">
        <f t="shared" si="2"/>
        <v>44044</v>
      </c>
      <c r="C7" s="13">
        <f t="shared" si="3"/>
        <v>500</v>
      </c>
      <c r="D7" s="13">
        <f t="shared" si="4"/>
        <v>60</v>
      </c>
      <c r="E7" s="13">
        <f t="shared" si="5"/>
        <v>60</v>
      </c>
      <c r="F7" s="14">
        <f t="shared" si="6"/>
        <v>60</v>
      </c>
      <c r="G7" s="14">
        <f t="shared" si="0"/>
        <v>0</v>
      </c>
      <c r="H7" s="14">
        <f t="shared" si="7"/>
        <v>100</v>
      </c>
      <c r="I7" s="24">
        <f t="shared" si="8"/>
        <v>0</v>
      </c>
      <c r="J7" s="24">
        <f t="shared" ref="J7:J70" si="9">IF($L7&gt;0,$L7,0)+IF($N7&gt;0,$N7,0)+IF($P7&gt;0,$P7,0)</f>
        <v>160</v>
      </c>
      <c r="K7" s="27">
        <v>44053</v>
      </c>
      <c r="L7" s="26">
        <v>160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92020</v>
      </c>
      <c r="B8" s="12">
        <f t="shared" si="2"/>
        <v>44075</v>
      </c>
      <c r="C8" s="13">
        <f t="shared" si="3"/>
        <v>500</v>
      </c>
      <c r="D8" s="13">
        <f t="shared" si="4"/>
        <v>50</v>
      </c>
      <c r="E8" s="13">
        <f t="shared" si="5"/>
        <v>50</v>
      </c>
      <c r="F8" s="14">
        <f t="shared" si="6"/>
        <v>50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50</v>
      </c>
      <c r="K8" s="27">
        <v>44085</v>
      </c>
      <c r="L8" s="26">
        <v>50</v>
      </c>
      <c r="M8" s="27"/>
      <c r="N8" s="28"/>
      <c r="O8" s="27"/>
      <c r="P8" s="28"/>
      <c r="R8" s="32" t="s">
        <v>7</v>
      </c>
      <c r="S8" s="33">
        <f ca="1">VLOOKUP($A$2,$A$5:$P$127,6,FALSE)</f>
        <v>50</v>
      </c>
    </row>
    <row r="9" ht="15.75" spans="1:19">
      <c r="A9" s="5" t="str">
        <f t="shared" si="1"/>
        <v>102020</v>
      </c>
      <c r="B9" s="12">
        <f t="shared" si="2"/>
        <v>44105</v>
      </c>
      <c r="C9" s="13">
        <f t="shared" si="3"/>
        <v>500</v>
      </c>
      <c r="D9" s="13">
        <f t="shared" si="4"/>
        <v>50</v>
      </c>
      <c r="E9" s="13">
        <f t="shared" si="5"/>
        <v>50</v>
      </c>
      <c r="F9" s="14">
        <f t="shared" si="6"/>
        <v>0</v>
      </c>
      <c r="G9" s="14">
        <f t="shared" si="0"/>
        <v>50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112020</v>
      </c>
      <c r="B10" s="12">
        <f t="shared" si="2"/>
        <v>44136</v>
      </c>
      <c r="C10" s="13">
        <f t="shared" si="3"/>
        <v>500</v>
      </c>
      <c r="D10" s="13">
        <f t="shared" si="4"/>
        <v>50</v>
      </c>
      <c r="E10" s="13">
        <f t="shared" si="5"/>
        <v>100</v>
      </c>
      <c r="F10" s="14">
        <f t="shared" si="6"/>
        <v>0</v>
      </c>
      <c r="G10" s="14">
        <f t="shared" si="0"/>
        <v>100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122020</v>
      </c>
      <c r="B11" s="12">
        <f t="shared" si="2"/>
        <v>44166</v>
      </c>
      <c r="C11" s="13">
        <f t="shared" si="3"/>
        <v>500</v>
      </c>
      <c r="D11" s="13">
        <f t="shared" si="4"/>
        <v>50</v>
      </c>
      <c r="E11" s="13">
        <f t="shared" si="5"/>
        <v>150</v>
      </c>
      <c r="F11" s="14">
        <f t="shared" si="6"/>
        <v>0</v>
      </c>
      <c r="G11" s="14">
        <f t="shared" si="0"/>
        <v>150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12021</v>
      </c>
      <c r="B12" s="12">
        <f t="shared" si="2"/>
        <v>44197</v>
      </c>
      <c r="C12" s="13">
        <f t="shared" si="3"/>
        <v>500</v>
      </c>
      <c r="D12" s="13">
        <f t="shared" si="4"/>
        <v>50</v>
      </c>
      <c r="E12" s="13">
        <f t="shared" si="5"/>
        <v>200</v>
      </c>
      <c r="F12" s="14">
        <f t="shared" si="6"/>
        <v>0</v>
      </c>
      <c r="G12" s="14">
        <f t="shared" si="0"/>
        <v>200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22021</v>
      </c>
      <c r="B13" s="12">
        <f t="shared" si="2"/>
        <v>44228</v>
      </c>
      <c r="C13" s="13">
        <f t="shared" si="3"/>
        <v>500</v>
      </c>
      <c r="D13" s="13">
        <f t="shared" si="4"/>
        <v>50</v>
      </c>
      <c r="E13" s="13">
        <f t="shared" si="5"/>
        <v>250</v>
      </c>
      <c r="F13" s="14">
        <f t="shared" si="6"/>
        <v>0</v>
      </c>
      <c r="G13" s="14">
        <f t="shared" si="0"/>
        <v>250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32021</v>
      </c>
      <c r="B14" s="12">
        <f t="shared" si="2"/>
        <v>44256</v>
      </c>
      <c r="C14" s="13">
        <f t="shared" si="3"/>
        <v>500</v>
      </c>
      <c r="D14" s="13">
        <f t="shared" si="4"/>
        <v>50</v>
      </c>
      <c r="E14" s="13">
        <f t="shared" si="5"/>
        <v>300</v>
      </c>
      <c r="F14" s="14">
        <f t="shared" si="6"/>
        <v>0</v>
      </c>
      <c r="G14" s="14">
        <f t="shared" si="0"/>
        <v>300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42021</v>
      </c>
      <c r="B15" s="12">
        <f t="shared" si="2"/>
        <v>44287</v>
      </c>
      <c r="C15" s="13">
        <f t="shared" si="3"/>
        <v>500</v>
      </c>
      <c r="D15" s="13">
        <f t="shared" si="4"/>
        <v>50</v>
      </c>
      <c r="E15" s="13">
        <f t="shared" si="5"/>
        <v>350</v>
      </c>
      <c r="F15" s="14">
        <f t="shared" si="6"/>
        <v>0</v>
      </c>
      <c r="G15" s="14">
        <f t="shared" si="0"/>
        <v>350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52021</v>
      </c>
      <c r="B16" s="12">
        <f t="shared" si="2"/>
        <v>44317</v>
      </c>
      <c r="C16" s="13">
        <f t="shared" si="3"/>
        <v>500</v>
      </c>
      <c r="D16" s="13">
        <f t="shared" si="4"/>
        <v>50</v>
      </c>
      <c r="E16" s="13">
        <f t="shared" si="5"/>
        <v>400</v>
      </c>
      <c r="F16" s="14">
        <f t="shared" si="6"/>
        <v>0</v>
      </c>
      <c r="G16" s="14">
        <f t="shared" si="0"/>
        <v>400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62021</v>
      </c>
      <c r="B17" s="12">
        <f t="shared" si="2"/>
        <v>44348</v>
      </c>
      <c r="C17" s="13">
        <f t="shared" si="3"/>
        <v>500</v>
      </c>
      <c r="D17" s="13">
        <f t="shared" si="4"/>
        <v>50</v>
      </c>
      <c r="E17" s="13">
        <f t="shared" si="5"/>
        <v>450</v>
      </c>
      <c r="F17" s="14">
        <f t="shared" si="6"/>
        <v>0</v>
      </c>
      <c r="G17" s="14">
        <f t="shared" si="0"/>
        <v>450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72021</v>
      </c>
      <c r="B18" s="12">
        <f t="shared" si="2"/>
        <v>44378</v>
      </c>
      <c r="C18" s="13">
        <f t="shared" si="3"/>
        <v>500</v>
      </c>
      <c r="D18" s="13">
        <f t="shared" si="4"/>
        <v>50</v>
      </c>
      <c r="E18" s="13">
        <f t="shared" si="5"/>
        <v>500</v>
      </c>
      <c r="F18" s="14">
        <f t="shared" si="6"/>
        <v>0</v>
      </c>
      <c r="G18" s="14">
        <f t="shared" si="0"/>
        <v>500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82021</v>
      </c>
      <c r="B19" s="12">
        <f t="shared" si="2"/>
        <v>44409</v>
      </c>
      <c r="C19" s="13">
        <f t="shared" si="3"/>
        <v>500</v>
      </c>
      <c r="D19" s="13">
        <f t="shared" si="4"/>
        <v>50</v>
      </c>
      <c r="E19" s="13">
        <f t="shared" si="5"/>
        <v>550</v>
      </c>
      <c r="F19" s="14">
        <f t="shared" si="6"/>
        <v>0</v>
      </c>
      <c r="G19" s="14">
        <f t="shared" si="0"/>
        <v>550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92021</v>
      </c>
      <c r="B20" s="12">
        <f t="shared" si="2"/>
        <v>44440</v>
      </c>
      <c r="C20" s="13">
        <f t="shared" si="3"/>
        <v>500</v>
      </c>
      <c r="D20" s="13">
        <f t="shared" si="4"/>
        <v>50</v>
      </c>
      <c r="E20" s="13">
        <f t="shared" si="5"/>
        <v>600</v>
      </c>
      <c r="F20" s="14">
        <f t="shared" si="6"/>
        <v>0</v>
      </c>
      <c r="G20" s="14">
        <f t="shared" si="0"/>
        <v>600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102021</v>
      </c>
      <c r="B21" s="12">
        <f t="shared" si="2"/>
        <v>44470</v>
      </c>
      <c r="C21" s="13">
        <f t="shared" si="3"/>
        <v>500</v>
      </c>
      <c r="D21" s="13">
        <f t="shared" si="4"/>
        <v>50</v>
      </c>
      <c r="E21" s="13">
        <f t="shared" si="5"/>
        <v>650</v>
      </c>
      <c r="F21" s="14">
        <f t="shared" si="6"/>
        <v>0</v>
      </c>
      <c r="G21" s="14">
        <f t="shared" si="0"/>
        <v>650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112021</v>
      </c>
      <c r="B22" s="12">
        <f t="shared" si="2"/>
        <v>44501</v>
      </c>
      <c r="C22" s="13">
        <f t="shared" si="3"/>
        <v>500</v>
      </c>
      <c r="D22" s="13">
        <f t="shared" si="4"/>
        <v>50</v>
      </c>
      <c r="E22" s="13">
        <f t="shared" si="5"/>
        <v>700</v>
      </c>
      <c r="F22" s="14">
        <f t="shared" si="6"/>
        <v>0</v>
      </c>
      <c r="G22" s="14">
        <f t="shared" si="0"/>
        <v>700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122021</v>
      </c>
      <c r="B23" s="12">
        <f t="shared" si="2"/>
        <v>44531</v>
      </c>
      <c r="C23" s="13">
        <f t="shared" si="3"/>
        <v>500</v>
      </c>
      <c r="D23" s="13">
        <f t="shared" si="4"/>
        <v>50</v>
      </c>
      <c r="E23" s="13">
        <f t="shared" si="5"/>
        <v>750</v>
      </c>
      <c r="F23" s="14">
        <f t="shared" si="6"/>
        <v>0</v>
      </c>
      <c r="G23" s="14">
        <f t="shared" si="0"/>
        <v>750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12022</v>
      </c>
      <c r="B24" s="12">
        <f t="shared" si="2"/>
        <v>44562</v>
      </c>
      <c r="C24" s="13">
        <f t="shared" si="3"/>
        <v>500</v>
      </c>
      <c r="D24" s="13">
        <f t="shared" si="4"/>
        <v>50</v>
      </c>
      <c r="E24" s="13">
        <f t="shared" si="5"/>
        <v>800</v>
      </c>
      <c r="F24" s="14">
        <f t="shared" si="6"/>
        <v>0</v>
      </c>
      <c r="G24" s="14">
        <f t="shared" si="0"/>
        <v>800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22022</v>
      </c>
      <c r="B25" s="12">
        <f t="shared" si="2"/>
        <v>44593</v>
      </c>
      <c r="C25" s="13">
        <f t="shared" si="3"/>
        <v>500</v>
      </c>
      <c r="D25" s="13">
        <f t="shared" si="4"/>
        <v>50</v>
      </c>
      <c r="E25" s="13">
        <f t="shared" si="5"/>
        <v>850</v>
      </c>
      <c r="F25" s="14">
        <f t="shared" si="6"/>
        <v>0</v>
      </c>
      <c r="G25" s="14">
        <f t="shared" si="0"/>
        <v>850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32022</v>
      </c>
      <c r="B26" s="12">
        <f t="shared" si="2"/>
        <v>44621</v>
      </c>
      <c r="C26" s="13">
        <f t="shared" si="3"/>
        <v>500</v>
      </c>
      <c r="D26" s="13">
        <f t="shared" si="4"/>
        <v>50</v>
      </c>
      <c r="E26" s="13">
        <f t="shared" si="5"/>
        <v>900</v>
      </c>
      <c r="F26" s="14">
        <f t="shared" si="6"/>
        <v>0</v>
      </c>
      <c r="G26" s="14">
        <f t="shared" si="0"/>
        <v>900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42022</v>
      </c>
      <c r="B27" s="12">
        <f t="shared" si="2"/>
        <v>44652</v>
      </c>
      <c r="C27" s="13">
        <f t="shared" si="3"/>
        <v>500</v>
      </c>
      <c r="D27" s="13">
        <f t="shared" si="4"/>
        <v>50</v>
      </c>
      <c r="E27" s="13">
        <f t="shared" si="5"/>
        <v>950</v>
      </c>
      <c r="F27" s="14">
        <f t="shared" si="6"/>
        <v>0</v>
      </c>
      <c r="G27" s="14">
        <f t="shared" si="0"/>
        <v>950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52022</v>
      </c>
      <c r="B28" s="12">
        <f t="shared" si="2"/>
        <v>44682</v>
      </c>
      <c r="C28" s="13">
        <f t="shared" si="3"/>
        <v>500</v>
      </c>
      <c r="D28" s="13">
        <f t="shared" si="4"/>
        <v>50</v>
      </c>
      <c r="E28" s="13">
        <f t="shared" si="5"/>
        <v>1000</v>
      </c>
      <c r="F28" s="14">
        <f t="shared" si="6"/>
        <v>0</v>
      </c>
      <c r="G28" s="14">
        <f t="shared" si="0"/>
        <v>1000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62022</v>
      </c>
      <c r="B29" s="12">
        <f t="shared" si="2"/>
        <v>44713</v>
      </c>
      <c r="C29" s="13">
        <f t="shared" si="3"/>
        <v>500</v>
      </c>
      <c r="D29" s="13">
        <f t="shared" si="4"/>
        <v>50</v>
      </c>
      <c r="E29" s="13">
        <f t="shared" si="5"/>
        <v>1050</v>
      </c>
      <c r="F29" s="14">
        <f t="shared" si="6"/>
        <v>0</v>
      </c>
      <c r="G29" s="14">
        <f t="shared" si="0"/>
        <v>1050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72022</v>
      </c>
      <c r="B30" s="12">
        <f t="shared" si="2"/>
        <v>44743</v>
      </c>
      <c r="C30" s="13">
        <f t="shared" si="3"/>
        <v>500</v>
      </c>
      <c r="D30" s="13">
        <f t="shared" si="4"/>
        <v>50</v>
      </c>
      <c r="E30" s="13">
        <f t="shared" si="5"/>
        <v>1100</v>
      </c>
      <c r="F30" s="14">
        <f t="shared" si="6"/>
        <v>0</v>
      </c>
      <c r="G30" s="14">
        <f t="shared" si="0"/>
        <v>1100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82022</v>
      </c>
      <c r="B31" s="12">
        <f t="shared" si="2"/>
        <v>44774</v>
      </c>
      <c r="C31" s="13">
        <f t="shared" si="3"/>
        <v>500</v>
      </c>
      <c r="D31" s="13">
        <f t="shared" si="4"/>
        <v>50</v>
      </c>
      <c r="E31" s="13">
        <f t="shared" si="5"/>
        <v>1150</v>
      </c>
      <c r="F31" s="14">
        <f t="shared" si="6"/>
        <v>0</v>
      </c>
      <c r="G31" s="14">
        <f t="shared" si="0"/>
        <v>1150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92022</v>
      </c>
      <c r="B32" s="12">
        <f t="shared" si="2"/>
        <v>44805</v>
      </c>
      <c r="C32" s="13">
        <f t="shared" si="3"/>
        <v>500</v>
      </c>
      <c r="D32" s="13">
        <f t="shared" si="4"/>
        <v>50</v>
      </c>
      <c r="E32" s="13">
        <f t="shared" si="5"/>
        <v>1200</v>
      </c>
      <c r="F32" s="14">
        <f t="shared" si="6"/>
        <v>0</v>
      </c>
      <c r="G32" s="14">
        <f t="shared" si="0"/>
        <v>1200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102022</v>
      </c>
      <c r="B33" s="12">
        <f t="shared" si="2"/>
        <v>44835</v>
      </c>
      <c r="C33" s="13">
        <f t="shared" si="3"/>
        <v>500</v>
      </c>
      <c r="D33" s="13">
        <f t="shared" si="4"/>
        <v>50</v>
      </c>
      <c r="E33" s="13">
        <f t="shared" si="5"/>
        <v>1250</v>
      </c>
      <c r="F33" s="14">
        <f t="shared" si="6"/>
        <v>0</v>
      </c>
      <c r="G33" s="14">
        <f t="shared" si="0"/>
        <v>1250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112022</v>
      </c>
      <c r="B34" s="12">
        <f t="shared" si="2"/>
        <v>44866</v>
      </c>
      <c r="C34" s="13">
        <f t="shared" si="3"/>
        <v>500</v>
      </c>
      <c r="D34" s="13">
        <f t="shared" si="4"/>
        <v>50</v>
      </c>
      <c r="E34" s="13">
        <f t="shared" si="5"/>
        <v>1300</v>
      </c>
      <c r="F34" s="14">
        <f t="shared" si="6"/>
        <v>0</v>
      </c>
      <c r="G34" s="14">
        <f t="shared" si="0"/>
        <v>1300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122022</v>
      </c>
      <c r="B35" s="12">
        <f t="shared" si="2"/>
        <v>44896</v>
      </c>
      <c r="C35" s="13">
        <f t="shared" si="3"/>
        <v>500</v>
      </c>
      <c r="D35" s="13">
        <f t="shared" si="4"/>
        <v>50</v>
      </c>
      <c r="E35" s="13">
        <f t="shared" si="5"/>
        <v>1350</v>
      </c>
      <c r="F35" s="14">
        <f t="shared" si="6"/>
        <v>0</v>
      </c>
      <c r="G35" s="14">
        <f t="shared" si="0"/>
        <v>1350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12023</v>
      </c>
      <c r="B36" s="12">
        <f t="shared" si="2"/>
        <v>44927</v>
      </c>
      <c r="C36" s="13">
        <f t="shared" si="3"/>
        <v>500</v>
      </c>
      <c r="D36" s="13">
        <f t="shared" si="4"/>
        <v>50</v>
      </c>
      <c r="E36" s="13">
        <f t="shared" si="5"/>
        <v>1400</v>
      </c>
      <c r="F36" s="14">
        <f t="shared" si="6"/>
        <v>0</v>
      </c>
      <c r="G36" s="14">
        <f t="shared" si="0"/>
        <v>1400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22023</v>
      </c>
      <c r="B37" s="12">
        <f t="shared" si="2"/>
        <v>44958</v>
      </c>
      <c r="C37" s="13">
        <f t="shared" si="3"/>
        <v>500</v>
      </c>
      <c r="D37" s="13">
        <f t="shared" si="4"/>
        <v>50</v>
      </c>
      <c r="E37" s="13">
        <f t="shared" si="5"/>
        <v>1450</v>
      </c>
      <c r="F37" s="14">
        <f t="shared" si="6"/>
        <v>0</v>
      </c>
      <c r="G37" s="14">
        <f t="shared" ref="G37:G68" si="10">E37-F37</f>
        <v>1450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32023</v>
      </c>
      <c r="B38" s="12">
        <f t="shared" ref="B38:B69" si="12">EDATE(B37,1)</f>
        <v>44986</v>
      </c>
      <c r="C38" s="13">
        <f t="shared" ref="C38:C69" si="13">C37-H38+I38</f>
        <v>500</v>
      </c>
      <c r="D38" s="13">
        <f t="shared" ref="D38:D69" si="14">C37*$K$1</f>
        <v>50</v>
      </c>
      <c r="E38" s="13">
        <f t="shared" ref="E38:E69" si="15">C37*$K$1+G37</f>
        <v>1500</v>
      </c>
      <c r="F38" s="14">
        <f t="shared" ref="F38:F69" si="16">IF(J38&gt;E38,E38,J38)</f>
        <v>0</v>
      </c>
      <c r="G38" s="14">
        <f t="shared" si="10"/>
        <v>1500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42023</v>
      </c>
      <c r="B39" s="12">
        <f t="shared" si="12"/>
        <v>45017</v>
      </c>
      <c r="C39" s="13">
        <f t="shared" si="13"/>
        <v>500</v>
      </c>
      <c r="D39" s="13">
        <f t="shared" si="14"/>
        <v>50</v>
      </c>
      <c r="E39" s="13">
        <f t="shared" si="15"/>
        <v>1550</v>
      </c>
      <c r="F39" s="14">
        <f t="shared" si="16"/>
        <v>0</v>
      </c>
      <c r="G39" s="14">
        <f t="shared" si="10"/>
        <v>1550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52023</v>
      </c>
      <c r="B40" s="12">
        <f t="shared" si="12"/>
        <v>45047</v>
      </c>
      <c r="C40" s="13">
        <f t="shared" si="13"/>
        <v>500</v>
      </c>
      <c r="D40" s="13">
        <f t="shared" si="14"/>
        <v>50</v>
      </c>
      <c r="E40" s="13">
        <f t="shared" si="15"/>
        <v>1600</v>
      </c>
      <c r="F40" s="14">
        <f t="shared" si="16"/>
        <v>0</v>
      </c>
      <c r="G40" s="14">
        <f t="shared" si="10"/>
        <v>1600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62023</v>
      </c>
      <c r="B41" s="12">
        <f t="shared" si="12"/>
        <v>45078</v>
      </c>
      <c r="C41" s="13">
        <f t="shared" si="13"/>
        <v>500</v>
      </c>
      <c r="D41" s="13">
        <f t="shared" si="14"/>
        <v>50</v>
      </c>
      <c r="E41" s="13">
        <f t="shared" si="15"/>
        <v>1650</v>
      </c>
      <c r="F41" s="14">
        <f t="shared" si="16"/>
        <v>0</v>
      </c>
      <c r="G41" s="14">
        <f t="shared" si="10"/>
        <v>1650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72023</v>
      </c>
      <c r="B42" s="12">
        <f t="shared" si="12"/>
        <v>45108</v>
      </c>
      <c r="C42" s="13">
        <f t="shared" si="13"/>
        <v>500</v>
      </c>
      <c r="D42" s="13">
        <f t="shared" si="14"/>
        <v>50</v>
      </c>
      <c r="E42" s="13">
        <f t="shared" si="15"/>
        <v>1700</v>
      </c>
      <c r="F42" s="14">
        <f t="shared" si="16"/>
        <v>0</v>
      </c>
      <c r="G42" s="14">
        <f t="shared" si="10"/>
        <v>1700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82023</v>
      </c>
      <c r="B43" s="12">
        <f t="shared" si="12"/>
        <v>45139</v>
      </c>
      <c r="C43" s="13">
        <f t="shared" si="13"/>
        <v>500</v>
      </c>
      <c r="D43" s="13">
        <f t="shared" si="14"/>
        <v>50</v>
      </c>
      <c r="E43" s="13">
        <f t="shared" si="15"/>
        <v>1750</v>
      </c>
      <c r="F43" s="14">
        <f t="shared" si="16"/>
        <v>0</v>
      </c>
      <c r="G43" s="14">
        <f t="shared" si="10"/>
        <v>1750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92023</v>
      </c>
      <c r="B44" s="12">
        <f t="shared" si="12"/>
        <v>45170</v>
      </c>
      <c r="C44" s="13">
        <f t="shared" si="13"/>
        <v>500</v>
      </c>
      <c r="D44" s="13">
        <f t="shared" si="14"/>
        <v>50</v>
      </c>
      <c r="E44" s="13">
        <f t="shared" si="15"/>
        <v>1800</v>
      </c>
      <c r="F44" s="14">
        <f t="shared" si="16"/>
        <v>0</v>
      </c>
      <c r="G44" s="14">
        <f t="shared" si="10"/>
        <v>1800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102023</v>
      </c>
      <c r="B45" s="12">
        <f t="shared" si="12"/>
        <v>45200</v>
      </c>
      <c r="C45" s="13">
        <f t="shared" si="13"/>
        <v>500</v>
      </c>
      <c r="D45" s="13">
        <f t="shared" si="14"/>
        <v>50</v>
      </c>
      <c r="E45" s="13">
        <f t="shared" si="15"/>
        <v>1850</v>
      </c>
      <c r="F45" s="14">
        <f t="shared" si="16"/>
        <v>0</v>
      </c>
      <c r="G45" s="14">
        <f t="shared" si="10"/>
        <v>1850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112023</v>
      </c>
      <c r="B46" s="12">
        <f t="shared" si="12"/>
        <v>45231</v>
      </c>
      <c r="C46" s="13">
        <f t="shared" si="13"/>
        <v>500</v>
      </c>
      <c r="D46" s="13">
        <f t="shared" si="14"/>
        <v>50</v>
      </c>
      <c r="E46" s="13">
        <f t="shared" si="15"/>
        <v>1900</v>
      </c>
      <c r="F46" s="14">
        <f t="shared" si="16"/>
        <v>0</v>
      </c>
      <c r="G46" s="14">
        <f t="shared" si="10"/>
        <v>1900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122023</v>
      </c>
      <c r="B47" s="12">
        <f t="shared" si="12"/>
        <v>45261</v>
      </c>
      <c r="C47" s="13">
        <f t="shared" si="13"/>
        <v>500</v>
      </c>
      <c r="D47" s="13">
        <f t="shared" si="14"/>
        <v>50</v>
      </c>
      <c r="E47" s="13">
        <f t="shared" si="15"/>
        <v>1950</v>
      </c>
      <c r="F47" s="14">
        <f t="shared" si="16"/>
        <v>0</v>
      </c>
      <c r="G47" s="14">
        <f t="shared" si="10"/>
        <v>1950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12024</v>
      </c>
      <c r="B48" s="12">
        <f t="shared" si="12"/>
        <v>45292</v>
      </c>
      <c r="C48" s="13">
        <f t="shared" si="13"/>
        <v>500</v>
      </c>
      <c r="D48" s="13">
        <f t="shared" si="14"/>
        <v>50</v>
      </c>
      <c r="E48" s="13">
        <f t="shared" si="15"/>
        <v>2000</v>
      </c>
      <c r="F48" s="14">
        <f t="shared" si="16"/>
        <v>0</v>
      </c>
      <c r="G48" s="14">
        <f t="shared" si="10"/>
        <v>2000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22024</v>
      </c>
      <c r="B49" s="12">
        <f t="shared" si="12"/>
        <v>45323</v>
      </c>
      <c r="C49" s="13">
        <f t="shared" si="13"/>
        <v>500</v>
      </c>
      <c r="D49" s="13">
        <f t="shared" si="14"/>
        <v>50</v>
      </c>
      <c r="E49" s="13">
        <f t="shared" si="15"/>
        <v>2050</v>
      </c>
      <c r="F49" s="14">
        <f t="shared" si="16"/>
        <v>0</v>
      </c>
      <c r="G49" s="14">
        <f t="shared" si="10"/>
        <v>2050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32024</v>
      </c>
      <c r="B50" s="12">
        <f t="shared" si="12"/>
        <v>45352</v>
      </c>
      <c r="C50" s="13">
        <f t="shared" si="13"/>
        <v>500</v>
      </c>
      <c r="D50" s="13">
        <f t="shared" si="14"/>
        <v>50</v>
      </c>
      <c r="E50" s="13">
        <f t="shared" si="15"/>
        <v>2100</v>
      </c>
      <c r="F50" s="14">
        <f t="shared" si="16"/>
        <v>0</v>
      </c>
      <c r="G50" s="14">
        <f t="shared" si="10"/>
        <v>2100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42024</v>
      </c>
      <c r="B51" s="12">
        <f t="shared" si="12"/>
        <v>45383</v>
      </c>
      <c r="C51" s="13">
        <f t="shared" si="13"/>
        <v>500</v>
      </c>
      <c r="D51" s="13">
        <f t="shared" si="14"/>
        <v>50</v>
      </c>
      <c r="E51" s="13">
        <f t="shared" si="15"/>
        <v>2150</v>
      </c>
      <c r="F51" s="14">
        <f t="shared" si="16"/>
        <v>0</v>
      </c>
      <c r="G51" s="14">
        <f t="shared" si="10"/>
        <v>2150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52024</v>
      </c>
      <c r="B52" s="12">
        <f t="shared" si="12"/>
        <v>45413</v>
      </c>
      <c r="C52" s="13">
        <f t="shared" si="13"/>
        <v>500</v>
      </c>
      <c r="D52" s="13">
        <f t="shared" si="14"/>
        <v>50</v>
      </c>
      <c r="E52" s="13">
        <f t="shared" si="15"/>
        <v>2200</v>
      </c>
      <c r="F52" s="14">
        <f t="shared" si="16"/>
        <v>0</v>
      </c>
      <c r="G52" s="14">
        <f t="shared" si="10"/>
        <v>2200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62024</v>
      </c>
      <c r="B53" s="12">
        <f t="shared" si="12"/>
        <v>45444</v>
      </c>
      <c r="C53" s="13">
        <f t="shared" si="13"/>
        <v>500</v>
      </c>
      <c r="D53" s="13">
        <f t="shared" si="14"/>
        <v>50</v>
      </c>
      <c r="E53" s="13">
        <f t="shared" si="15"/>
        <v>2250</v>
      </c>
      <c r="F53" s="14">
        <f t="shared" si="16"/>
        <v>0</v>
      </c>
      <c r="G53" s="14">
        <f t="shared" si="10"/>
        <v>2250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72024</v>
      </c>
      <c r="B54" s="12">
        <f t="shared" si="12"/>
        <v>45474</v>
      </c>
      <c r="C54" s="13">
        <f t="shared" si="13"/>
        <v>500</v>
      </c>
      <c r="D54" s="13">
        <f t="shared" si="14"/>
        <v>50</v>
      </c>
      <c r="E54" s="13">
        <f t="shared" si="15"/>
        <v>2300</v>
      </c>
      <c r="F54" s="14">
        <f t="shared" si="16"/>
        <v>0</v>
      </c>
      <c r="G54" s="14">
        <f t="shared" si="10"/>
        <v>2300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82024</v>
      </c>
      <c r="B55" s="12">
        <f t="shared" si="12"/>
        <v>45505</v>
      </c>
      <c r="C55" s="13">
        <f t="shared" si="13"/>
        <v>500</v>
      </c>
      <c r="D55" s="13">
        <f t="shared" si="14"/>
        <v>50</v>
      </c>
      <c r="E55" s="13">
        <f t="shared" si="15"/>
        <v>2350</v>
      </c>
      <c r="F55" s="14">
        <f t="shared" si="16"/>
        <v>0</v>
      </c>
      <c r="G55" s="14">
        <f t="shared" si="10"/>
        <v>2350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92024</v>
      </c>
      <c r="B56" s="12">
        <f t="shared" si="12"/>
        <v>45536</v>
      </c>
      <c r="C56" s="13">
        <f t="shared" si="13"/>
        <v>500</v>
      </c>
      <c r="D56" s="13">
        <f t="shared" si="14"/>
        <v>50</v>
      </c>
      <c r="E56" s="13">
        <f t="shared" si="15"/>
        <v>2400</v>
      </c>
      <c r="F56" s="14">
        <f t="shared" si="16"/>
        <v>0</v>
      </c>
      <c r="G56" s="14">
        <f t="shared" si="10"/>
        <v>2400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102024</v>
      </c>
      <c r="B57" s="12">
        <f t="shared" si="12"/>
        <v>45566</v>
      </c>
      <c r="C57" s="13">
        <f t="shared" si="13"/>
        <v>500</v>
      </c>
      <c r="D57" s="13">
        <f t="shared" si="14"/>
        <v>50</v>
      </c>
      <c r="E57" s="13">
        <f t="shared" si="15"/>
        <v>2450</v>
      </c>
      <c r="F57" s="14">
        <f t="shared" si="16"/>
        <v>0</v>
      </c>
      <c r="G57" s="14">
        <f t="shared" si="10"/>
        <v>2450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112024</v>
      </c>
      <c r="B58" s="12">
        <f t="shared" si="12"/>
        <v>45597</v>
      </c>
      <c r="C58" s="13">
        <f t="shared" si="13"/>
        <v>500</v>
      </c>
      <c r="D58" s="13">
        <f t="shared" si="14"/>
        <v>50</v>
      </c>
      <c r="E58" s="13">
        <f t="shared" si="15"/>
        <v>2500</v>
      </c>
      <c r="F58" s="14">
        <f t="shared" si="16"/>
        <v>0</v>
      </c>
      <c r="G58" s="14">
        <f t="shared" si="10"/>
        <v>2500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122024</v>
      </c>
      <c r="B59" s="12">
        <f t="shared" si="12"/>
        <v>45627</v>
      </c>
      <c r="C59" s="13">
        <f t="shared" si="13"/>
        <v>500</v>
      </c>
      <c r="D59" s="13">
        <f t="shared" si="14"/>
        <v>50</v>
      </c>
      <c r="E59" s="13">
        <f t="shared" si="15"/>
        <v>2550</v>
      </c>
      <c r="F59" s="14">
        <f t="shared" si="16"/>
        <v>0</v>
      </c>
      <c r="G59" s="14">
        <f t="shared" si="10"/>
        <v>2550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12025</v>
      </c>
      <c r="B60" s="12">
        <f t="shared" si="12"/>
        <v>45658</v>
      </c>
      <c r="C60" s="13">
        <f t="shared" si="13"/>
        <v>500</v>
      </c>
      <c r="D60" s="13">
        <f t="shared" si="14"/>
        <v>50</v>
      </c>
      <c r="E60" s="13">
        <f t="shared" si="15"/>
        <v>2600</v>
      </c>
      <c r="F60" s="14">
        <f t="shared" si="16"/>
        <v>0</v>
      </c>
      <c r="G60" s="14">
        <f t="shared" si="10"/>
        <v>2600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22025</v>
      </c>
      <c r="B61" s="12">
        <f t="shared" si="12"/>
        <v>45689</v>
      </c>
      <c r="C61" s="13">
        <f t="shared" si="13"/>
        <v>500</v>
      </c>
      <c r="D61" s="13">
        <f t="shared" si="14"/>
        <v>50</v>
      </c>
      <c r="E61" s="13">
        <f t="shared" si="15"/>
        <v>2650</v>
      </c>
      <c r="F61" s="14">
        <f t="shared" si="16"/>
        <v>0</v>
      </c>
      <c r="G61" s="14">
        <f t="shared" si="10"/>
        <v>2650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32025</v>
      </c>
      <c r="B62" s="12">
        <f t="shared" si="12"/>
        <v>45717</v>
      </c>
      <c r="C62" s="13">
        <f t="shared" si="13"/>
        <v>500</v>
      </c>
      <c r="D62" s="13">
        <f t="shared" si="14"/>
        <v>50</v>
      </c>
      <c r="E62" s="13">
        <f t="shared" si="15"/>
        <v>2700</v>
      </c>
      <c r="F62" s="14">
        <f t="shared" si="16"/>
        <v>0</v>
      </c>
      <c r="G62" s="14">
        <f t="shared" si="10"/>
        <v>2700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42025</v>
      </c>
      <c r="B63" s="12">
        <f t="shared" si="12"/>
        <v>45748</v>
      </c>
      <c r="C63" s="13">
        <f t="shared" si="13"/>
        <v>500</v>
      </c>
      <c r="D63" s="13">
        <f t="shared" si="14"/>
        <v>50</v>
      </c>
      <c r="E63" s="13">
        <f t="shared" si="15"/>
        <v>2750</v>
      </c>
      <c r="F63" s="14">
        <f t="shared" si="16"/>
        <v>0</v>
      </c>
      <c r="G63" s="14">
        <f t="shared" si="10"/>
        <v>2750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52025</v>
      </c>
      <c r="B64" s="12">
        <f t="shared" si="12"/>
        <v>45778</v>
      </c>
      <c r="C64" s="13">
        <f t="shared" si="13"/>
        <v>500</v>
      </c>
      <c r="D64" s="13">
        <f t="shared" si="14"/>
        <v>50</v>
      </c>
      <c r="E64" s="13">
        <f t="shared" si="15"/>
        <v>2800</v>
      </c>
      <c r="F64" s="14">
        <f t="shared" si="16"/>
        <v>0</v>
      </c>
      <c r="G64" s="14">
        <f t="shared" si="10"/>
        <v>2800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62025</v>
      </c>
      <c r="B65" s="12">
        <f t="shared" si="12"/>
        <v>45809</v>
      </c>
      <c r="C65" s="13">
        <f t="shared" si="13"/>
        <v>500</v>
      </c>
      <c r="D65" s="13">
        <f t="shared" si="14"/>
        <v>50</v>
      </c>
      <c r="E65" s="13">
        <f t="shared" si="15"/>
        <v>2850</v>
      </c>
      <c r="F65" s="14">
        <f t="shared" si="16"/>
        <v>0</v>
      </c>
      <c r="G65" s="14">
        <f t="shared" si="10"/>
        <v>2850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72025</v>
      </c>
      <c r="B66" s="12">
        <f t="shared" si="12"/>
        <v>45839</v>
      </c>
      <c r="C66" s="13">
        <f t="shared" si="13"/>
        <v>500</v>
      </c>
      <c r="D66" s="13">
        <f t="shared" si="14"/>
        <v>50</v>
      </c>
      <c r="E66" s="13">
        <f t="shared" si="15"/>
        <v>2900</v>
      </c>
      <c r="F66" s="14">
        <f t="shared" si="16"/>
        <v>0</v>
      </c>
      <c r="G66" s="14">
        <f t="shared" si="10"/>
        <v>2900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82025</v>
      </c>
      <c r="B67" s="12">
        <f t="shared" si="12"/>
        <v>45870</v>
      </c>
      <c r="C67" s="13">
        <f t="shared" si="13"/>
        <v>500</v>
      </c>
      <c r="D67" s="13">
        <f t="shared" si="14"/>
        <v>50</v>
      </c>
      <c r="E67" s="13">
        <f t="shared" si="15"/>
        <v>2950</v>
      </c>
      <c r="F67" s="14">
        <f t="shared" si="16"/>
        <v>0</v>
      </c>
      <c r="G67" s="14">
        <f t="shared" si="10"/>
        <v>2950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92025</v>
      </c>
      <c r="B68" s="12">
        <f t="shared" si="12"/>
        <v>45901</v>
      </c>
      <c r="C68" s="13">
        <f t="shared" si="13"/>
        <v>500</v>
      </c>
      <c r="D68" s="13">
        <f t="shared" si="14"/>
        <v>50</v>
      </c>
      <c r="E68" s="13">
        <f t="shared" si="15"/>
        <v>3000</v>
      </c>
      <c r="F68" s="14">
        <f t="shared" si="16"/>
        <v>0</v>
      </c>
      <c r="G68" s="14">
        <f t="shared" si="10"/>
        <v>3000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102025</v>
      </c>
      <c r="B69" s="12">
        <f t="shared" si="12"/>
        <v>45931</v>
      </c>
      <c r="C69" s="13">
        <f t="shared" si="13"/>
        <v>500</v>
      </c>
      <c r="D69" s="13">
        <f t="shared" si="14"/>
        <v>50</v>
      </c>
      <c r="E69" s="13">
        <f t="shared" si="15"/>
        <v>3050</v>
      </c>
      <c r="F69" s="14">
        <f t="shared" si="16"/>
        <v>0</v>
      </c>
      <c r="G69" s="14">
        <f t="shared" ref="G69:G100" si="19">E69-F69</f>
        <v>3050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112025</v>
      </c>
      <c r="B70" s="12">
        <f t="shared" ref="B70:B101" si="21">EDATE(B69,1)</f>
        <v>45962</v>
      </c>
      <c r="C70" s="13">
        <f t="shared" ref="C70:C101" si="22">C69-H70+I70</f>
        <v>500</v>
      </c>
      <c r="D70" s="13">
        <f t="shared" ref="D70:D101" si="23">C69*$K$1</f>
        <v>50</v>
      </c>
      <c r="E70" s="13">
        <f t="shared" ref="E70:E101" si="24">C69*$K$1+G69</f>
        <v>3100</v>
      </c>
      <c r="F70" s="14">
        <f t="shared" ref="F70:F101" si="25">IF(J70&gt;E70,E70,J70)</f>
        <v>0</v>
      </c>
      <c r="G70" s="14">
        <f t="shared" si="19"/>
        <v>3100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122025</v>
      </c>
      <c r="B71" s="12">
        <f t="shared" si="21"/>
        <v>45992</v>
      </c>
      <c r="C71" s="13">
        <f t="shared" si="22"/>
        <v>500</v>
      </c>
      <c r="D71" s="13">
        <f t="shared" si="23"/>
        <v>50</v>
      </c>
      <c r="E71" s="13">
        <f t="shared" si="24"/>
        <v>3150</v>
      </c>
      <c r="F71" s="14">
        <f t="shared" si="25"/>
        <v>0</v>
      </c>
      <c r="G71" s="14">
        <f t="shared" si="19"/>
        <v>3150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12026</v>
      </c>
      <c r="B72" s="12">
        <f t="shared" si="21"/>
        <v>46023</v>
      </c>
      <c r="C72" s="13">
        <f t="shared" si="22"/>
        <v>500</v>
      </c>
      <c r="D72" s="13">
        <f t="shared" si="23"/>
        <v>50</v>
      </c>
      <c r="E72" s="13">
        <f t="shared" si="24"/>
        <v>3200</v>
      </c>
      <c r="F72" s="14">
        <f t="shared" si="25"/>
        <v>0</v>
      </c>
      <c r="G72" s="14">
        <f t="shared" si="19"/>
        <v>3200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22026</v>
      </c>
      <c r="B73" s="12">
        <f t="shared" si="21"/>
        <v>46054</v>
      </c>
      <c r="C73" s="13">
        <f t="shared" si="22"/>
        <v>500</v>
      </c>
      <c r="D73" s="13">
        <f t="shared" si="23"/>
        <v>50</v>
      </c>
      <c r="E73" s="13">
        <f t="shared" si="24"/>
        <v>3250</v>
      </c>
      <c r="F73" s="14">
        <f t="shared" si="25"/>
        <v>0</v>
      </c>
      <c r="G73" s="14">
        <f t="shared" si="19"/>
        <v>3250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32026</v>
      </c>
      <c r="B74" s="12">
        <f t="shared" si="21"/>
        <v>46082</v>
      </c>
      <c r="C74" s="13">
        <f t="shared" si="22"/>
        <v>500</v>
      </c>
      <c r="D74" s="13">
        <f t="shared" si="23"/>
        <v>50</v>
      </c>
      <c r="E74" s="13">
        <f t="shared" si="24"/>
        <v>3300</v>
      </c>
      <c r="F74" s="14">
        <f t="shared" si="25"/>
        <v>0</v>
      </c>
      <c r="G74" s="14">
        <f t="shared" si="19"/>
        <v>3300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42026</v>
      </c>
      <c r="B75" s="12">
        <f t="shared" si="21"/>
        <v>46113</v>
      </c>
      <c r="C75" s="13">
        <f t="shared" si="22"/>
        <v>500</v>
      </c>
      <c r="D75" s="13">
        <f t="shared" si="23"/>
        <v>50</v>
      </c>
      <c r="E75" s="13">
        <f t="shared" si="24"/>
        <v>3350</v>
      </c>
      <c r="F75" s="14">
        <f t="shared" si="25"/>
        <v>0</v>
      </c>
      <c r="G75" s="14">
        <f t="shared" si="19"/>
        <v>3350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52026</v>
      </c>
      <c r="B76" s="12">
        <f t="shared" si="21"/>
        <v>46143</v>
      </c>
      <c r="C76" s="13">
        <f t="shared" si="22"/>
        <v>500</v>
      </c>
      <c r="D76" s="13">
        <f t="shared" si="23"/>
        <v>50</v>
      </c>
      <c r="E76" s="13">
        <f t="shared" si="24"/>
        <v>3400</v>
      </c>
      <c r="F76" s="14">
        <f t="shared" si="25"/>
        <v>0</v>
      </c>
      <c r="G76" s="14">
        <f t="shared" si="19"/>
        <v>3400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62026</v>
      </c>
      <c r="B77" s="12">
        <f t="shared" si="21"/>
        <v>46174</v>
      </c>
      <c r="C77" s="13">
        <f t="shared" si="22"/>
        <v>500</v>
      </c>
      <c r="D77" s="13">
        <f t="shared" si="23"/>
        <v>50</v>
      </c>
      <c r="E77" s="13">
        <f t="shared" si="24"/>
        <v>3450</v>
      </c>
      <c r="F77" s="14">
        <f t="shared" si="25"/>
        <v>0</v>
      </c>
      <c r="G77" s="14">
        <f t="shared" si="19"/>
        <v>3450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72026</v>
      </c>
      <c r="B78" s="12">
        <f t="shared" si="21"/>
        <v>46204</v>
      </c>
      <c r="C78" s="13">
        <f t="shared" si="22"/>
        <v>500</v>
      </c>
      <c r="D78" s="13">
        <f t="shared" si="23"/>
        <v>50</v>
      </c>
      <c r="E78" s="13">
        <f t="shared" si="24"/>
        <v>3500</v>
      </c>
      <c r="F78" s="14">
        <f t="shared" si="25"/>
        <v>0</v>
      </c>
      <c r="G78" s="14">
        <f t="shared" si="19"/>
        <v>3500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82026</v>
      </c>
      <c r="B79" s="12">
        <f t="shared" si="21"/>
        <v>46235</v>
      </c>
      <c r="C79" s="13">
        <f t="shared" si="22"/>
        <v>500</v>
      </c>
      <c r="D79" s="13">
        <f t="shared" si="23"/>
        <v>50</v>
      </c>
      <c r="E79" s="13">
        <f t="shared" si="24"/>
        <v>3550</v>
      </c>
      <c r="F79" s="14">
        <f t="shared" si="25"/>
        <v>0</v>
      </c>
      <c r="G79" s="14">
        <f t="shared" si="19"/>
        <v>3550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92026</v>
      </c>
      <c r="B80" s="12">
        <f t="shared" si="21"/>
        <v>46266</v>
      </c>
      <c r="C80" s="13">
        <f t="shared" si="22"/>
        <v>500</v>
      </c>
      <c r="D80" s="13">
        <f t="shared" si="23"/>
        <v>50</v>
      </c>
      <c r="E80" s="13">
        <f t="shared" si="24"/>
        <v>3600</v>
      </c>
      <c r="F80" s="14">
        <f t="shared" si="25"/>
        <v>0</v>
      </c>
      <c r="G80" s="14">
        <f t="shared" si="19"/>
        <v>3600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102026</v>
      </c>
      <c r="B81" s="12">
        <f t="shared" si="21"/>
        <v>46296</v>
      </c>
      <c r="C81" s="13">
        <f t="shared" si="22"/>
        <v>500</v>
      </c>
      <c r="D81" s="13">
        <f t="shared" si="23"/>
        <v>50</v>
      </c>
      <c r="E81" s="13">
        <f t="shared" si="24"/>
        <v>3650</v>
      </c>
      <c r="F81" s="14">
        <f t="shared" si="25"/>
        <v>0</v>
      </c>
      <c r="G81" s="14">
        <f t="shared" si="19"/>
        <v>3650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112026</v>
      </c>
      <c r="B82" s="12">
        <f t="shared" si="21"/>
        <v>46327</v>
      </c>
      <c r="C82" s="13">
        <f t="shared" si="22"/>
        <v>500</v>
      </c>
      <c r="D82" s="13">
        <f t="shared" si="23"/>
        <v>50</v>
      </c>
      <c r="E82" s="13">
        <f t="shared" si="24"/>
        <v>3700</v>
      </c>
      <c r="F82" s="14">
        <f t="shared" si="25"/>
        <v>0</v>
      </c>
      <c r="G82" s="14">
        <f t="shared" si="19"/>
        <v>3700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122026</v>
      </c>
      <c r="B83" s="12">
        <f t="shared" si="21"/>
        <v>46357</v>
      </c>
      <c r="C83" s="13">
        <f t="shared" si="22"/>
        <v>500</v>
      </c>
      <c r="D83" s="13">
        <f t="shared" si="23"/>
        <v>50</v>
      </c>
      <c r="E83" s="13">
        <f t="shared" si="24"/>
        <v>3750</v>
      </c>
      <c r="F83" s="14">
        <f t="shared" si="25"/>
        <v>0</v>
      </c>
      <c r="G83" s="14">
        <f t="shared" si="19"/>
        <v>3750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12027</v>
      </c>
      <c r="B84" s="12">
        <f t="shared" si="21"/>
        <v>46388</v>
      </c>
      <c r="C84" s="13">
        <f t="shared" si="22"/>
        <v>500</v>
      </c>
      <c r="D84" s="13">
        <f t="shared" si="23"/>
        <v>50</v>
      </c>
      <c r="E84" s="13">
        <f t="shared" si="24"/>
        <v>3800</v>
      </c>
      <c r="F84" s="14">
        <f t="shared" si="25"/>
        <v>0</v>
      </c>
      <c r="G84" s="14">
        <f t="shared" si="19"/>
        <v>3800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22027</v>
      </c>
      <c r="B85" s="12">
        <f t="shared" si="21"/>
        <v>46419</v>
      </c>
      <c r="C85" s="13">
        <f t="shared" si="22"/>
        <v>500</v>
      </c>
      <c r="D85" s="13">
        <f t="shared" si="23"/>
        <v>50</v>
      </c>
      <c r="E85" s="13">
        <f t="shared" si="24"/>
        <v>3850</v>
      </c>
      <c r="F85" s="14">
        <f t="shared" si="25"/>
        <v>0</v>
      </c>
      <c r="G85" s="14">
        <f t="shared" si="19"/>
        <v>3850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32027</v>
      </c>
      <c r="B86" s="12">
        <f t="shared" si="21"/>
        <v>46447</v>
      </c>
      <c r="C86" s="13">
        <f t="shared" si="22"/>
        <v>500</v>
      </c>
      <c r="D86" s="13">
        <f t="shared" si="23"/>
        <v>50</v>
      </c>
      <c r="E86" s="13">
        <f t="shared" si="24"/>
        <v>3900</v>
      </c>
      <c r="F86" s="14">
        <f t="shared" si="25"/>
        <v>0</v>
      </c>
      <c r="G86" s="14">
        <f t="shared" si="19"/>
        <v>3900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42027</v>
      </c>
      <c r="B87" s="12">
        <f t="shared" si="21"/>
        <v>46478</v>
      </c>
      <c r="C87" s="13">
        <f t="shared" si="22"/>
        <v>500</v>
      </c>
      <c r="D87" s="13">
        <f t="shared" si="23"/>
        <v>50</v>
      </c>
      <c r="E87" s="13">
        <f t="shared" si="24"/>
        <v>3950</v>
      </c>
      <c r="F87" s="14">
        <f t="shared" si="25"/>
        <v>0</v>
      </c>
      <c r="G87" s="14">
        <f t="shared" si="19"/>
        <v>3950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52027</v>
      </c>
      <c r="B88" s="12">
        <f t="shared" si="21"/>
        <v>46508</v>
      </c>
      <c r="C88" s="13">
        <f t="shared" si="22"/>
        <v>500</v>
      </c>
      <c r="D88" s="13">
        <f t="shared" si="23"/>
        <v>50</v>
      </c>
      <c r="E88" s="13">
        <f t="shared" si="24"/>
        <v>4000</v>
      </c>
      <c r="F88" s="14">
        <f t="shared" si="25"/>
        <v>0</v>
      </c>
      <c r="G88" s="14">
        <f t="shared" si="19"/>
        <v>4000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62027</v>
      </c>
      <c r="B89" s="12">
        <f t="shared" si="21"/>
        <v>46539</v>
      </c>
      <c r="C89" s="13">
        <f t="shared" si="22"/>
        <v>500</v>
      </c>
      <c r="D89" s="13">
        <f t="shared" si="23"/>
        <v>50</v>
      </c>
      <c r="E89" s="13">
        <f t="shared" si="24"/>
        <v>4050</v>
      </c>
      <c r="F89" s="14">
        <f t="shared" si="25"/>
        <v>0</v>
      </c>
      <c r="G89" s="14">
        <f t="shared" si="19"/>
        <v>4050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72027</v>
      </c>
      <c r="B90" s="12">
        <f t="shared" si="21"/>
        <v>46569</v>
      </c>
      <c r="C90" s="13">
        <f t="shared" si="22"/>
        <v>500</v>
      </c>
      <c r="D90" s="13">
        <f t="shared" si="23"/>
        <v>50</v>
      </c>
      <c r="E90" s="13">
        <f t="shared" si="24"/>
        <v>4100</v>
      </c>
      <c r="F90" s="14">
        <f t="shared" si="25"/>
        <v>0</v>
      </c>
      <c r="G90" s="14">
        <f t="shared" si="19"/>
        <v>4100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82027</v>
      </c>
      <c r="B91" s="12">
        <f t="shared" si="21"/>
        <v>46600</v>
      </c>
      <c r="C91" s="13">
        <f t="shared" si="22"/>
        <v>500</v>
      </c>
      <c r="D91" s="13">
        <f t="shared" si="23"/>
        <v>50</v>
      </c>
      <c r="E91" s="13">
        <f t="shared" si="24"/>
        <v>4150</v>
      </c>
      <c r="F91" s="14">
        <f t="shared" si="25"/>
        <v>0</v>
      </c>
      <c r="G91" s="14">
        <f t="shared" si="19"/>
        <v>4150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92027</v>
      </c>
      <c r="B92" s="12">
        <f t="shared" si="21"/>
        <v>46631</v>
      </c>
      <c r="C92" s="13">
        <f t="shared" si="22"/>
        <v>500</v>
      </c>
      <c r="D92" s="13">
        <f t="shared" si="23"/>
        <v>50</v>
      </c>
      <c r="E92" s="13">
        <f t="shared" si="24"/>
        <v>4200</v>
      </c>
      <c r="F92" s="14">
        <f t="shared" si="25"/>
        <v>0</v>
      </c>
      <c r="G92" s="14">
        <f t="shared" si="19"/>
        <v>4200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102027</v>
      </c>
      <c r="B93" s="12">
        <f t="shared" si="21"/>
        <v>46661</v>
      </c>
      <c r="C93" s="13">
        <f t="shared" si="22"/>
        <v>500</v>
      </c>
      <c r="D93" s="13">
        <f t="shared" si="23"/>
        <v>50</v>
      </c>
      <c r="E93" s="13">
        <f t="shared" si="24"/>
        <v>4250</v>
      </c>
      <c r="F93" s="14">
        <f t="shared" si="25"/>
        <v>0</v>
      </c>
      <c r="G93" s="14">
        <f t="shared" si="19"/>
        <v>4250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112027</v>
      </c>
      <c r="B94" s="12">
        <f t="shared" si="21"/>
        <v>46692</v>
      </c>
      <c r="C94" s="13">
        <f t="shared" si="22"/>
        <v>500</v>
      </c>
      <c r="D94" s="13">
        <f t="shared" si="23"/>
        <v>50</v>
      </c>
      <c r="E94" s="13">
        <f t="shared" si="24"/>
        <v>4300</v>
      </c>
      <c r="F94" s="14">
        <f t="shared" si="25"/>
        <v>0</v>
      </c>
      <c r="G94" s="14">
        <f t="shared" si="19"/>
        <v>4300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122027</v>
      </c>
      <c r="B95" s="12">
        <f t="shared" si="21"/>
        <v>46722</v>
      </c>
      <c r="C95" s="13">
        <f t="shared" si="22"/>
        <v>500</v>
      </c>
      <c r="D95" s="13">
        <f t="shared" si="23"/>
        <v>50</v>
      </c>
      <c r="E95" s="13">
        <f t="shared" si="24"/>
        <v>4350</v>
      </c>
      <c r="F95" s="14">
        <f t="shared" si="25"/>
        <v>0</v>
      </c>
      <c r="G95" s="14">
        <f t="shared" si="19"/>
        <v>4350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12028</v>
      </c>
      <c r="B96" s="12">
        <f t="shared" si="21"/>
        <v>46753</v>
      </c>
      <c r="C96" s="13">
        <f t="shared" si="22"/>
        <v>500</v>
      </c>
      <c r="D96" s="13">
        <f t="shared" si="23"/>
        <v>50</v>
      </c>
      <c r="E96" s="13">
        <f t="shared" si="24"/>
        <v>4400</v>
      </c>
      <c r="F96" s="14">
        <f t="shared" si="25"/>
        <v>0</v>
      </c>
      <c r="G96" s="14">
        <f t="shared" si="19"/>
        <v>4400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22028</v>
      </c>
      <c r="B97" s="12">
        <f t="shared" si="21"/>
        <v>46784</v>
      </c>
      <c r="C97" s="13">
        <f t="shared" si="22"/>
        <v>500</v>
      </c>
      <c r="D97" s="13">
        <f t="shared" si="23"/>
        <v>50</v>
      </c>
      <c r="E97" s="13">
        <f t="shared" si="24"/>
        <v>4450</v>
      </c>
      <c r="F97" s="14">
        <f t="shared" si="25"/>
        <v>0</v>
      </c>
      <c r="G97" s="14">
        <f t="shared" si="19"/>
        <v>4450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32028</v>
      </c>
      <c r="B98" s="12">
        <f t="shared" si="21"/>
        <v>46813</v>
      </c>
      <c r="C98" s="13">
        <f t="shared" si="22"/>
        <v>500</v>
      </c>
      <c r="D98" s="13">
        <f t="shared" si="23"/>
        <v>50</v>
      </c>
      <c r="E98" s="13">
        <f t="shared" si="24"/>
        <v>4500</v>
      </c>
      <c r="F98" s="14">
        <f t="shared" si="25"/>
        <v>0</v>
      </c>
      <c r="G98" s="14">
        <f t="shared" si="19"/>
        <v>4500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42028</v>
      </c>
      <c r="B99" s="12">
        <f t="shared" si="21"/>
        <v>46844</v>
      </c>
      <c r="C99" s="13">
        <f t="shared" si="22"/>
        <v>500</v>
      </c>
      <c r="D99" s="13">
        <f t="shared" si="23"/>
        <v>50</v>
      </c>
      <c r="E99" s="13">
        <f t="shared" si="24"/>
        <v>4550</v>
      </c>
      <c r="F99" s="14">
        <f t="shared" si="25"/>
        <v>0</v>
      </c>
      <c r="G99" s="14">
        <f t="shared" si="19"/>
        <v>4550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52028</v>
      </c>
      <c r="B100" s="12">
        <f t="shared" si="21"/>
        <v>46874</v>
      </c>
      <c r="C100" s="13">
        <f t="shared" si="22"/>
        <v>500</v>
      </c>
      <c r="D100" s="13">
        <f t="shared" si="23"/>
        <v>50</v>
      </c>
      <c r="E100" s="13">
        <f t="shared" si="24"/>
        <v>4600</v>
      </c>
      <c r="F100" s="14">
        <f t="shared" si="25"/>
        <v>0</v>
      </c>
      <c r="G100" s="14">
        <f t="shared" si="19"/>
        <v>4600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62028</v>
      </c>
      <c r="B101" s="12">
        <f t="shared" si="21"/>
        <v>46905</v>
      </c>
      <c r="C101" s="13">
        <f t="shared" si="22"/>
        <v>500</v>
      </c>
      <c r="D101" s="13">
        <f t="shared" si="23"/>
        <v>50</v>
      </c>
      <c r="E101" s="13">
        <f t="shared" si="24"/>
        <v>4650</v>
      </c>
      <c r="F101" s="14">
        <f t="shared" si="25"/>
        <v>0</v>
      </c>
      <c r="G101" s="14">
        <f t="shared" ref="G101:G124" si="29">E101-F101</f>
        <v>4650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72028</v>
      </c>
      <c r="B102" s="12">
        <f t="shared" ref="B102:B124" si="31">EDATE(B101,1)</f>
        <v>46935</v>
      </c>
      <c r="C102" s="13">
        <f t="shared" ref="C102:C124" si="32">C101-H102+I102</f>
        <v>500</v>
      </c>
      <c r="D102" s="13">
        <f t="shared" ref="D102:D124" si="33">C101*$K$1</f>
        <v>50</v>
      </c>
      <c r="E102" s="13">
        <f t="shared" ref="E102:E124" si="34">C101*$K$1+G101</f>
        <v>4700</v>
      </c>
      <c r="F102" s="14">
        <f t="shared" ref="F102:F124" si="35">IF(J102&gt;E102,E102,J102)</f>
        <v>0</v>
      </c>
      <c r="G102" s="14">
        <f t="shared" si="29"/>
        <v>4700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82028</v>
      </c>
      <c r="B103" s="12">
        <f t="shared" si="31"/>
        <v>46966</v>
      </c>
      <c r="C103" s="13">
        <f t="shared" si="32"/>
        <v>500</v>
      </c>
      <c r="D103" s="13">
        <f t="shared" si="33"/>
        <v>50</v>
      </c>
      <c r="E103" s="13">
        <f t="shared" si="34"/>
        <v>4750</v>
      </c>
      <c r="F103" s="14">
        <f t="shared" si="35"/>
        <v>0</v>
      </c>
      <c r="G103" s="14">
        <f t="shared" si="29"/>
        <v>4750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92028</v>
      </c>
      <c r="B104" s="12">
        <f t="shared" si="31"/>
        <v>46997</v>
      </c>
      <c r="C104" s="13">
        <f t="shared" si="32"/>
        <v>500</v>
      </c>
      <c r="D104" s="13">
        <f t="shared" si="33"/>
        <v>50</v>
      </c>
      <c r="E104" s="13">
        <f t="shared" si="34"/>
        <v>4800</v>
      </c>
      <c r="F104" s="14">
        <f t="shared" si="35"/>
        <v>0</v>
      </c>
      <c r="G104" s="14">
        <f t="shared" si="29"/>
        <v>4800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102028</v>
      </c>
      <c r="B105" s="12">
        <f t="shared" si="31"/>
        <v>47027</v>
      </c>
      <c r="C105" s="13">
        <f t="shared" si="32"/>
        <v>500</v>
      </c>
      <c r="D105" s="13">
        <f t="shared" si="33"/>
        <v>50</v>
      </c>
      <c r="E105" s="13">
        <f t="shared" si="34"/>
        <v>4850</v>
      </c>
      <c r="F105" s="14">
        <f t="shared" si="35"/>
        <v>0</v>
      </c>
      <c r="G105" s="14">
        <f t="shared" si="29"/>
        <v>4850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112028</v>
      </c>
      <c r="B106" s="12">
        <f t="shared" si="31"/>
        <v>47058</v>
      </c>
      <c r="C106" s="13">
        <f t="shared" si="32"/>
        <v>500</v>
      </c>
      <c r="D106" s="13">
        <f t="shared" si="33"/>
        <v>50</v>
      </c>
      <c r="E106" s="13">
        <f t="shared" si="34"/>
        <v>4900</v>
      </c>
      <c r="F106" s="14">
        <f t="shared" si="35"/>
        <v>0</v>
      </c>
      <c r="G106" s="14">
        <f t="shared" si="29"/>
        <v>4900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122028</v>
      </c>
      <c r="B107" s="12">
        <f t="shared" si="31"/>
        <v>47088</v>
      </c>
      <c r="C107" s="13">
        <f t="shared" si="32"/>
        <v>500</v>
      </c>
      <c r="D107" s="13">
        <f t="shared" si="33"/>
        <v>50</v>
      </c>
      <c r="E107" s="13">
        <f t="shared" si="34"/>
        <v>4950</v>
      </c>
      <c r="F107" s="14">
        <f t="shared" si="35"/>
        <v>0</v>
      </c>
      <c r="G107" s="14">
        <f t="shared" si="29"/>
        <v>4950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12029</v>
      </c>
      <c r="B108" s="12">
        <f t="shared" si="31"/>
        <v>47119</v>
      </c>
      <c r="C108" s="13">
        <f t="shared" si="32"/>
        <v>500</v>
      </c>
      <c r="D108" s="13">
        <f t="shared" si="33"/>
        <v>50</v>
      </c>
      <c r="E108" s="13">
        <f t="shared" si="34"/>
        <v>5000</v>
      </c>
      <c r="F108" s="14">
        <f t="shared" si="35"/>
        <v>0</v>
      </c>
      <c r="G108" s="14">
        <f t="shared" si="29"/>
        <v>5000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22029</v>
      </c>
      <c r="B109" s="12">
        <f t="shared" si="31"/>
        <v>47150</v>
      </c>
      <c r="C109" s="13">
        <f t="shared" si="32"/>
        <v>500</v>
      </c>
      <c r="D109" s="13">
        <f t="shared" si="33"/>
        <v>50</v>
      </c>
      <c r="E109" s="13">
        <f t="shared" si="34"/>
        <v>5050</v>
      </c>
      <c r="F109" s="14">
        <f t="shared" si="35"/>
        <v>0</v>
      </c>
      <c r="G109" s="14">
        <f t="shared" si="29"/>
        <v>5050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32029</v>
      </c>
      <c r="B110" s="12">
        <f t="shared" si="31"/>
        <v>47178</v>
      </c>
      <c r="C110" s="13">
        <f t="shared" si="32"/>
        <v>500</v>
      </c>
      <c r="D110" s="13">
        <f t="shared" si="33"/>
        <v>50</v>
      </c>
      <c r="E110" s="13">
        <f t="shared" si="34"/>
        <v>5100</v>
      </c>
      <c r="F110" s="14">
        <f t="shared" si="35"/>
        <v>0</v>
      </c>
      <c r="G110" s="14">
        <f t="shared" si="29"/>
        <v>5100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42029</v>
      </c>
      <c r="B111" s="12">
        <f t="shared" si="31"/>
        <v>47209</v>
      </c>
      <c r="C111" s="13">
        <f t="shared" si="32"/>
        <v>500</v>
      </c>
      <c r="D111" s="13">
        <f t="shared" si="33"/>
        <v>50</v>
      </c>
      <c r="E111" s="13">
        <f t="shared" si="34"/>
        <v>5150</v>
      </c>
      <c r="F111" s="14">
        <f t="shared" si="35"/>
        <v>0</v>
      </c>
      <c r="G111" s="14">
        <f t="shared" si="29"/>
        <v>5150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52029</v>
      </c>
      <c r="B112" s="12">
        <f t="shared" si="31"/>
        <v>47239</v>
      </c>
      <c r="C112" s="13">
        <f t="shared" si="32"/>
        <v>500</v>
      </c>
      <c r="D112" s="13">
        <f t="shared" si="33"/>
        <v>50</v>
      </c>
      <c r="E112" s="13">
        <f t="shared" si="34"/>
        <v>5200</v>
      </c>
      <c r="F112" s="14">
        <f t="shared" si="35"/>
        <v>0</v>
      </c>
      <c r="G112" s="14">
        <f t="shared" si="29"/>
        <v>5200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62029</v>
      </c>
      <c r="B113" s="12">
        <f t="shared" si="31"/>
        <v>47270</v>
      </c>
      <c r="C113" s="13">
        <f t="shared" si="32"/>
        <v>500</v>
      </c>
      <c r="D113" s="13">
        <f t="shared" si="33"/>
        <v>50</v>
      </c>
      <c r="E113" s="13">
        <f t="shared" si="34"/>
        <v>5250</v>
      </c>
      <c r="F113" s="14">
        <f t="shared" si="35"/>
        <v>0</v>
      </c>
      <c r="G113" s="14">
        <f t="shared" si="29"/>
        <v>5250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72029</v>
      </c>
      <c r="B114" s="12">
        <f t="shared" si="31"/>
        <v>47300</v>
      </c>
      <c r="C114" s="13">
        <f t="shared" si="32"/>
        <v>500</v>
      </c>
      <c r="D114" s="13">
        <f t="shared" si="33"/>
        <v>50</v>
      </c>
      <c r="E114" s="13">
        <f t="shared" si="34"/>
        <v>5300</v>
      </c>
      <c r="F114" s="14">
        <f t="shared" si="35"/>
        <v>0</v>
      </c>
      <c r="G114" s="14">
        <f t="shared" si="29"/>
        <v>5300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82029</v>
      </c>
      <c r="B115" s="12">
        <f t="shared" si="31"/>
        <v>47331</v>
      </c>
      <c r="C115" s="13">
        <f t="shared" si="32"/>
        <v>500</v>
      </c>
      <c r="D115" s="13">
        <f t="shared" si="33"/>
        <v>50</v>
      </c>
      <c r="E115" s="13">
        <f t="shared" si="34"/>
        <v>5350</v>
      </c>
      <c r="F115" s="14">
        <f t="shared" si="35"/>
        <v>0</v>
      </c>
      <c r="G115" s="14">
        <f t="shared" si="29"/>
        <v>5350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92029</v>
      </c>
      <c r="B116" s="12">
        <f t="shared" si="31"/>
        <v>47362</v>
      </c>
      <c r="C116" s="13">
        <f t="shared" si="32"/>
        <v>500</v>
      </c>
      <c r="D116" s="13">
        <f t="shared" si="33"/>
        <v>50</v>
      </c>
      <c r="E116" s="13">
        <f t="shared" si="34"/>
        <v>5400</v>
      </c>
      <c r="F116" s="14">
        <f t="shared" si="35"/>
        <v>0</v>
      </c>
      <c r="G116" s="14">
        <f t="shared" si="29"/>
        <v>5400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102029</v>
      </c>
      <c r="B117" s="12">
        <f t="shared" si="31"/>
        <v>47392</v>
      </c>
      <c r="C117" s="13">
        <f t="shared" si="32"/>
        <v>500</v>
      </c>
      <c r="D117" s="13">
        <f t="shared" si="33"/>
        <v>50</v>
      </c>
      <c r="E117" s="13">
        <f t="shared" si="34"/>
        <v>5450</v>
      </c>
      <c r="F117" s="14">
        <f t="shared" si="35"/>
        <v>0</v>
      </c>
      <c r="G117" s="14">
        <f t="shared" si="29"/>
        <v>5450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112029</v>
      </c>
      <c r="B118" s="12">
        <f t="shared" si="31"/>
        <v>47423</v>
      </c>
      <c r="C118" s="13">
        <f t="shared" si="32"/>
        <v>500</v>
      </c>
      <c r="D118" s="13">
        <f t="shared" si="33"/>
        <v>50</v>
      </c>
      <c r="E118" s="13">
        <f t="shared" si="34"/>
        <v>5500</v>
      </c>
      <c r="F118" s="14">
        <f t="shared" si="35"/>
        <v>0</v>
      </c>
      <c r="G118" s="14">
        <f t="shared" si="29"/>
        <v>5500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122029</v>
      </c>
      <c r="B119" s="12">
        <f t="shared" si="31"/>
        <v>47453</v>
      </c>
      <c r="C119" s="13">
        <f t="shared" si="32"/>
        <v>500</v>
      </c>
      <c r="D119" s="13">
        <f t="shared" si="33"/>
        <v>50</v>
      </c>
      <c r="E119" s="13">
        <f t="shared" si="34"/>
        <v>5550</v>
      </c>
      <c r="F119" s="14">
        <f t="shared" si="35"/>
        <v>0</v>
      </c>
      <c r="G119" s="14">
        <f t="shared" si="29"/>
        <v>5550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12030</v>
      </c>
      <c r="B120" s="12">
        <f t="shared" si="31"/>
        <v>47484</v>
      </c>
      <c r="C120" s="13">
        <f t="shared" si="32"/>
        <v>500</v>
      </c>
      <c r="D120" s="13">
        <f t="shared" si="33"/>
        <v>50</v>
      </c>
      <c r="E120" s="13">
        <f t="shared" si="34"/>
        <v>5600</v>
      </c>
      <c r="F120" s="14">
        <f t="shared" si="35"/>
        <v>0</v>
      </c>
      <c r="G120" s="14">
        <f t="shared" si="29"/>
        <v>5600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22030</v>
      </c>
      <c r="B121" s="12">
        <f t="shared" si="31"/>
        <v>47515</v>
      </c>
      <c r="C121" s="13">
        <f t="shared" si="32"/>
        <v>500</v>
      </c>
      <c r="D121" s="13">
        <f t="shared" si="33"/>
        <v>50</v>
      </c>
      <c r="E121" s="13">
        <f t="shared" si="34"/>
        <v>5650</v>
      </c>
      <c r="F121" s="14">
        <f t="shared" si="35"/>
        <v>0</v>
      </c>
      <c r="G121" s="14">
        <f t="shared" si="29"/>
        <v>5650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32030</v>
      </c>
      <c r="B122" s="12">
        <f t="shared" si="31"/>
        <v>47543</v>
      </c>
      <c r="C122" s="13">
        <f t="shared" si="32"/>
        <v>500</v>
      </c>
      <c r="D122" s="13">
        <f t="shared" si="33"/>
        <v>50</v>
      </c>
      <c r="E122" s="13">
        <f t="shared" si="34"/>
        <v>5700</v>
      </c>
      <c r="F122" s="14">
        <f t="shared" si="35"/>
        <v>0</v>
      </c>
      <c r="G122" s="14">
        <f t="shared" si="29"/>
        <v>5700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42030</v>
      </c>
      <c r="B123" s="12">
        <f t="shared" si="31"/>
        <v>47574</v>
      </c>
      <c r="C123" s="13">
        <f t="shared" si="32"/>
        <v>500</v>
      </c>
      <c r="D123" s="13">
        <f t="shared" si="33"/>
        <v>50</v>
      </c>
      <c r="E123" s="13">
        <f t="shared" si="34"/>
        <v>5750</v>
      </c>
      <c r="F123" s="14">
        <f t="shared" si="35"/>
        <v>0</v>
      </c>
      <c r="G123" s="14">
        <f t="shared" si="29"/>
        <v>5750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52030</v>
      </c>
      <c r="B124" s="12">
        <f t="shared" si="31"/>
        <v>47604</v>
      </c>
      <c r="C124" s="13">
        <f t="shared" si="32"/>
        <v>500</v>
      </c>
      <c r="D124" s="13">
        <f t="shared" si="33"/>
        <v>50</v>
      </c>
      <c r="E124" s="13">
        <f t="shared" si="34"/>
        <v>5800</v>
      </c>
      <c r="F124" s="14">
        <f t="shared" si="35"/>
        <v>0</v>
      </c>
      <c r="G124" s="14">
        <f t="shared" si="29"/>
        <v>5800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M15" sqref="M15"/>
    </sheetView>
  </sheetViews>
  <sheetFormatPr defaultColWidth="11" defaultRowHeight="15"/>
  <cols>
    <col min="1" max="1" width="7" hidden="1" customWidth="1"/>
    <col min="4" max="8" width="12" customWidth="1"/>
    <col min="13" max="13" width="13.5714285714286" customWidth="1"/>
    <col min="14" max="14" width="12.7142857142857" customWidth="1"/>
    <col min="15" max="15" width="12.2857142857143" customWidth="1"/>
    <col min="16" max="16" width="13" customWidth="1"/>
    <col min="17" max="17" width="5" customWidth="1"/>
    <col min="18" max="18" width="21.7142857142857" customWidth="1"/>
    <col min="19" max="19" width="10.8571428571429" customWidth="1"/>
  </cols>
  <sheetData>
    <row r="1" spans="2:16">
      <c r="B1" s="1" t="s">
        <v>9</v>
      </c>
      <c r="C1" s="2" t="s">
        <v>120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43556</v>
      </c>
      <c r="N1" s="19" t="s">
        <v>13</v>
      </c>
      <c r="O1" s="20">
        <v>300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42019</v>
      </c>
      <c r="B5" s="12">
        <f>EDATE(M1,0)</f>
        <v>43556</v>
      </c>
      <c r="C5" s="13">
        <f>IF(H5&gt;0,O1-H5,IF(J5&lt;0,O1-J5,O1))</f>
        <v>300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300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52019</v>
      </c>
      <c r="B6" s="12">
        <f t="shared" ref="B6:B37" si="2">EDATE(B5,1)</f>
        <v>43586</v>
      </c>
      <c r="C6" s="13">
        <f t="shared" ref="C6:C37" si="3">C5-H6+I6</f>
        <v>300</v>
      </c>
      <c r="D6" s="13">
        <f t="shared" ref="D6:D37" si="4">C5*$K$1</f>
        <v>30</v>
      </c>
      <c r="E6" s="13">
        <f t="shared" ref="E6:E37" si="5">C5*$K$1+G5</f>
        <v>30</v>
      </c>
      <c r="F6" s="14">
        <f t="shared" ref="F6:F37" si="6">IF(J6&gt;E6,E6,J6)</f>
        <v>30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30</v>
      </c>
      <c r="K6" s="27">
        <v>43626</v>
      </c>
      <c r="L6" s="26">
        <v>30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62019</v>
      </c>
      <c r="B7" s="12">
        <f t="shared" si="2"/>
        <v>43617</v>
      </c>
      <c r="C7" s="13">
        <f t="shared" si="3"/>
        <v>300</v>
      </c>
      <c r="D7" s="13">
        <f t="shared" si="4"/>
        <v>30</v>
      </c>
      <c r="E7" s="13">
        <f t="shared" si="5"/>
        <v>30</v>
      </c>
      <c r="F7" s="14">
        <f t="shared" si="6"/>
        <v>30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30</v>
      </c>
      <c r="K7" s="27">
        <v>43626</v>
      </c>
      <c r="L7" s="26">
        <v>30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72019</v>
      </c>
      <c r="B8" s="12">
        <f t="shared" si="2"/>
        <v>43647</v>
      </c>
      <c r="C8" s="13">
        <f t="shared" si="3"/>
        <v>1100</v>
      </c>
      <c r="D8" s="13">
        <f t="shared" si="4"/>
        <v>30</v>
      </c>
      <c r="E8" s="13">
        <f t="shared" si="5"/>
        <v>30</v>
      </c>
      <c r="F8" s="14">
        <f t="shared" si="6"/>
        <v>30</v>
      </c>
      <c r="G8" s="14">
        <f t="shared" si="0"/>
        <v>0</v>
      </c>
      <c r="H8" s="14">
        <f t="shared" si="7"/>
        <v>0</v>
      </c>
      <c r="I8" s="24">
        <f t="shared" si="8"/>
        <v>800</v>
      </c>
      <c r="J8" s="24">
        <f t="shared" si="9"/>
        <v>30</v>
      </c>
      <c r="K8" s="27">
        <v>43648</v>
      </c>
      <c r="L8" s="26">
        <v>-800</v>
      </c>
      <c r="M8" s="27">
        <v>43682</v>
      </c>
      <c r="N8" s="28">
        <v>30</v>
      </c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82019</v>
      </c>
      <c r="B9" s="12">
        <f t="shared" si="2"/>
        <v>43678</v>
      </c>
      <c r="C9" s="13">
        <f t="shared" si="3"/>
        <v>1100</v>
      </c>
      <c r="D9" s="13">
        <f t="shared" si="4"/>
        <v>110</v>
      </c>
      <c r="E9" s="13">
        <f t="shared" si="5"/>
        <v>110</v>
      </c>
      <c r="F9" s="14">
        <f t="shared" si="6"/>
        <v>60</v>
      </c>
      <c r="G9" s="14">
        <f t="shared" si="0"/>
        <v>50</v>
      </c>
      <c r="H9" s="14">
        <f t="shared" si="7"/>
        <v>0</v>
      </c>
      <c r="I9" s="24">
        <f t="shared" si="8"/>
        <v>0</v>
      </c>
      <c r="J9" s="24">
        <f t="shared" si="9"/>
        <v>60</v>
      </c>
      <c r="K9" s="27">
        <v>43682</v>
      </c>
      <c r="L9" s="26">
        <v>60</v>
      </c>
      <c r="M9" s="27"/>
      <c r="N9" s="28"/>
      <c r="O9" s="27"/>
      <c r="P9" s="28"/>
      <c r="S9" s="5"/>
    </row>
    <row r="10" ht="15.75" spans="1:19">
      <c r="A10" s="5" t="str">
        <f t="shared" si="1"/>
        <v>92019</v>
      </c>
      <c r="B10" s="12">
        <f t="shared" si="2"/>
        <v>43709</v>
      </c>
      <c r="C10" s="13">
        <f t="shared" si="3"/>
        <v>1100</v>
      </c>
      <c r="D10" s="13">
        <f t="shared" si="4"/>
        <v>110</v>
      </c>
      <c r="E10" s="13">
        <f t="shared" si="5"/>
        <v>160</v>
      </c>
      <c r="F10" s="14">
        <f t="shared" si="6"/>
        <v>160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160</v>
      </c>
      <c r="K10" s="27">
        <v>43716</v>
      </c>
      <c r="L10" s="26">
        <v>160</v>
      </c>
      <c r="M10" s="27"/>
      <c r="N10" s="28"/>
      <c r="O10" s="27"/>
      <c r="P10" s="28"/>
      <c r="S10" s="5"/>
    </row>
    <row r="11" ht="15.75" spans="1:19">
      <c r="A11" s="5" t="str">
        <f t="shared" si="1"/>
        <v>102019</v>
      </c>
      <c r="B11" s="12">
        <f t="shared" si="2"/>
        <v>43739</v>
      </c>
      <c r="C11" s="13">
        <f t="shared" si="3"/>
        <v>1100</v>
      </c>
      <c r="D11" s="13">
        <f t="shared" si="4"/>
        <v>110</v>
      </c>
      <c r="E11" s="13">
        <f t="shared" si="5"/>
        <v>110</v>
      </c>
      <c r="F11" s="14">
        <f t="shared" si="6"/>
        <v>110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110</v>
      </c>
      <c r="K11" s="27">
        <v>43786</v>
      </c>
      <c r="L11" s="26">
        <v>110</v>
      </c>
      <c r="M11" s="27"/>
      <c r="N11" s="28"/>
      <c r="O11" s="27"/>
      <c r="P11" s="28"/>
      <c r="S11" s="5"/>
    </row>
    <row r="12" ht="15.75" spans="1:19">
      <c r="A12" s="5" t="str">
        <f t="shared" si="1"/>
        <v>112019</v>
      </c>
      <c r="B12" s="12">
        <f t="shared" si="2"/>
        <v>43770</v>
      </c>
      <c r="C12" s="13">
        <f t="shared" si="3"/>
        <v>1100</v>
      </c>
      <c r="D12" s="13">
        <f t="shared" si="4"/>
        <v>110</v>
      </c>
      <c r="E12" s="13">
        <f t="shared" si="5"/>
        <v>110</v>
      </c>
      <c r="F12" s="14">
        <f t="shared" si="6"/>
        <v>10</v>
      </c>
      <c r="G12" s="14">
        <f t="shared" si="0"/>
        <v>100</v>
      </c>
      <c r="H12" s="14">
        <f t="shared" si="7"/>
        <v>0</v>
      </c>
      <c r="I12" s="24">
        <f t="shared" si="8"/>
        <v>0</v>
      </c>
      <c r="J12" s="24">
        <f t="shared" si="9"/>
        <v>10</v>
      </c>
      <c r="K12" s="27">
        <v>43786</v>
      </c>
      <c r="L12" s="26">
        <v>10</v>
      </c>
      <c r="M12" s="27"/>
      <c r="N12" s="28"/>
      <c r="O12" s="27"/>
      <c r="P12" s="28"/>
      <c r="S12" s="5"/>
    </row>
    <row r="13" ht="15.75" spans="1:19">
      <c r="A13" s="5" t="str">
        <f t="shared" si="1"/>
        <v>122019</v>
      </c>
      <c r="B13" s="12">
        <f t="shared" si="2"/>
        <v>43800</v>
      </c>
      <c r="C13" s="13">
        <f t="shared" si="3"/>
        <v>1180</v>
      </c>
      <c r="D13" s="13">
        <f t="shared" si="4"/>
        <v>110</v>
      </c>
      <c r="E13" s="13">
        <f t="shared" si="5"/>
        <v>210</v>
      </c>
      <c r="F13" s="14">
        <f t="shared" si="6"/>
        <v>0</v>
      </c>
      <c r="G13" s="14">
        <f t="shared" si="0"/>
        <v>210</v>
      </c>
      <c r="H13" s="14">
        <f t="shared" si="7"/>
        <v>0</v>
      </c>
      <c r="I13" s="24">
        <f t="shared" si="8"/>
        <v>80</v>
      </c>
      <c r="J13" s="24">
        <f t="shared" si="9"/>
        <v>0</v>
      </c>
      <c r="K13" s="27">
        <v>43822</v>
      </c>
      <c r="L13" s="26">
        <v>-80</v>
      </c>
      <c r="M13" s="27"/>
      <c r="N13" s="28"/>
      <c r="O13" s="27"/>
      <c r="P13" s="28"/>
      <c r="S13" s="5"/>
    </row>
    <row r="14" ht="15.75" spans="1:19">
      <c r="A14" s="5" t="str">
        <f t="shared" si="1"/>
        <v>12020</v>
      </c>
      <c r="B14" s="12">
        <f t="shared" si="2"/>
        <v>43831</v>
      </c>
      <c r="C14" s="13">
        <f t="shared" si="3"/>
        <v>1180</v>
      </c>
      <c r="D14" s="13">
        <f t="shared" si="4"/>
        <v>118</v>
      </c>
      <c r="E14" s="13">
        <f t="shared" si="5"/>
        <v>328</v>
      </c>
      <c r="F14" s="14">
        <f t="shared" si="6"/>
        <v>118</v>
      </c>
      <c r="G14" s="14">
        <f t="shared" si="0"/>
        <v>210</v>
      </c>
      <c r="H14" s="14">
        <f t="shared" si="7"/>
        <v>0</v>
      </c>
      <c r="I14" s="24">
        <f t="shared" si="8"/>
        <v>0</v>
      </c>
      <c r="J14" s="24">
        <f t="shared" si="9"/>
        <v>118</v>
      </c>
      <c r="K14" s="27">
        <v>43874</v>
      </c>
      <c r="L14" s="26">
        <v>118</v>
      </c>
      <c r="M14" s="27"/>
      <c r="N14" s="28"/>
      <c r="O14" s="27"/>
      <c r="P14" s="28"/>
      <c r="S14" s="5"/>
    </row>
    <row r="15" ht="15.75" spans="1:19">
      <c r="A15" s="5" t="str">
        <f t="shared" si="1"/>
        <v>22020</v>
      </c>
      <c r="B15" s="12">
        <f t="shared" si="2"/>
        <v>43862</v>
      </c>
      <c r="C15" s="13">
        <f t="shared" si="3"/>
        <v>0</v>
      </c>
      <c r="D15" s="13">
        <f t="shared" si="4"/>
        <v>118</v>
      </c>
      <c r="E15" s="13">
        <f t="shared" si="5"/>
        <v>328</v>
      </c>
      <c r="F15" s="14">
        <f t="shared" si="6"/>
        <v>328</v>
      </c>
      <c r="G15" s="14">
        <f t="shared" si="0"/>
        <v>0</v>
      </c>
      <c r="H15" s="14">
        <f t="shared" si="7"/>
        <v>1180</v>
      </c>
      <c r="I15" s="24">
        <f t="shared" si="8"/>
        <v>0</v>
      </c>
      <c r="J15" s="24">
        <f t="shared" si="9"/>
        <v>1508</v>
      </c>
      <c r="K15" s="29">
        <v>43874</v>
      </c>
      <c r="L15" s="26">
        <v>1508</v>
      </c>
      <c r="M15" s="29"/>
      <c r="N15" s="30"/>
      <c r="O15" s="29"/>
      <c r="P15" s="30"/>
      <c r="S15" s="5"/>
    </row>
    <row r="16" ht="15.75" spans="1:19">
      <c r="A16" s="5" t="str">
        <f t="shared" si="1"/>
        <v>32020</v>
      </c>
      <c r="B16" s="12">
        <f t="shared" si="2"/>
        <v>43891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42020</v>
      </c>
      <c r="B17" s="12">
        <f t="shared" si="2"/>
        <v>43922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52020</v>
      </c>
      <c r="B18" s="12">
        <f t="shared" si="2"/>
        <v>43952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62020</v>
      </c>
      <c r="B19" s="12">
        <f t="shared" si="2"/>
        <v>43983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72020</v>
      </c>
      <c r="B20" s="12">
        <f t="shared" si="2"/>
        <v>44013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82020</v>
      </c>
      <c r="B21" s="12">
        <f t="shared" si="2"/>
        <v>44044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92020</v>
      </c>
      <c r="B22" s="12">
        <f t="shared" si="2"/>
        <v>44075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102020</v>
      </c>
      <c r="B23" s="12">
        <f t="shared" si="2"/>
        <v>44105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112020</v>
      </c>
      <c r="B24" s="12">
        <f t="shared" si="2"/>
        <v>44136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122020</v>
      </c>
      <c r="B25" s="12">
        <f t="shared" si="2"/>
        <v>44166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12021</v>
      </c>
      <c r="B26" s="12">
        <f t="shared" si="2"/>
        <v>44197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22021</v>
      </c>
      <c r="B27" s="12">
        <f t="shared" si="2"/>
        <v>44228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32021</v>
      </c>
      <c r="B28" s="12">
        <f t="shared" si="2"/>
        <v>44256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42021</v>
      </c>
      <c r="B29" s="12">
        <f t="shared" si="2"/>
        <v>44287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52021</v>
      </c>
      <c r="B30" s="12">
        <f t="shared" si="2"/>
        <v>44317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62021</v>
      </c>
      <c r="B31" s="12">
        <f t="shared" si="2"/>
        <v>44348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72021</v>
      </c>
      <c r="B32" s="12">
        <f t="shared" si="2"/>
        <v>44378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82021</v>
      </c>
      <c r="B33" s="12">
        <f t="shared" si="2"/>
        <v>44409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92021</v>
      </c>
      <c r="B34" s="12">
        <f t="shared" si="2"/>
        <v>44440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102021</v>
      </c>
      <c r="B35" s="12">
        <f t="shared" si="2"/>
        <v>44470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112021</v>
      </c>
      <c r="B36" s="12">
        <f t="shared" si="2"/>
        <v>44501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122021</v>
      </c>
      <c r="B37" s="12">
        <f t="shared" si="2"/>
        <v>44531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12022</v>
      </c>
      <c r="B38" s="12">
        <f t="shared" ref="B38:B69" si="12">EDATE(B37,1)</f>
        <v>44562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22022</v>
      </c>
      <c r="B39" s="12">
        <f t="shared" si="12"/>
        <v>44593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32022</v>
      </c>
      <c r="B40" s="12">
        <f t="shared" si="12"/>
        <v>44621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42022</v>
      </c>
      <c r="B41" s="12">
        <f t="shared" si="12"/>
        <v>44652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52022</v>
      </c>
      <c r="B42" s="12">
        <f t="shared" si="12"/>
        <v>44682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62022</v>
      </c>
      <c r="B43" s="12">
        <f t="shared" si="12"/>
        <v>44713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72022</v>
      </c>
      <c r="B44" s="12">
        <f t="shared" si="12"/>
        <v>44743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82022</v>
      </c>
      <c r="B45" s="12">
        <f t="shared" si="12"/>
        <v>44774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92022</v>
      </c>
      <c r="B46" s="12">
        <f t="shared" si="12"/>
        <v>44805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102022</v>
      </c>
      <c r="B47" s="12">
        <f t="shared" si="12"/>
        <v>44835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112022</v>
      </c>
      <c r="B48" s="12">
        <f t="shared" si="12"/>
        <v>44866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122022</v>
      </c>
      <c r="B49" s="12">
        <f t="shared" si="12"/>
        <v>44896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12023</v>
      </c>
      <c r="B50" s="12">
        <f t="shared" si="12"/>
        <v>44927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22023</v>
      </c>
      <c r="B51" s="12">
        <f t="shared" si="12"/>
        <v>44958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32023</v>
      </c>
      <c r="B52" s="12">
        <f t="shared" si="12"/>
        <v>44986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42023</v>
      </c>
      <c r="B53" s="12">
        <f t="shared" si="12"/>
        <v>45017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52023</v>
      </c>
      <c r="B54" s="12">
        <f t="shared" si="12"/>
        <v>45047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62023</v>
      </c>
      <c r="B55" s="12">
        <f t="shared" si="12"/>
        <v>45078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72023</v>
      </c>
      <c r="B56" s="12">
        <f t="shared" si="12"/>
        <v>45108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82023</v>
      </c>
      <c r="B57" s="12">
        <f t="shared" si="12"/>
        <v>45139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92023</v>
      </c>
      <c r="B58" s="12">
        <f t="shared" si="12"/>
        <v>45170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102023</v>
      </c>
      <c r="B59" s="12">
        <f t="shared" si="12"/>
        <v>45200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112023</v>
      </c>
      <c r="B60" s="12">
        <f t="shared" si="12"/>
        <v>45231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122023</v>
      </c>
      <c r="B61" s="12">
        <f t="shared" si="12"/>
        <v>45261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12024</v>
      </c>
      <c r="B62" s="12">
        <f t="shared" si="12"/>
        <v>45292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22024</v>
      </c>
      <c r="B63" s="12">
        <f t="shared" si="12"/>
        <v>45323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32024</v>
      </c>
      <c r="B64" s="12">
        <f t="shared" si="12"/>
        <v>45352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42024</v>
      </c>
      <c r="B65" s="12">
        <f t="shared" si="12"/>
        <v>45383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52024</v>
      </c>
      <c r="B66" s="12">
        <f t="shared" si="12"/>
        <v>45413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62024</v>
      </c>
      <c r="B67" s="12">
        <f t="shared" si="12"/>
        <v>45444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72024</v>
      </c>
      <c r="B68" s="12">
        <f t="shared" si="12"/>
        <v>45474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82024</v>
      </c>
      <c r="B69" s="12">
        <f t="shared" si="12"/>
        <v>45505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92024</v>
      </c>
      <c r="B70" s="12">
        <f t="shared" ref="B70:B101" si="21">EDATE(B69,1)</f>
        <v>45536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102024</v>
      </c>
      <c r="B71" s="12">
        <f t="shared" si="21"/>
        <v>45566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112024</v>
      </c>
      <c r="B72" s="12">
        <f t="shared" si="21"/>
        <v>45597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122024</v>
      </c>
      <c r="B73" s="12">
        <f t="shared" si="21"/>
        <v>45627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12025</v>
      </c>
      <c r="B74" s="12">
        <f t="shared" si="21"/>
        <v>45658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22025</v>
      </c>
      <c r="B75" s="12">
        <f t="shared" si="21"/>
        <v>45689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32025</v>
      </c>
      <c r="B76" s="12">
        <f t="shared" si="21"/>
        <v>45717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42025</v>
      </c>
      <c r="B77" s="12">
        <f t="shared" si="21"/>
        <v>45748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52025</v>
      </c>
      <c r="B78" s="12">
        <f t="shared" si="21"/>
        <v>45778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62025</v>
      </c>
      <c r="B79" s="12">
        <f t="shared" si="21"/>
        <v>45809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72025</v>
      </c>
      <c r="B80" s="12">
        <f t="shared" si="21"/>
        <v>45839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82025</v>
      </c>
      <c r="B81" s="12">
        <f t="shared" si="21"/>
        <v>45870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92025</v>
      </c>
      <c r="B82" s="12">
        <f t="shared" si="21"/>
        <v>45901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102025</v>
      </c>
      <c r="B83" s="12">
        <f t="shared" si="21"/>
        <v>45931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112025</v>
      </c>
      <c r="B84" s="12">
        <f t="shared" si="21"/>
        <v>45962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122025</v>
      </c>
      <c r="B85" s="12">
        <f t="shared" si="21"/>
        <v>45992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12026</v>
      </c>
      <c r="B86" s="12">
        <f t="shared" si="21"/>
        <v>46023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22026</v>
      </c>
      <c r="B87" s="12">
        <f t="shared" si="21"/>
        <v>46054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32026</v>
      </c>
      <c r="B88" s="12">
        <f t="shared" si="21"/>
        <v>46082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42026</v>
      </c>
      <c r="B89" s="12">
        <f t="shared" si="21"/>
        <v>46113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52026</v>
      </c>
      <c r="B90" s="12">
        <f t="shared" si="21"/>
        <v>46143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62026</v>
      </c>
      <c r="B91" s="12">
        <f t="shared" si="21"/>
        <v>46174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72026</v>
      </c>
      <c r="B92" s="12">
        <f t="shared" si="21"/>
        <v>46204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82026</v>
      </c>
      <c r="B93" s="12">
        <f t="shared" si="21"/>
        <v>46235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92026</v>
      </c>
      <c r="B94" s="12">
        <f t="shared" si="21"/>
        <v>46266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102026</v>
      </c>
      <c r="B95" s="12">
        <f t="shared" si="21"/>
        <v>46296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112026</v>
      </c>
      <c r="B96" s="12">
        <f t="shared" si="21"/>
        <v>46327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122026</v>
      </c>
      <c r="B97" s="12">
        <f t="shared" si="21"/>
        <v>46357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12027</v>
      </c>
      <c r="B98" s="12">
        <f t="shared" si="21"/>
        <v>46388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22027</v>
      </c>
      <c r="B99" s="12">
        <f t="shared" si="21"/>
        <v>46419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32027</v>
      </c>
      <c r="B100" s="12">
        <f t="shared" si="21"/>
        <v>46447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42027</v>
      </c>
      <c r="B101" s="12">
        <f t="shared" si="21"/>
        <v>46478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52027</v>
      </c>
      <c r="B102" s="12">
        <f t="shared" ref="B102:B124" si="31">EDATE(B101,1)</f>
        <v>46508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62027</v>
      </c>
      <c r="B103" s="12">
        <f t="shared" si="31"/>
        <v>46539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72027</v>
      </c>
      <c r="B104" s="12">
        <f t="shared" si="31"/>
        <v>46569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82027</v>
      </c>
      <c r="B105" s="12">
        <f t="shared" si="31"/>
        <v>46600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92027</v>
      </c>
      <c r="B106" s="12">
        <f t="shared" si="31"/>
        <v>46631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102027</v>
      </c>
      <c r="B107" s="12">
        <f t="shared" si="31"/>
        <v>46661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112027</v>
      </c>
      <c r="B108" s="12">
        <f t="shared" si="31"/>
        <v>46692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122027</v>
      </c>
      <c r="B109" s="12">
        <f t="shared" si="31"/>
        <v>46722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12028</v>
      </c>
      <c r="B110" s="12">
        <f t="shared" si="31"/>
        <v>46753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22028</v>
      </c>
      <c r="B111" s="12">
        <f t="shared" si="31"/>
        <v>46784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32028</v>
      </c>
      <c r="B112" s="12">
        <f t="shared" si="31"/>
        <v>46813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42028</v>
      </c>
      <c r="B113" s="12">
        <f t="shared" si="31"/>
        <v>46844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52028</v>
      </c>
      <c r="B114" s="12">
        <f t="shared" si="31"/>
        <v>46874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62028</v>
      </c>
      <c r="B115" s="12">
        <f t="shared" si="31"/>
        <v>46905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72028</v>
      </c>
      <c r="B116" s="12">
        <f t="shared" si="31"/>
        <v>46935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82028</v>
      </c>
      <c r="B117" s="12">
        <f t="shared" si="31"/>
        <v>46966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92028</v>
      </c>
      <c r="B118" s="12">
        <f t="shared" si="31"/>
        <v>46997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102028</v>
      </c>
      <c r="B119" s="12">
        <f t="shared" si="31"/>
        <v>47027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112028</v>
      </c>
      <c r="B120" s="12">
        <f t="shared" si="31"/>
        <v>47058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122028</v>
      </c>
      <c r="B121" s="12">
        <f t="shared" si="31"/>
        <v>47088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12029</v>
      </c>
      <c r="B122" s="12">
        <f t="shared" si="31"/>
        <v>47119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22029</v>
      </c>
      <c r="B123" s="12">
        <f t="shared" si="31"/>
        <v>47150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32029</v>
      </c>
      <c r="B124" s="12">
        <f t="shared" si="31"/>
        <v>47178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J34" sqref="J34"/>
    </sheetView>
  </sheetViews>
  <sheetFormatPr defaultColWidth="11" defaultRowHeight="15"/>
  <cols>
    <col min="1" max="1" width="7" hidden="1" customWidth="1"/>
    <col min="2" max="2" width="8.71428571428571" customWidth="1"/>
    <col min="3" max="3" width="11" customWidth="1"/>
    <col min="4" max="4" width="11.7142857142857" customWidth="1"/>
    <col min="5" max="5" width="12" customWidth="1"/>
    <col min="6" max="6" width="9.71428571428571" customWidth="1"/>
    <col min="7" max="7" width="10.5714285714286" customWidth="1"/>
    <col min="8" max="8" width="11.2857142857143" customWidth="1"/>
    <col min="9" max="9" width="11.4285714285714" customWidth="1"/>
    <col min="12" max="12" width="10.1428571428571" customWidth="1"/>
    <col min="14" max="14" width="10.4285714285714" customWidth="1"/>
    <col min="15" max="15" width="11.1428571428571" customWidth="1"/>
    <col min="16" max="16" width="9.85714285714286" customWidth="1"/>
    <col min="17" max="17" width="4.42857142857143" customWidth="1"/>
    <col min="18" max="18" width="18.8571428571429" customWidth="1"/>
    <col min="19" max="19" width="8.42857142857143" customWidth="1"/>
  </cols>
  <sheetData>
    <row r="1" spans="2:16">
      <c r="B1" s="1" t="s">
        <v>9</v>
      </c>
      <c r="C1" s="2" t="s">
        <v>121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43647</v>
      </c>
      <c r="N1" s="19" t="s">
        <v>13</v>
      </c>
      <c r="O1" s="20">
        <v>550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72019</v>
      </c>
      <c r="B5" s="12">
        <f>EDATE(M1,0)</f>
        <v>43647</v>
      </c>
      <c r="C5" s="13">
        <f>IF(H5&gt;0,O1-H5,IF(J5&lt;0,O1-J5,O1))</f>
        <v>550</v>
      </c>
      <c r="D5" s="13"/>
      <c r="E5" s="13">
        <f>IF(OR(J5&lt;&gt;0,I5&lt;&gt;O1),O1*K1,0)</f>
        <v>55</v>
      </c>
      <c r="F5" s="14">
        <f>IF((J5+I5)&lt;0,0,IF((J5+I5)&gt;E5,E5,J5))</f>
        <v>55</v>
      </c>
      <c r="G5" s="14">
        <f t="shared" ref="G5:G36" si="0">E5-F5</f>
        <v>0</v>
      </c>
      <c r="H5" s="14">
        <f>IF(J5+I5&gt;F5,J5-F5,0)</f>
        <v>-55</v>
      </c>
      <c r="I5" s="24">
        <f>-SUMIF($L5:$P5,"&lt;0",$L5:$P5)+O1</f>
        <v>1100</v>
      </c>
      <c r="J5" s="24">
        <f>IF($L5&gt;0,$L5,0)+IF($N5&gt;0,$N5,0)+IF($P5&gt;0,$P5,0)</f>
        <v>0</v>
      </c>
      <c r="K5" s="25">
        <v>43656</v>
      </c>
      <c r="L5" s="26">
        <v>-450</v>
      </c>
      <c r="M5" s="25">
        <v>43668</v>
      </c>
      <c r="N5" s="26">
        <v>-100</v>
      </c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82019</v>
      </c>
      <c r="B6" s="12">
        <f t="shared" ref="B6:B37" si="2">EDATE(B5,1)</f>
        <v>43678</v>
      </c>
      <c r="C6" s="13">
        <f t="shared" ref="C6:C37" si="3">C5-H6+I6</f>
        <v>275</v>
      </c>
      <c r="D6" s="13">
        <f t="shared" ref="D6:D37" si="4">C5*$K$1</f>
        <v>55</v>
      </c>
      <c r="E6" s="13">
        <f t="shared" ref="E6:E37" si="5">C5*$K$1+G5</f>
        <v>55</v>
      </c>
      <c r="F6" s="14">
        <f t="shared" ref="F6:F37" si="6">IF(J6&gt;E6,E6,J6)</f>
        <v>55</v>
      </c>
      <c r="G6" s="14">
        <f t="shared" si="0"/>
        <v>0</v>
      </c>
      <c r="H6" s="14">
        <f t="shared" ref="H6:H37" si="7">IF(J6&gt;F6,J6-F6,0)</f>
        <v>275</v>
      </c>
      <c r="I6" s="24">
        <f t="shared" ref="I6:I37" si="8">-SUMIF(L6:P6,"&lt;0",L6:P6)</f>
        <v>0</v>
      </c>
      <c r="J6" s="24">
        <f>IF($L6&gt;0,$L6,0)+IF($N6&gt;0,$N6,0)+IF($P6&gt;0,$P6,0)</f>
        <v>330</v>
      </c>
      <c r="K6" s="27">
        <v>43693</v>
      </c>
      <c r="L6" s="26">
        <v>55</v>
      </c>
      <c r="M6" s="27">
        <v>43701</v>
      </c>
      <c r="N6" s="28">
        <v>275</v>
      </c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92019</v>
      </c>
      <c r="B7" s="12">
        <f t="shared" si="2"/>
        <v>43709</v>
      </c>
      <c r="C7" s="13">
        <f t="shared" si="3"/>
        <v>275</v>
      </c>
      <c r="D7" s="13">
        <f t="shared" si="4"/>
        <v>27.5</v>
      </c>
      <c r="E7" s="13">
        <f t="shared" si="5"/>
        <v>27.5</v>
      </c>
      <c r="F7" s="14">
        <f t="shared" si="6"/>
        <v>27.5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27.5</v>
      </c>
      <c r="K7" s="27">
        <v>43726</v>
      </c>
      <c r="L7" s="26">
        <v>27.5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102019</v>
      </c>
      <c r="B8" s="12">
        <f t="shared" si="2"/>
        <v>43739</v>
      </c>
      <c r="C8" s="13">
        <f t="shared" si="3"/>
        <v>275</v>
      </c>
      <c r="D8" s="13">
        <f t="shared" si="4"/>
        <v>27.5</v>
      </c>
      <c r="E8" s="13">
        <f t="shared" si="5"/>
        <v>27.5</v>
      </c>
      <c r="F8" s="14">
        <f t="shared" si="6"/>
        <v>27.5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27.5</v>
      </c>
      <c r="K8" s="27">
        <v>43761</v>
      </c>
      <c r="L8" s="26">
        <v>27.5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112019</v>
      </c>
      <c r="B9" s="12">
        <f t="shared" si="2"/>
        <v>43770</v>
      </c>
      <c r="C9" s="13">
        <f t="shared" si="3"/>
        <v>275</v>
      </c>
      <c r="D9" s="13">
        <f t="shared" si="4"/>
        <v>27.5</v>
      </c>
      <c r="E9" s="13">
        <f t="shared" si="5"/>
        <v>27.5</v>
      </c>
      <c r="F9" s="14">
        <f t="shared" si="6"/>
        <v>27.5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27.5</v>
      </c>
      <c r="K9" s="27">
        <v>43789</v>
      </c>
      <c r="L9" s="26">
        <v>27.5</v>
      </c>
      <c r="M9" s="27"/>
      <c r="N9" s="28"/>
      <c r="O9" s="27"/>
      <c r="P9" s="28"/>
      <c r="S9" s="5"/>
    </row>
    <row r="10" ht="15.75" spans="1:19">
      <c r="A10" s="5" t="str">
        <f t="shared" si="1"/>
        <v>122019</v>
      </c>
      <c r="B10" s="12">
        <f t="shared" si="2"/>
        <v>43800</v>
      </c>
      <c r="C10" s="13">
        <f t="shared" si="3"/>
        <v>275</v>
      </c>
      <c r="D10" s="13">
        <f t="shared" si="4"/>
        <v>27.5</v>
      </c>
      <c r="E10" s="13">
        <f t="shared" si="5"/>
        <v>27.5</v>
      </c>
      <c r="F10" s="14">
        <f t="shared" si="6"/>
        <v>27.5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27.5</v>
      </c>
      <c r="K10" s="27">
        <v>43874</v>
      </c>
      <c r="L10" s="26">
        <v>27.5</v>
      </c>
      <c r="M10" s="27"/>
      <c r="N10" s="28"/>
      <c r="O10" s="27"/>
      <c r="P10" s="28"/>
      <c r="S10" s="5"/>
    </row>
    <row r="11" ht="15.75" spans="1:19">
      <c r="A11" s="5" t="str">
        <f t="shared" si="1"/>
        <v>12020</v>
      </c>
      <c r="B11" s="12">
        <f t="shared" si="2"/>
        <v>43831</v>
      </c>
      <c r="C11" s="13">
        <f t="shared" si="3"/>
        <v>275</v>
      </c>
      <c r="D11" s="13">
        <f t="shared" si="4"/>
        <v>27.5</v>
      </c>
      <c r="E11" s="13">
        <f t="shared" si="5"/>
        <v>27.5</v>
      </c>
      <c r="F11" s="14">
        <f t="shared" si="6"/>
        <v>27.5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27.5</v>
      </c>
      <c r="K11" s="27">
        <v>43874</v>
      </c>
      <c r="L11" s="26">
        <v>27.5</v>
      </c>
      <c r="M11" s="27"/>
      <c r="N11" s="28"/>
      <c r="O11" s="27"/>
      <c r="P11" s="28"/>
      <c r="S11" s="5"/>
    </row>
    <row r="12" ht="15.75" spans="1:19">
      <c r="A12" s="5" t="str">
        <f t="shared" si="1"/>
        <v>22020</v>
      </c>
      <c r="B12" s="12">
        <f t="shared" si="2"/>
        <v>43862</v>
      </c>
      <c r="C12" s="13">
        <f t="shared" si="3"/>
        <v>0</v>
      </c>
      <c r="D12" s="13">
        <f t="shared" si="4"/>
        <v>27.5</v>
      </c>
      <c r="E12" s="13">
        <f t="shared" si="5"/>
        <v>27.5</v>
      </c>
      <c r="F12" s="14">
        <f t="shared" si="6"/>
        <v>27.5</v>
      </c>
      <c r="G12" s="14">
        <f t="shared" si="0"/>
        <v>0</v>
      </c>
      <c r="H12" s="14">
        <f t="shared" si="7"/>
        <v>275</v>
      </c>
      <c r="I12" s="24">
        <f t="shared" si="8"/>
        <v>0</v>
      </c>
      <c r="J12" s="24">
        <f t="shared" si="9"/>
        <v>302.5</v>
      </c>
      <c r="K12" s="27">
        <v>43874</v>
      </c>
      <c r="L12" s="26">
        <v>302.5</v>
      </c>
      <c r="M12" s="27"/>
      <c r="N12" s="28"/>
      <c r="O12" s="27"/>
      <c r="P12" s="28"/>
      <c r="S12" s="5"/>
    </row>
    <row r="13" ht="15.75" spans="1:19">
      <c r="A13" s="5" t="str">
        <f t="shared" si="1"/>
        <v>32020</v>
      </c>
      <c r="B13" s="12">
        <f t="shared" si="2"/>
        <v>43891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42020</v>
      </c>
      <c r="B14" s="12">
        <f t="shared" si="2"/>
        <v>43922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52020</v>
      </c>
      <c r="B15" s="12">
        <f t="shared" si="2"/>
        <v>43952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62020</v>
      </c>
      <c r="B16" s="12">
        <f t="shared" si="2"/>
        <v>43983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72020</v>
      </c>
      <c r="B17" s="12">
        <f t="shared" si="2"/>
        <v>44013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82020</v>
      </c>
      <c r="B18" s="12">
        <f t="shared" si="2"/>
        <v>44044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92020</v>
      </c>
      <c r="B19" s="12">
        <f t="shared" si="2"/>
        <v>44075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102020</v>
      </c>
      <c r="B20" s="12">
        <f t="shared" si="2"/>
        <v>44105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112020</v>
      </c>
      <c r="B21" s="12">
        <f t="shared" si="2"/>
        <v>44136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122020</v>
      </c>
      <c r="B22" s="12">
        <f t="shared" si="2"/>
        <v>44166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12021</v>
      </c>
      <c r="B23" s="12">
        <f t="shared" si="2"/>
        <v>44197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22021</v>
      </c>
      <c r="B24" s="12">
        <f t="shared" si="2"/>
        <v>44228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32021</v>
      </c>
      <c r="B25" s="12">
        <f t="shared" si="2"/>
        <v>44256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42021</v>
      </c>
      <c r="B26" s="12">
        <f t="shared" si="2"/>
        <v>44287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52021</v>
      </c>
      <c r="B27" s="12">
        <f t="shared" si="2"/>
        <v>44317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62021</v>
      </c>
      <c r="B28" s="12">
        <f t="shared" si="2"/>
        <v>44348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72021</v>
      </c>
      <c r="B29" s="12">
        <f t="shared" si="2"/>
        <v>44378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82021</v>
      </c>
      <c r="B30" s="12">
        <f t="shared" si="2"/>
        <v>44409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92021</v>
      </c>
      <c r="B31" s="12">
        <f t="shared" si="2"/>
        <v>44440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102021</v>
      </c>
      <c r="B32" s="12">
        <f t="shared" si="2"/>
        <v>44470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112021</v>
      </c>
      <c r="B33" s="12">
        <f t="shared" si="2"/>
        <v>44501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122021</v>
      </c>
      <c r="B34" s="12">
        <f t="shared" si="2"/>
        <v>44531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12022</v>
      </c>
      <c r="B35" s="12">
        <f t="shared" si="2"/>
        <v>44562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22022</v>
      </c>
      <c r="B36" s="12">
        <f t="shared" si="2"/>
        <v>44593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32022</v>
      </c>
      <c r="B37" s="12">
        <f t="shared" si="2"/>
        <v>44621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42022</v>
      </c>
      <c r="B38" s="12">
        <f t="shared" ref="B38:B69" si="12">EDATE(B37,1)</f>
        <v>44652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52022</v>
      </c>
      <c r="B39" s="12">
        <f t="shared" si="12"/>
        <v>44682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62022</v>
      </c>
      <c r="B40" s="12">
        <f t="shared" si="12"/>
        <v>44713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72022</v>
      </c>
      <c r="B41" s="12">
        <f t="shared" si="12"/>
        <v>44743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82022</v>
      </c>
      <c r="B42" s="12">
        <f t="shared" si="12"/>
        <v>44774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92022</v>
      </c>
      <c r="B43" s="12">
        <f t="shared" si="12"/>
        <v>44805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102022</v>
      </c>
      <c r="B44" s="12">
        <f t="shared" si="12"/>
        <v>44835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112022</v>
      </c>
      <c r="B45" s="12">
        <f t="shared" si="12"/>
        <v>44866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122022</v>
      </c>
      <c r="B46" s="12">
        <f t="shared" si="12"/>
        <v>44896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12023</v>
      </c>
      <c r="B47" s="12">
        <f t="shared" si="12"/>
        <v>44927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22023</v>
      </c>
      <c r="B48" s="12">
        <f t="shared" si="12"/>
        <v>44958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32023</v>
      </c>
      <c r="B49" s="12">
        <f t="shared" si="12"/>
        <v>44986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42023</v>
      </c>
      <c r="B50" s="12">
        <f t="shared" si="12"/>
        <v>45017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52023</v>
      </c>
      <c r="B51" s="12">
        <f t="shared" si="12"/>
        <v>45047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62023</v>
      </c>
      <c r="B52" s="12">
        <f t="shared" si="12"/>
        <v>45078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72023</v>
      </c>
      <c r="B53" s="12">
        <f t="shared" si="12"/>
        <v>45108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82023</v>
      </c>
      <c r="B54" s="12">
        <f t="shared" si="12"/>
        <v>45139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92023</v>
      </c>
      <c r="B55" s="12">
        <f t="shared" si="12"/>
        <v>45170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102023</v>
      </c>
      <c r="B56" s="12">
        <f t="shared" si="12"/>
        <v>45200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112023</v>
      </c>
      <c r="B57" s="12">
        <f t="shared" si="12"/>
        <v>45231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122023</v>
      </c>
      <c r="B58" s="12">
        <f t="shared" si="12"/>
        <v>45261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12024</v>
      </c>
      <c r="B59" s="12">
        <f t="shared" si="12"/>
        <v>45292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22024</v>
      </c>
      <c r="B60" s="12">
        <f t="shared" si="12"/>
        <v>45323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32024</v>
      </c>
      <c r="B61" s="12">
        <f t="shared" si="12"/>
        <v>45352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42024</v>
      </c>
      <c r="B62" s="12">
        <f t="shared" si="12"/>
        <v>45383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52024</v>
      </c>
      <c r="B63" s="12">
        <f t="shared" si="12"/>
        <v>45413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62024</v>
      </c>
      <c r="B64" s="12">
        <f t="shared" si="12"/>
        <v>45444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72024</v>
      </c>
      <c r="B65" s="12">
        <f t="shared" si="12"/>
        <v>45474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82024</v>
      </c>
      <c r="B66" s="12">
        <f t="shared" si="12"/>
        <v>45505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92024</v>
      </c>
      <c r="B67" s="12">
        <f t="shared" si="12"/>
        <v>45536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102024</v>
      </c>
      <c r="B68" s="12">
        <f t="shared" si="12"/>
        <v>45566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112024</v>
      </c>
      <c r="B69" s="12">
        <f t="shared" si="12"/>
        <v>45597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122024</v>
      </c>
      <c r="B70" s="12">
        <f t="shared" ref="B70:B101" si="21">EDATE(B69,1)</f>
        <v>45627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12025</v>
      </c>
      <c r="B71" s="12">
        <f t="shared" si="21"/>
        <v>45658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22025</v>
      </c>
      <c r="B72" s="12">
        <f t="shared" si="21"/>
        <v>45689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32025</v>
      </c>
      <c r="B73" s="12">
        <f t="shared" si="21"/>
        <v>45717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42025</v>
      </c>
      <c r="B74" s="12">
        <f t="shared" si="21"/>
        <v>45748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52025</v>
      </c>
      <c r="B75" s="12">
        <f t="shared" si="21"/>
        <v>45778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62025</v>
      </c>
      <c r="B76" s="12">
        <f t="shared" si="21"/>
        <v>45809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72025</v>
      </c>
      <c r="B77" s="12">
        <f t="shared" si="21"/>
        <v>45839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82025</v>
      </c>
      <c r="B78" s="12">
        <f t="shared" si="21"/>
        <v>45870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92025</v>
      </c>
      <c r="B79" s="12">
        <f t="shared" si="21"/>
        <v>45901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102025</v>
      </c>
      <c r="B80" s="12">
        <f t="shared" si="21"/>
        <v>45931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112025</v>
      </c>
      <c r="B81" s="12">
        <f t="shared" si="21"/>
        <v>45962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122025</v>
      </c>
      <c r="B82" s="12">
        <f t="shared" si="21"/>
        <v>45992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12026</v>
      </c>
      <c r="B83" s="12">
        <f t="shared" si="21"/>
        <v>46023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22026</v>
      </c>
      <c r="B84" s="12">
        <f t="shared" si="21"/>
        <v>46054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32026</v>
      </c>
      <c r="B85" s="12">
        <f t="shared" si="21"/>
        <v>46082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42026</v>
      </c>
      <c r="B86" s="12">
        <f t="shared" si="21"/>
        <v>46113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52026</v>
      </c>
      <c r="B87" s="12">
        <f t="shared" si="21"/>
        <v>46143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62026</v>
      </c>
      <c r="B88" s="12">
        <f t="shared" si="21"/>
        <v>46174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72026</v>
      </c>
      <c r="B89" s="12">
        <f t="shared" si="21"/>
        <v>46204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82026</v>
      </c>
      <c r="B90" s="12">
        <f t="shared" si="21"/>
        <v>46235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92026</v>
      </c>
      <c r="B91" s="12">
        <f t="shared" si="21"/>
        <v>46266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102026</v>
      </c>
      <c r="B92" s="12">
        <f t="shared" si="21"/>
        <v>46296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112026</v>
      </c>
      <c r="B93" s="12">
        <f t="shared" si="21"/>
        <v>46327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122026</v>
      </c>
      <c r="B94" s="12">
        <f t="shared" si="21"/>
        <v>46357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12027</v>
      </c>
      <c r="B95" s="12">
        <f t="shared" si="21"/>
        <v>46388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22027</v>
      </c>
      <c r="B96" s="12">
        <f t="shared" si="21"/>
        <v>46419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32027</v>
      </c>
      <c r="B97" s="12">
        <f t="shared" si="21"/>
        <v>46447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42027</v>
      </c>
      <c r="B98" s="12">
        <f t="shared" si="21"/>
        <v>46478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52027</v>
      </c>
      <c r="B99" s="12">
        <f t="shared" si="21"/>
        <v>46508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62027</v>
      </c>
      <c r="B100" s="12">
        <f t="shared" si="21"/>
        <v>46539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72027</v>
      </c>
      <c r="B101" s="12">
        <f t="shared" si="21"/>
        <v>46569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82027</v>
      </c>
      <c r="B102" s="12">
        <f t="shared" ref="B102:B124" si="31">EDATE(B101,1)</f>
        <v>46600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92027</v>
      </c>
      <c r="B103" s="12">
        <f t="shared" si="31"/>
        <v>46631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102027</v>
      </c>
      <c r="B104" s="12">
        <f t="shared" si="31"/>
        <v>46661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112027</v>
      </c>
      <c r="B105" s="12">
        <f t="shared" si="31"/>
        <v>46692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122027</v>
      </c>
      <c r="B106" s="12">
        <f t="shared" si="31"/>
        <v>46722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12028</v>
      </c>
      <c r="B107" s="12">
        <f t="shared" si="31"/>
        <v>46753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22028</v>
      </c>
      <c r="B108" s="12">
        <f t="shared" si="31"/>
        <v>46784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32028</v>
      </c>
      <c r="B109" s="12">
        <f t="shared" si="31"/>
        <v>46813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42028</v>
      </c>
      <c r="B110" s="12">
        <f t="shared" si="31"/>
        <v>46844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52028</v>
      </c>
      <c r="B111" s="12">
        <f t="shared" si="31"/>
        <v>46874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62028</v>
      </c>
      <c r="B112" s="12">
        <f t="shared" si="31"/>
        <v>46905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72028</v>
      </c>
      <c r="B113" s="12">
        <f t="shared" si="31"/>
        <v>46935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82028</v>
      </c>
      <c r="B114" s="12">
        <f t="shared" si="31"/>
        <v>46966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92028</v>
      </c>
      <c r="B115" s="12">
        <f t="shared" si="31"/>
        <v>46997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102028</v>
      </c>
      <c r="B116" s="12">
        <f t="shared" si="31"/>
        <v>47027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112028</v>
      </c>
      <c r="B117" s="12">
        <f t="shared" si="31"/>
        <v>47058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122028</v>
      </c>
      <c r="B118" s="12">
        <f t="shared" si="31"/>
        <v>47088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12029</v>
      </c>
      <c r="B119" s="12">
        <f t="shared" si="31"/>
        <v>47119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22029</v>
      </c>
      <c r="B120" s="12">
        <f t="shared" si="31"/>
        <v>47150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32029</v>
      </c>
      <c r="B121" s="12">
        <f t="shared" si="31"/>
        <v>47178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42029</v>
      </c>
      <c r="B122" s="12">
        <f t="shared" si="31"/>
        <v>47209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52029</v>
      </c>
      <c r="B123" s="12">
        <f t="shared" si="31"/>
        <v>47239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62029</v>
      </c>
      <c r="B124" s="12">
        <f t="shared" si="31"/>
        <v>47270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S4" sqref="S4"/>
    </sheetView>
  </sheetViews>
  <sheetFormatPr defaultColWidth="11" defaultRowHeight="15"/>
  <cols>
    <col min="1" max="1" width="7" hidden="1" customWidth="1"/>
    <col min="3" max="3" width="12.7142857142857" customWidth="1"/>
    <col min="4" max="4" width="14.1428571428571" customWidth="1"/>
    <col min="5" max="5" width="14.2857142857143" customWidth="1"/>
    <col min="6" max="6" width="12" customWidth="1"/>
    <col min="7" max="7" width="14.5714285714286" customWidth="1"/>
    <col min="8" max="8" width="12" customWidth="1"/>
    <col min="10" max="10" width="12.5714285714286" customWidth="1"/>
    <col min="11" max="12" width="12.2857142857143" customWidth="1"/>
    <col min="13" max="13" width="12.5714285714286" customWidth="1"/>
    <col min="14" max="14" width="12.2857142857143" customWidth="1"/>
    <col min="15" max="15" width="12.4285714285714" customWidth="1"/>
    <col min="16" max="16" width="9.14285714285714" customWidth="1"/>
    <col min="17" max="17" width="4.57142857142857" customWidth="1"/>
    <col min="18" max="18" width="21.8571428571429" customWidth="1"/>
    <col min="19" max="19" width="7.28571428571429" customWidth="1"/>
  </cols>
  <sheetData>
    <row r="1" spans="2:16">
      <c r="B1" s="1" t="s">
        <v>9</v>
      </c>
      <c r="C1" s="2" t="s">
        <v>122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200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200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200</v>
      </c>
      <c r="J5" s="24"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200</v>
      </c>
      <c r="D6" s="13">
        <f t="shared" ref="D6:D37" si="4">C5*$K$1</f>
        <v>20</v>
      </c>
      <c r="E6" s="13">
        <f t="shared" ref="E6:E37" si="5">C5*$K$1+G5</f>
        <v>20</v>
      </c>
      <c r="F6" s="14">
        <f t="shared" ref="F6:F37" si="6">IF(J6&gt;E6,E6,J6)</f>
        <v>0</v>
      </c>
      <c r="G6" s="14">
        <f t="shared" si="0"/>
        <v>20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200</v>
      </c>
      <c r="D7" s="13">
        <f t="shared" si="4"/>
        <v>20</v>
      </c>
      <c r="E7" s="13">
        <f t="shared" si="5"/>
        <v>40</v>
      </c>
      <c r="F7" s="14">
        <f t="shared" si="6"/>
        <v>0</v>
      </c>
      <c r="G7" s="14">
        <f t="shared" si="0"/>
        <v>40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100</v>
      </c>
      <c r="D8" s="13">
        <f t="shared" si="4"/>
        <v>20</v>
      </c>
      <c r="E8" s="13">
        <f t="shared" si="5"/>
        <v>60</v>
      </c>
      <c r="F8" s="14">
        <f t="shared" si="6"/>
        <v>60</v>
      </c>
      <c r="G8" s="14">
        <f t="shared" si="0"/>
        <v>0</v>
      </c>
      <c r="H8" s="14">
        <f t="shared" si="7"/>
        <v>100</v>
      </c>
      <c r="I8" s="24">
        <f t="shared" si="8"/>
        <v>0</v>
      </c>
      <c r="J8" s="24">
        <f t="shared" si="9"/>
        <v>160</v>
      </c>
      <c r="K8" s="27">
        <v>43687</v>
      </c>
      <c r="L8" s="26">
        <v>160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0</v>
      </c>
      <c r="D9" s="13">
        <f t="shared" si="4"/>
        <v>10</v>
      </c>
      <c r="E9" s="13">
        <f t="shared" si="5"/>
        <v>10</v>
      </c>
      <c r="F9" s="14">
        <f t="shared" si="6"/>
        <v>10</v>
      </c>
      <c r="G9" s="14">
        <f t="shared" si="0"/>
        <v>0</v>
      </c>
      <c r="H9" s="14">
        <f t="shared" si="7"/>
        <v>100</v>
      </c>
      <c r="I9" s="24">
        <f t="shared" si="8"/>
        <v>0</v>
      </c>
      <c r="J9" s="24">
        <f t="shared" si="9"/>
        <v>110</v>
      </c>
      <c r="K9" s="27">
        <v>43717</v>
      </c>
      <c r="L9" s="26">
        <v>110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O13" sqref="O13"/>
    </sheetView>
  </sheetViews>
  <sheetFormatPr defaultColWidth="11" defaultRowHeight="15"/>
  <cols>
    <col min="1" max="1" width="7" hidden="1" customWidth="1"/>
    <col min="2" max="2" width="10" customWidth="1"/>
    <col min="4" max="4" width="10.2857142857143" customWidth="1"/>
    <col min="5" max="5" width="12" customWidth="1"/>
    <col min="6" max="6" width="9.85714285714286" customWidth="1"/>
    <col min="7" max="7" width="12" customWidth="1"/>
    <col min="8" max="8" width="11.4285714285714" customWidth="1"/>
    <col min="9" max="9" width="11.5714285714286" customWidth="1"/>
    <col min="10" max="10" width="10.4285714285714" customWidth="1"/>
    <col min="11" max="11" width="11.5714285714286" customWidth="1"/>
    <col min="12" max="12" width="11.2857142857143" customWidth="1"/>
    <col min="13" max="15" width="11.4285714285714" customWidth="1"/>
    <col min="16" max="16" width="8.42857142857143" customWidth="1"/>
    <col min="17" max="17" width="3.14285714285714" customWidth="1"/>
    <col min="18" max="18" width="16.5714285714286" customWidth="1"/>
    <col min="19" max="19" width="8.85714285714286" customWidth="1"/>
  </cols>
  <sheetData>
    <row r="1" spans="2:16">
      <c r="B1" s="1" t="s">
        <v>9</v>
      </c>
      <c r="C1" s="2" t="s">
        <v>123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43770</v>
      </c>
      <c r="N1" s="19" t="s">
        <v>13</v>
      </c>
      <c r="O1" s="20">
        <v>1000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112019</v>
      </c>
      <c r="B5" s="12">
        <f>EDATE(M1,0)</f>
        <v>43770</v>
      </c>
      <c r="C5" s="13">
        <f>IF(H5&gt;0,O1-H5,IF(J5&lt;0,O1-J5,O1))</f>
        <v>1000</v>
      </c>
      <c r="D5" s="13"/>
      <c r="E5" s="13">
        <f>IF(OR(J5&lt;&gt;0,I5&lt;&gt;O1),O1*K1,0)</f>
        <v>100</v>
      </c>
      <c r="F5" s="14">
        <f>IF((J5+I5)&lt;0,0,IF((J5+I5)&gt;E5,E5,J5))</f>
        <v>100</v>
      </c>
      <c r="G5" s="14">
        <f t="shared" ref="G5:G36" si="0">E5-F5</f>
        <v>0</v>
      </c>
      <c r="H5" s="14">
        <f>IF(J5+I5&gt;F5,J5-F5,0)</f>
        <v>-100</v>
      </c>
      <c r="I5" s="24">
        <f>-SUMIF($L5:$P5,"&lt;0",$L5:$P5)+O1</f>
        <v>2000</v>
      </c>
      <c r="J5" s="24">
        <f>IF($L5&gt;0,$L5,0)+IF($N5&gt;0,$N5,0)+IF($P5&gt;0,$P5,0)</f>
        <v>0</v>
      </c>
      <c r="K5" s="25">
        <v>43792</v>
      </c>
      <c r="L5" s="26">
        <v>-1000</v>
      </c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122019</v>
      </c>
      <c r="B6" s="12">
        <f t="shared" ref="B6:B37" si="2">EDATE(B5,1)</f>
        <v>43800</v>
      </c>
      <c r="C6" s="13">
        <f t="shared" ref="C6:C37" si="3">C5-H6+I6</f>
        <v>1000</v>
      </c>
      <c r="D6" s="13">
        <f t="shared" ref="D6:D37" si="4">C5*$K$1</f>
        <v>100</v>
      </c>
      <c r="E6" s="13">
        <f t="shared" ref="E6:E37" si="5">C5*$K$1+G5</f>
        <v>100</v>
      </c>
      <c r="F6" s="14">
        <f t="shared" ref="F6:F37" si="6">IF(J6&gt;E6,E6,J6)</f>
        <v>100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100</v>
      </c>
      <c r="K6" s="27">
        <v>43807</v>
      </c>
      <c r="L6" s="26">
        <v>100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12020</v>
      </c>
      <c r="B7" s="12">
        <f t="shared" si="2"/>
        <v>43831</v>
      </c>
      <c r="C7" s="13">
        <f t="shared" si="3"/>
        <v>800</v>
      </c>
      <c r="D7" s="13">
        <f t="shared" si="4"/>
        <v>100</v>
      </c>
      <c r="E7" s="13">
        <f t="shared" si="5"/>
        <v>100</v>
      </c>
      <c r="F7" s="14">
        <f t="shared" si="6"/>
        <v>100</v>
      </c>
      <c r="G7" s="14">
        <f t="shared" si="0"/>
        <v>0</v>
      </c>
      <c r="H7" s="14">
        <f t="shared" si="7"/>
        <v>200</v>
      </c>
      <c r="I7" s="24">
        <f t="shared" si="8"/>
        <v>0</v>
      </c>
      <c r="J7" s="24">
        <f t="shared" ref="J7:J70" si="9">IF($L7&gt;0,$L7,0)+IF($N7&gt;0,$N7,0)+IF($P7&gt;0,$P7,0)</f>
        <v>300</v>
      </c>
      <c r="K7" s="27">
        <v>43853</v>
      </c>
      <c r="L7" s="26">
        <v>300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22020</v>
      </c>
      <c r="B8" s="12">
        <f t="shared" si="2"/>
        <v>43862</v>
      </c>
      <c r="C8" s="13">
        <f t="shared" si="3"/>
        <v>800</v>
      </c>
      <c r="D8" s="13">
        <f t="shared" si="4"/>
        <v>80</v>
      </c>
      <c r="E8" s="13">
        <f t="shared" si="5"/>
        <v>80</v>
      </c>
      <c r="F8" s="14">
        <f t="shared" si="6"/>
        <v>80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80</v>
      </c>
      <c r="K8" s="27">
        <v>43872</v>
      </c>
      <c r="L8" s="26">
        <v>80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32020</v>
      </c>
      <c r="B9" s="12">
        <f t="shared" si="2"/>
        <v>43891</v>
      </c>
      <c r="C9" s="13">
        <f t="shared" si="3"/>
        <v>800</v>
      </c>
      <c r="D9" s="13">
        <f t="shared" si="4"/>
        <v>80</v>
      </c>
      <c r="E9" s="13">
        <f t="shared" si="5"/>
        <v>80</v>
      </c>
      <c r="F9" s="14">
        <f t="shared" si="6"/>
        <v>80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80</v>
      </c>
      <c r="K9" s="27">
        <v>43901</v>
      </c>
      <c r="L9" s="26">
        <v>80</v>
      </c>
      <c r="M9" s="27"/>
      <c r="N9" s="28"/>
      <c r="O9" s="27"/>
      <c r="P9" s="28"/>
      <c r="S9" s="5"/>
    </row>
    <row r="10" ht="15.75" spans="1:19">
      <c r="A10" s="5" t="str">
        <f t="shared" si="1"/>
        <v>42020</v>
      </c>
      <c r="B10" s="12">
        <f t="shared" si="2"/>
        <v>43922</v>
      </c>
      <c r="C10" s="13">
        <f t="shared" si="3"/>
        <v>800</v>
      </c>
      <c r="D10" s="13">
        <f t="shared" si="4"/>
        <v>80</v>
      </c>
      <c r="E10" s="13">
        <f t="shared" si="5"/>
        <v>80</v>
      </c>
      <c r="F10" s="14">
        <f t="shared" si="6"/>
        <v>80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80</v>
      </c>
      <c r="K10" s="27">
        <v>43932</v>
      </c>
      <c r="L10" s="26">
        <v>80</v>
      </c>
      <c r="M10" s="27"/>
      <c r="N10" s="28"/>
      <c r="O10" s="27"/>
      <c r="P10" s="28"/>
      <c r="S10" s="5"/>
    </row>
    <row r="11" ht="15.75" spans="1:19">
      <c r="A11" s="5" t="str">
        <f t="shared" si="1"/>
        <v>52020</v>
      </c>
      <c r="B11" s="12">
        <f t="shared" si="2"/>
        <v>43952</v>
      </c>
      <c r="C11" s="13">
        <f t="shared" si="3"/>
        <v>800</v>
      </c>
      <c r="D11" s="13">
        <f t="shared" si="4"/>
        <v>80</v>
      </c>
      <c r="E11" s="13">
        <f t="shared" si="5"/>
        <v>80</v>
      </c>
      <c r="F11" s="14">
        <f t="shared" si="6"/>
        <v>80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80</v>
      </c>
      <c r="K11" s="27">
        <v>43963</v>
      </c>
      <c r="L11" s="26">
        <v>80</v>
      </c>
      <c r="M11" s="27"/>
      <c r="N11" s="28"/>
      <c r="O11" s="27"/>
      <c r="P11" s="28"/>
      <c r="S11" s="5"/>
    </row>
    <row r="12" ht="15.75" spans="1:19">
      <c r="A12" s="5" t="str">
        <f t="shared" si="1"/>
        <v>62020</v>
      </c>
      <c r="B12" s="12">
        <f t="shared" si="2"/>
        <v>43983</v>
      </c>
      <c r="C12" s="13">
        <f t="shared" si="3"/>
        <v>800</v>
      </c>
      <c r="D12" s="13">
        <f t="shared" si="4"/>
        <v>80</v>
      </c>
      <c r="E12" s="13">
        <f t="shared" si="5"/>
        <v>80</v>
      </c>
      <c r="F12" s="14">
        <f t="shared" si="6"/>
        <v>80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80</v>
      </c>
      <c r="K12" s="27">
        <v>43994</v>
      </c>
      <c r="L12" s="26">
        <v>80</v>
      </c>
      <c r="M12" s="27"/>
      <c r="N12" s="28"/>
      <c r="O12" s="27"/>
      <c r="P12" s="28"/>
      <c r="S12" s="5"/>
    </row>
    <row r="13" ht="15.75" spans="1:19">
      <c r="A13" s="5" t="str">
        <f t="shared" si="1"/>
        <v>72020</v>
      </c>
      <c r="B13" s="12">
        <f t="shared" si="2"/>
        <v>44013</v>
      </c>
      <c r="C13" s="13">
        <f t="shared" si="3"/>
        <v>0</v>
      </c>
      <c r="D13" s="13">
        <f t="shared" si="4"/>
        <v>80</v>
      </c>
      <c r="E13" s="13">
        <f t="shared" si="5"/>
        <v>80</v>
      </c>
      <c r="F13" s="14">
        <f t="shared" si="6"/>
        <v>80</v>
      </c>
      <c r="G13" s="14">
        <f t="shared" si="0"/>
        <v>0</v>
      </c>
      <c r="H13" s="14">
        <f t="shared" si="7"/>
        <v>800</v>
      </c>
      <c r="I13" s="24">
        <f t="shared" si="8"/>
        <v>0</v>
      </c>
      <c r="J13" s="24">
        <f t="shared" si="9"/>
        <v>880</v>
      </c>
      <c r="K13" s="27">
        <v>44025</v>
      </c>
      <c r="L13" s="26">
        <v>80</v>
      </c>
      <c r="M13" s="27">
        <v>44027</v>
      </c>
      <c r="N13" s="28">
        <v>800</v>
      </c>
      <c r="O13" s="27"/>
      <c r="P13" s="28"/>
      <c r="S13" s="5"/>
    </row>
    <row r="14" ht="15.75" spans="1:19">
      <c r="A14" s="5" t="str">
        <f t="shared" si="1"/>
        <v>82020</v>
      </c>
      <c r="B14" s="12">
        <f t="shared" si="2"/>
        <v>44044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92020</v>
      </c>
      <c r="B15" s="12">
        <f t="shared" si="2"/>
        <v>44075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102020</v>
      </c>
      <c r="B16" s="12">
        <f t="shared" si="2"/>
        <v>44105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112020</v>
      </c>
      <c r="B17" s="12">
        <f t="shared" si="2"/>
        <v>44136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122020</v>
      </c>
      <c r="B18" s="12">
        <f t="shared" si="2"/>
        <v>44166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12021</v>
      </c>
      <c r="B19" s="12">
        <f t="shared" si="2"/>
        <v>44197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22021</v>
      </c>
      <c r="B20" s="12">
        <f t="shared" si="2"/>
        <v>44228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32021</v>
      </c>
      <c r="B21" s="12">
        <f t="shared" si="2"/>
        <v>44256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42021</v>
      </c>
      <c r="B22" s="12">
        <f t="shared" si="2"/>
        <v>44287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52021</v>
      </c>
      <c r="B23" s="12">
        <f t="shared" si="2"/>
        <v>44317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62021</v>
      </c>
      <c r="B24" s="12">
        <f t="shared" si="2"/>
        <v>44348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72021</v>
      </c>
      <c r="B25" s="12">
        <f t="shared" si="2"/>
        <v>44378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82021</v>
      </c>
      <c r="B26" s="12">
        <f t="shared" si="2"/>
        <v>44409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92021</v>
      </c>
      <c r="B27" s="12">
        <f t="shared" si="2"/>
        <v>44440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102021</v>
      </c>
      <c r="B28" s="12">
        <f t="shared" si="2"/>
        <v>44470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112021</v>
      </c>
      <c r="B29" s="12">
        <f t="shared" si="2"/>
        <v>44501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122021</v>
      </c>
      <c r="B30" s="12">
        <f t="shared" si="2"/>
        <v>44531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12022</v>
      </c>
      <c r="B31" s="12">
        <f t="shared" si="2"/>
        <v>44562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22022</v>
      </c>
      <c r="B32" s="12">
        <f t="shared" si="2"/>
        <v>44593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32022</v>
      </c>
      <c r="B33" s="12">
        <f t="shared" si="2"/>
        <v>44621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42022</v>
      </c>
      <c r="B34" s="12">
        <f t="shared" si="2"/>
        <v>44652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52022</v>
      </c>
      <c r="B35" s="12">
        <f t="shared" si="2"/>
        <v>44682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62022</v>
      </c>
      <c r="B36" s="12">
        <f t="shared" si="2"/>
        <v>44713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72022</v>
      </c>
      <c r="B37" s="12">
        <f t="shared" si="2"/>
        <v>44743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82022</v>
      </c>
      <c r="B38" s="12">
        <f t="shared" ref="B38:B69" si="12">EDATE(B37,1)</f>
        <v>44774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92022</v>
      </c>
      <c r="B39" s="12">
        <f t="shared" si="12"/>
        <v>44805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102022</v>
      </c>
      <c r="B40" s="12">
        <f t="shared" si="12"/>
        <v>44835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112022</v>
      </c>
      <c r="B41" s="12">
        <f t="shared" si="12"/>
        <v>44866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122022</v>
      </c>
      <c r="B42" s="12">
        <f t="shared" si="12"/>
        <v>44896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12023</v>
      </c>
      <c r="B43" s="12">
        <f t="shared" si="12"/>
        <v>44927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22023</v>
      </c>
      <c r="B44" s="12">
        <f t="shared" si="12"/>
        <v>44958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32023</v>
      </c>
      <c r="B45" s="12">
        <f t="shared" si="12"/>
        <v>44986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42023</v>
      </c>
      <c r="B46" s="12">
        <f t="shared" si="12"/>
        <v>45017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52023</v>
      </c>
      <c r="B47" s="12">
        <f t="shared" si="12"/>
        <v>45047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62023</v>
      </c>
      <c r="B48" s="12">
        <f t="shared" si="12"/>
        <v>45078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72023</v>
      </c>
      <c r="B49" s="12">
        <f t="shared" si="12"/>
        <v>45108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82023</v>
      </c>
      <c r="B50" s="12">
        <f t="shared" si="12"/>
        <v>45139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92023</v>
      </c>
      <c r="B51" s="12">
        <f t="shared" si="12"/>
        <v>45170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102023</v>
      </c>
      <c r="B52" s="12">
        <f t="shared" si="12"/>
        <v>45200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112023</v>
      </c>
      <c r="B53" s="12">
        <f t="shared" si="12"/>
        <v>45231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122023</v>
      </c>
      <c r="B54" s="12">
        <f t="shared" si="12"/>
        <v>45261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12024</v>
      </c>
      <c r="B55" s="12">
        <f t="shared" si="12"/>
        <v>45292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22024</v>
      </c>
      <c r="B56" s="12">
        <f t="shared" si="12"/>
        <v>45323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32024</v>
      </c>
      <c r="B57" s="12">
        <f t="shared" si="12"/>
        <v>45352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42024</v>
      </c>
      <c r="B58" s="12">
        <f t="shared" si="12"/>
        <v>45383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52024</v>
      </c>
      <c r="B59" s="12">
        <f t="shared" si="12"/>
        <v>45413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62024</v>
      </c>
      <c r="B60" s="12">
        <f t="shared" si="12"/>
        <v>45444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72024</v>
      </c>
      <c r="B61" s="12">
        <f t="shared" si="12"/>
        <v>45474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82024</v>
      </c>
      <c r="B62" s="12">
        <f t="shared" si="12"/>
        <v>45505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92024</v>
      </c>
      <c r="B63" s="12">
        <f t="shared" si="12"/>
        <v>45536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102024</v>
      </c>
      <c r="B64" s="12">
        <f t="shared" si="12"/>
        <v>45566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112024</v>
      </c>
      <c r="B65" s="12">
        <f t="shared" si="12"/>
        <v>45597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122024</v>
      </c>
      <c r="B66" s="12">
        <f t="shared" si="12"/>
        <v>45627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12025</v>
      </c>
      <c r="B67" s="12">
        <f t="shared" si="12"/>
        <v>45658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22025</v>
      </c>
      <c r="B68" s="12">
        <f t="shared" si="12"/>
        <v>45689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32025</v>
      </c>
      <c r="B69" s="12">
        <f t="shared" si="12"/>
        <v>45717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42025</v>
      </c>
      <c r="B70" s="12">
        <f t="shared" ref="B70:B101" si="21">EDATE(B69,1)</f>
        <v>45748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52025</v>
      </c>
      <c r="B71" s="12">
        <f t="shared" si="21"/>
        <v>45778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62025</v>
      </c>
      <c r="B72" s="12">
        <f t="shared" si="21"/>
        <v>45809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72025</v>
      </c>
      <c r="B73" s="12">
        <f t="shared" si="21"/>
        <v>45839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82025</v>
      </c>
      <c r="B74" s="12">
        <f t="shared" si="21"/>
        <v>45870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92025</v>
      </c>
      <c r="B75" s="12">
        <f t="shared" si="21"/>
        <v>45901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102025</v>
      </c>
      <c r="B76" s="12">
        <f t="shared" si="21"/>
        <v>45931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112025</v>
      </c>
      <c r="B77" s="12">
        <f t="shared" si="21"/>
        <v>45962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122025</v>
      </c>
      <c r="B78" s="12">
        <f t="shared" si="21"/>
        <v>45992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12026</v>
      </c>
      <c r="B79" s="12">
        <f t="shared" si="21"/>
        <v>46023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22026</v>
      </c>
      <c r="B80" s="12">
        <f t="shared" si="21"/>
        <v>46054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32026</v>
      </c>
      <c r="B81" s="12">
        <f t="shared" si="21"/>
        <v>46082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42026</v>
      </c>
      <c r="B82" s="12">
        <f t="shared" si="21"/>
        <v>46113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52026</v>
      </c>
      <c r="B83" s="12">
        <f t="shared" si="21"/>
        <v>46143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62026</v>
      </c>
      <c r="B84" s="12">
        <f t="shared" si="21"/>
        <v>46174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72026</v>
      </c>
      <c r="B85" s="12">
        <f t="shared" si="21"/>
        <v>46204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82026</v>
      </c>
      <c r="B86" s="12">
        <f t="shared" si="21"/>
        <v>46235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92026</v>
      </c>
      <c r="B87" s="12">
        <f t="shared" si="21"/>
        <v>46266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102026</v>
      </c>
      <c r="B88" s="12">
        <f t="shared" si="21"/>
        <v>46296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112026</v>
      </c>
      <c r="B89" s="12">
        <f t="shared" si="21"/>
        <v>46327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122026</v>
      </c>
      <c r="B90" s="12">
        <f t="shared" si="21"/>
        <v>46357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12027</v>
      </c>
      <c r="B91" s="12">
        <f t="shared" si="21"/>
        <v>46388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22027</v>
      </c>
      <c r="B92" s="12">
        <f t="shared" si="21"/>
        <v>46419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32027</v>
      </c>
      <c r="B93" s="12">
        <f t="shared" si="21"/>
        <v>46447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42027</v>
      </c>
      <c r="B94" s="12">
        <f t="shared" si="21"/>
        <v>46478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52027</v>
      </c>
      <c r="B95" s="12">
        <f t="shared" si="21"/>
        <v>46508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62027</v>
      </c>
      <c r="B96" s="12">
        <f t="shared" si="21"/>
        <v>46539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72027</v>
      </c>
      <c r="B97" s="12">
        <f t="shared" si="21"/>
        <v>46569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82027</v>
      </c>
      <c r="B98" s="12">
        <f t="shared" si="21"/>
        <v>46600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92027</v>
      </c>
      <c r="B99" s="12">
        <f t="shared" si="21"/>
        <v>46631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102027</v>
      </c>
      <c r="B100" s="12">
        <f t="shared" si="21"/>
        <v>46661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112027</v>
      </c>
      <c r="B101" s="12">
        <f t="shared" si="21"/>
        <v>46692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122027</v>
      </c>
      <c r="B102" s="12">
        <f t="shared" ref="B102:B124" si="31">EDATE(B101,1)</f>
        <v>46722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12028</v>
      </c>
      <c r="B103" s="12">
        <f t="shared" si="31"/>
        <v>46753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22028</v>
      </c>
      <c r="B104" s="12">
        <f t="shared" si="31"/>
        <v>46784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32028</v>
      </c>
      <c r="B105" s="12">
        <f t="shared" si="31"/>
        <v>46813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42028</v>
      </c>
      <c r="B106" s="12">
        <f t="shared" si="31"/>
        <v>46844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52028</v>
      </c>
      <c r="B107" s="12">
        <f t="shared" si="31"/>
        <v>46874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62028</v>
      </c>
      <c r="B108" s="12">
        <f t="shared" si="31"/>
        <v>46905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72028</v>
      </c>
      <c r="B109" s="12">
        <f t="shared" si="31"/>
        <v>46935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82028</v>
      </c>
      <c r="B110" s="12">
        <f t="shared" si="31"/>
        <v>46966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92028</v>
      </c>
      <c r="B111" s="12">
        <f t="shared" si="31"/>
        <v>46997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102028</v>
      </c>
      <c r="B112" s="12">
        <f t="shared" si="31"/>
        <v>47027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112028</v>
      </c>
      <c r="B113" s="12">
        <f t="shared" si="31"/>
        <v>47058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122028</v>
      </c>
      <c r="B114" s="12">
        <f t="shared" si="31"/>
        <v>47088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12029</v>
      </c>
      <c r="B115" s="12">
        <f t="shared" si="31"/>
        <v>47119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22029</v>
      </c>
      <c r="B116" s="12">
        <f t="shared" si="31"/>
        <v>47150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32029</v>
      </c>
      <c r="B117" s="12">
        <f t="shared" si="31"/>
        <v>47178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42029</v>
      </c>
      <c r="B118" s="12">
        <f t="shared" si="31"/>
        <v>47209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52029</v>
      </c>
      <c r="B119" s="12">
        <f t="shared" si="31"/>
        <v>47239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62029</v>
      </c>
      <c r="B120" s="12">
        <f t="shared" si="31"/>
        <v>47270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72029</v>
      </c>
      <c r="B121" s="12">
        <f t="shared" si="31"/>
        <v>47300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82029</v>
      </c>
      <c r="B122" s="12">
        <f t="shared" si="31"/>
        <v>47331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92029</v>
      </c>
      <c r="B123" s="12">
        <f t="shared" si="31"/>
        <v>47362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102029</v>
      </c>
      <c r="B124" s="12">
        <f t="shared" si="31"/>
        <v>47392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4" sqref="S4"/>
    </sheetView>
  </sheetViews>
  <sheetFormatPr defaultColWidth="11" defaultRowHeight="15"/>
  <cols>
    <col min="1" max="1" width="7" hidden="1" customWidth="1"/>
    <col min="4" max="6" width="12" customWidth="1"/>
    <col min="7" max="7" width="10.8571428571429" customWidth="1"/>
    <col min="8" max="8" width="10.7142857142857" customWidth="1"/>
    <col min="9" max="9" width="10" customWidth="1"/>
    <col min="12" max="14" width="10.4285714285714" customWidth="1"/>
    <col min="15" max="15" width="10.8571428571429" customWidth="1"/>
    <col min="16" max="16" width="8.57142857142857" customWidth="1"/>
    <col min="17" max="17" width="3.71428571428571" customWidth="1"/>
    <col min="18" max="18" width="19.1428571428571" customWidth="1"/>
    <col min="19" max="19" width="6.14285714285714" customWidth="1"/>
  </cols>
  <sheetData>
    <row r="1" spans="2:16">
      <c r="B1" s="1" t="s">
        <v>9</v>
      </c>
      <c r="C1" s="2" t="s">
        <v>124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43739</v>
      </c>
      <c r="N1" s="19" t="s">
        <v>13</v>
      </c>
      <c r="O1" s="20">
        <v>50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102019</v>
      </c>
      <c r="B5" s="12">
        <f>EDATE(M1,0)</f>
        <v>43739</v>
      </c>
      <c r="C5" s="13">
        <f>IF(H5&gt;0,O1-H5,IF(J5&lt;0,O1-J5,O1))</f>
        <v>50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50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112019</v>
      </c>
      <c r="B6" s="12">
        <f t="shared" ref="B6:B37" si="2">EDATE(B5,1)</f>
        <v>43770</v>
      </c>
      <c r="C6" s="13">
        <f t="shared" ref="C6:C37" si="3">C5-H6+I6</f>
        <v>0</v>
      </c>
      <c r="D6" s="13">
        <f t="shared" ref="D6:D37" si="4">C5*$K$1</f>
        <v>5</v>
      </c>
      <c r="E6" s="13">
        <f t="shared" ref="E6:E37" si="5">C5*$K$1+G5</f>
        <v>5</v>
      </c>
      <c r="F6" s="14">
        <f t="shared" ref="F6:F37" si="6">IF(J6&gt;E6,E6,J6)</f>
        <v>5</v>
      </c>
      <c r="G6" s="14">
        <f t="shared" si="0"/>
        <v>0</v>
      </c>
      <c r="H6" s="14">
        <f t="shared" ref="H6:H37" si="7">IF(J6&gt;F6,J6-F6,0)</f>
        <v>50</v>
      </c>
      <c r="I6" s="24">
        <f t="shared" ref="I6:I37" si="8">-SUMIF(L6:P6,"&lt;0",L6:P6)</f>
        <v>0</v>
      </c>
      <c r="J6" s="24">
        <f>IF($L6&gt;0,$L6,0)+IF($N6&gt;0,$N6,0)+IF($P6&gt;0,$P6,0)</f>
        <v>55</v>
      </c>
      <c r="K6" s="27">
        <v>43790</v>
      </c>
      <c r="L6" s="26">
        <v>55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122019</v>
      </c>
      <c r="B7" s="12">
        <f t="shared" si="2"/>
        <v>43800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12020</v>
      </c>
      <c r="B8" s="12">
        <f t="shared" si="2"/>
        <v>43831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22020</v>
      </c>
      <c r="B9" s="12">
        <f t="shared" si="2"/>
        <v>43862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32020</v>
      </c>
      <c r="B10" s="12">
        <f t="shared" si="2"/>
        <v>43891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42020</v>
      </c>
      <c r="B11" s="12">
        <f t="shared" si="2"/>
        <v>43922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52020</v>
      </c>
      <c r="B12" s="12">
        <f t="shared" si="2"/>
        <v>43952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62020</v>
      </c>
      <c r="B13" s="12">
        <f t="shared" si="2"/>
        <v>43983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72020</v>
      </c>
      <c r="B14" s="12">
        <f t="shared" si="2"/>
        <v>44013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82020</v>
      </c>
      <c r="B15" s="12">
        <f t="shared" si="2"/>
        <v>44044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92020</v>
      </c>
      <c r="B16" s="12">
        <f t="shared" si="2"/>
        <v>44075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102020</v>
      </c>
      <c r="B17" s="12">
        <f t="shared" si="2"/>
        <v>44105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112020</v>
      </c>
      <c r="B18" s="12">
        <f t="shared" si="2"/>
        <v>44136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122020</v>
      </c>
      <c r="B19" s="12">
        <f t="shared" si="2"/>
        <v>44166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12021</v>
      </c>
      <c r="B20" s="12">
        <f t="shared" si="2"/>
        <v>44197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22021</v>
      </c>
      <c r="B21" s="12">
        <f t="shared" si="2"/>
        <v>44228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32021</v>
      </c>
      <c r="B22" s="12">
        <f t="shared" si="2"/>
        <v>44256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42021</v>
      </c>
      <c r="B23" s="12">
        <f t="shared" si="2"/>
        <v>44287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52021</v>
      </c>
      <c r="B24" s="12">
        <f t="shared" si="2"/>
        <v>44317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62021</v>
      </c>
      <c r="B25" s="12">
        <f t="shared" si="2"/>
        <v>44348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72021</v>
      </c>
      <c r="B26" s="12">
        <f t="shared" si="2"/>
        <v>44378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82021</v>
      </c>
      <c r="B27" s="12">
        <f t="shared" si="2"/>
        <v>44409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92021</v>
      </c>
      <c r="B28" s="12">
        <f t="shared" si="2"/>
        <v>44440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102021</v>
      </c>
      <c r="B29" s="12">
        <f t="shared" si="2"/>
        <v>44470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112021</v>
      </c>
      <c r="B30" s="12">
        <f t="shared" si="2"/>
        <v>44501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122021</v>
      </c>
      <c r="B31" s="12">
        <f t="shared" si="2"/>
        <v>44531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12022</v>
      </c>
      <c r="B32" s="12">
        <f t="shared" si="2"/>
        <v>44562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22022</v>
      </c>
      <c r="B33" s="12">
        <f t="shared" si="2"/>
        <v>44593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32022</v>
      </c>
      <c r="B34" s="12">
        <f t="shared" si="2"/>
        <v>44621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42022</v>
      </c>
      <c r="B35" s="12">
        <f t="shared" si="2"/>
        <v>44652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52022</v>
      </c>
      <c r="B36" s="12">
        <f t="shared" si="2"/>
        <v>44682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62022</v>
      </c>
      <c r="B37" s="12">
        <f t="shared" si="2"/>
        <v>44713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72022</v>
      </c>
      <c r="B38" s="12">
        <f t="shared" ref="B38:B69" si="12">EDATE(B37,1)</f>
        <v>44743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82022</v>
      </c>
      <c r="B39" s="12">
        <f t="shared" si="12"/>
        <v>44774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92022</v>
      </c>
      <c r="B40" s="12">
        <f t="shared" si="12"/>
        <v>44805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102022</v>
      </c>
      <c r="B41" s="12">
        <f t="shared" si="12"/>
        <v>44835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112022</v>
      </c>
      <c r="B42" s="12">
        <f t="shared" si="12"/>
        <v>44866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122022</v>
      </c>
      <c r="B43" s="12">
        <f t="shared" si="12"/>
        <v>44896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12023</v>
      </c>
      <c r="B44" s="12">
        <f t="shared" si="12"/>
        <v>44927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22023</v>
      </c>
      <c r="B45" s="12">
        <f t="shared" si="12"/>
        <v>44958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32023</v>
      </c>
      <c r="B46" s="12">
        <f t="shared" si="12"/>
        <v>44986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42023</v>
      </c>
      <c r="B47" s="12">
        <f t="shared" si="12"/>
        <v>45017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52023</v>
      </c>
      <c r="B48" s="12">
        <f t="shared" si="12"/>
        <v>45047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62023</v>
      </c>
      <c r="B49" s="12">
        <f t="shared" si="12"/>
        <v>45078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72023</v>
      </c>
      <c r="B50" s="12">
        <f t="shared" si="12"/>
        <v>45108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82023</v>
      </c>
      <c r="B51" s="12">
        <f t="shared" si="12"/>
        <v>45139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92023</v>
      </c>
      <c r="B52" s="12">
        <f t="shared" si="12"/>
        <v>45170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102023</v>
      </c>
      <c r="B53" s="12">
        <f t="shared" si="12"/>
        <v>45200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112023</v>
      </c>
      <c r="B54" s="12">
        <f t="shared" si="12"/>
        <v>45231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122023</v>
      </c>
      <c r="B55" s="12">
        <f t="shared" si="12"/>
        <v>45261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12024</v>
      </c>
      <c r="B56" s="12">
        <f t="shared" si="12"/>
        <v>45292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22024</v>
      </c>
      <c r="B57" s="12">
        <f t="shared" si="12"/>
        <v>45323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32024</v>
      </c>
      <c r="B58" s="12">
        <f t="shared" si="12"/>
        <v>45352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42024</v>
      </c>
      <c r="B59" s="12">
        <f t="shared" si="12"/>
        <v>45383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52024</v>
      </c>
      <c r="B60" s="12">
        <f t="shared" si="12"/>
        <v>45413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62024</v>
      </c>
      <c r="B61" s="12">
        <f t="shared" si="12"/>
        <v>45444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72024</v>
      </c>
      <c r="B62" s="12">
        <f t="shared" si="12"/>
        <v>45474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82024</v>
      </c>
      <c r="B63" s="12">
        <f t="shared" si="12"/>
        <v>45505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92024</v>
      </c>
      <c r="B64" s="12">
        <f t="shared" si="12"/>
        <v>45536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102024</v>
      </c>
      <c r="B65" s="12">
        <f t="shared" si="12"/>
        <v>45566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112024</v>
      </c>
      <c r="B66" s="12">
        <f t="shared" si="12"/>
        <v>45597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122024</v>
      </c>
      <c r="B67" s="12">
        <f t="shared" si="12"/>
        <v>45627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12025</v>
      </c>
      <c r="B68" s="12">
        <f t="shared" si="12"/>
        <v>45658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22025</v>
      </c>
      <c r="B69" s="12">
        <f t="shared" si="12"/>
        <v>45689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32025</v>
      </c>
      <c r="B70" s="12">
        <f t="shared" ref="B70:B101" si="21">EDATE(B69,1)</f>
        <v>45717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42025</v>
      </c>
      <c r="B71" s="12">
        <f t="shared" si="21"/>
        <v>45748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52025</v>
      </c>
      <c r="B72" s="12">
        <f t="shared" si="21"/>
        <v>45778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62025</v>
      </c>
      <c r="B73" s="12">
        <f t="shared" si="21"/>
        <v>45809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72025</v>
      </c>
      <c r="B74" s="12">
        <f t="shared" si="21"/>
        <v>45839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82025</v>
      </c>
      <c r="B75" s="12">
        <f t="shared" si="21"/>
        <v>45870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92025</v>
      </c>
      <c r="B76" s="12">
        <f t="shared" si="21"/>
        <v>45901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102025</v>
      </c>
      <c r="B77" s="12">
        <f t="shared" si="21"/>
        <v>45931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112025</v>
      </c>
      <c r="B78" s="12">
        <f t="shared" si="21"/>
        <v>45962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122025</v>
      </c>
      <c r="B79" s="12">
        <f t="shared" si="21"/>
        <v>45992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12026</v>
      </c>
      <c r="B80" s="12">
        <f t="shared" si="21"/>
        <v>46023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22026</v>
      </c>
      <c r="B81" s="12">
        <f t="shared" si="21"/>
        <v>46054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32026</v>
      </c>
      <c r="B82" s="12">
        <f t="shared" si="21"/>
        <v>46082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42026</v>
      </c>
      <c r="B83" s="12">
        <f t="shared" si="21"/>
        <v>46113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52026</v>
      </c>
      <c r="B84" s="12">
        <f t="shared" si="21"/>
        <v>46143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62026</v>
      </c>
      <c r="B85" s="12">
        <f t="shared" si="21"/>
        <v>46174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72026</v>
      </c>
      <c r="B86" s="12">
        <f t="shared" si="21"/>
        <v>46204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82026</v>
      </c>
      <c r="B87" s="12">
        <f t="shared" si="21"/>
        <v>46235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92026</v>
      </c>
      <c r="B88" s="12">
        <f t="shared" si="21"/>
        <v>46266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102026</v>
      </c>
      <c r="B89" s="12">
        <f t="shared" si="21"/>
        <v>46296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112026</v>
      </c>
      <c r="B90" s="12">
        <f t="shared" si="21"/>
        <v>46327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122026</v>
      </c>
      <c r="B91" s="12">
        <f t="shared" si="21"/>
        <v>46357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12027</v>
      </c>
      <c r="B92" s="12">
        <f t="shared" si="21"/>
        <v>46388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22027</v>
      </c>
      <c r="B93" s="12">
        <f t="shared" si="21"/>
        <v>46419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32027</v>
      </c>
      <c r="B94" s="12">
        <f t="shared" si="21"/>
        <v>46447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42027</v>
      </c>
      <c r="B95" s="12">
        <f t="shared" si="21"/>
        <v>46478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52027</v>
      </c>
      <c r="B96" s="12">
        <f t="shared" si="21"/>
        <v>46508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62027</v>
      </c>
      <c r="B97" s="12">
        <f t="shared" si="21"/>
        <v>46539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72027</v>
      </c>
      <c r="B98" s="12">
        <f t="shared" si="21"/>
        <v>46569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82027</v>
      </c>
      <c r="B99" s="12">
        <f t="shared" si="21"/>
        <v>46600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92027</v>
      </c>
      <c r="B100" s="12">
        <f t="shared" si="21"/>
        <v>46631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102027</v>
      </c>
      <c r="B101" s="12">
        <f t="shared" si="21"/>
        <v>46661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112027</v>
      </c>
      <c r="B102" s="12">
        <f t="shared" ref="B102:B124" si="31">EDATE(B101,1)</f>
        <v>46692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122027</v>
      </c>
      <c r="B103" s="12">
        <f t="shared" si="31"/>
        <v>46722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12028</v>
      </c>
      <c r="B104" s="12">
        <f t="shared" si="31"/>
        <v>46753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22028</v>
      </c>
      <c r="B105" s="12">
        <f t="shared" si="31"/>
        <v>46784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32028</v>
      </c>
      <c r="B106" s="12">
        <f t="shared" si="31"/>
        <v>46813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42028</v>
      </c>
      <c r="B107" s="12">
        <f t="shared" si="31"/>
        <v>46844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52028</v>
      </c>
      <c r="B108" s="12">
        <f t="shared" si="31"/>
        <v>46874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62028</v>
      </c>
      <c r="B109" s="12">
        <f t="shared" si="31"/>
        <v>46905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72028</v>
      </c>
      <c r="B110" s="12">
        <f t="shared" si="31"/>
        <v>46935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82028</v>
      </c>
      <c r="B111" s="12">
        <f t="shared" si="31"/>
        <v>46966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92028</v>
      </c>
      <c r="B112" s="12">
        <f t="shared" si="31"/>
        <v>46997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102028</v>
      </c>
      <c r="B113" s="12">
        <f t="shared" si="31"/>
        <v>47027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112028</v>
      </c>
      <c r="B114" s="12">
        <f t="shared" si="31"/>
        <v>47058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122028</v>
      </c>
      <c r="B115" s="12">
        <f t="shared" si="31"/>
        <v>47088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12029</v>
      </c>
      <c r="B116" s="12">
        <f t="shared" si="31"/>
        <v>47119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22029</v>
      </c>
      <c r="B117" s="12">
        <f t="shared" si="31"/>
        <v>47150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32029</v>
      </c>
      <c r="B118" s="12">
        <f t="shared" si="31"/>
        <v>47178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42029</v>
      </c>
      <c r="B119" s="12">
        <f t="shared" si="31"/>
        <v>47209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52029</v>
      </c>
      <c r="B120" s="12">
        <f t="shared" si="31"/>
        <v>47239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62029</v>
      </c>
      <c r="B121" s="12">
        <f t="shared" si="31"/>
        <v>47270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72029</v>
      </c>
      <c r="B122" s="12">
        <f t="shared" si="31"/>
        <v>47300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82029</v>
      </c>
      <c r="B123" s="12">
        <f t="shared" si="31"/>
        <v>47331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92029</v>
      </c>
      <c r="B124" s="12">
        <f t="shared" si="31"/>
        <v>47362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I21" sqref="I21"/>
    </sheetView>
  </sheetViews>
  <sheetFormatPr defaultColWidth="11" defaultRowHeight="15"/>
  <cols>
    <col min="1" max="1" width="7" hidden="1" customWidth="1"/>
    <col min="4" max="8" width="12" customWidth="1"/>
    <col min="11" max="11" width="11.5714285714286" customWidth="1"/>
    <col min="12" max="12" width="11.7142857142857" customWidth="1"/>
    <col min="14" max="14" width="12.4285714285714" customWidth="1"/>
    <col min="15" max="15" width="14.5714285714286" customWidth="1"/>
    <col min="16" max="16" width="14.1428571428571" customWidth="1"/>
    <col min="17" max="17" width="5.14285714285714" customWidth="1"/>
    <col min="18" max="18" width="22.7142857142857" customWidth="1"/>
    <col min="19" max="19" width="10" customWidth="1"/>
  </cols>
  <sheetData>
    <row r="1" spans="2:16">
      <c r="B1" s="1" t="s">
        <v>9</v>
      </c>
      <c r="C1" s="2" t="s">
        <v>125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1000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1000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1000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1000</v>
      </c>
      <c r="D6" s="13">
        <f t="shared" ref="D6:D37" si="4">C5*$K$1</f>
        <v>100</v>
      </c>
      <c r="E6" s="13">
        <f t="shared" ref="E6:E37" si="5">C5*$K$1+G5</f>
        <v>100</v>
      </c>
      <c r="F6" s="14">
        <v>100</v>
      </c>
      <c r="G6" s="14">
        <f t="shared" si="0"/>
        <v>0</v>
      </c>
      <c r="H6" s="14">
        <f t="shared" ref="H6:H37" si="6">IF(J6&gt;F6,J6-F6,0)</f>
        <v>0</v>
      </c>
      <c r="I6" s="24">
        <f t="shared" ref="I6:I37" si="7">-SUMIF(L6:P6,"&lt;0",L6:P6)</f>
        <v>0</v>
      </c>
      <c r="J6" s="24">
        <f>IF($L6&gt;0,$L6,0)+IF($N6&gt;0,$N6,0)+IF($P6&gt;0,$P6,0)</f>
        <v>100</v>
      </c>
      <c r="K6" s="27">
        <v>43634</v>
      </c>
      <c r="L6" s="26">
        <v>100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1000</v>
      </c>
      <c r="D7" s="13">
        <f t="shared" si="4"/>
        <v>100</v>
      </c>
      <c r="E7" s="13">
        <f t="shared" si="5"/>
        <v>100</v>
      </c>
      <c r="F7" s="14">
        <v>100</v>
      </c>
      <c r="G7" s="14">
        <f t="shared" si="0"/>
        <v>0</v>
      </c>
      <c r="H7" s="14">
        <f t="shared" si="6"/>
        <v>0</v>
      </c>
      <c r="I7" s="24">
        <f t="shared" si="7"/>
        <v>0</v>
      </c>
      <c r="J7" s="24">
        <f t="shared" ref="J7:J70" si="8">IF($L7&gt;0,$L7,0)+IF($N7&gt;0,$N7,0)+IF($P7&gt;0,$P7,0)</f>
        <v>100</v>
      </c>
      <c r="K7" s="27">
        <v>43653</v>
      </c>
      <c r="L7" s="26">
        <v>100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1000</v>
      </c>
      <c r="D8" s="13">
        <f t="shared" si="4"/>
        <v>100</v>
      </c>
      <c r="E8" s="13">
        <f t="shared" si="5"/>
        <v>100</v>
      </c>
      <c r="F8" s="14">
        <v>100</v>
      </c>
      <c r="G8" s="14">
        <f t="shared" si="0"/>
        <v>0</v>
      </c>
      <c r="H8" s="14">
        <f t="shared" si="6"/>
        <v>0</v>
      </c>
      <c r="I8" s="24">
        <f t="shared" si="7"/>
        <v>0</v>
      </c>
      <c r="J8" s="24">
        <f t="shared" si="8"/>
        <v>100</v>
      </c>
      <c r="K8" s="27">
        <v>43704</v>
      </c>
      <c r="L8" s="26">
        <v>100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1000</v>
      </c>
      <c r="D9" s="13">
        <f t="shared" si="4"/>
        <v>100</v>
      </c>
      <c r="E9" s="13">
        <f t="shared" si="5"/>
        <v>100</v>
      </c>
      <c r="F9" s="14">
        <v>100</v>
      </c>
      <c r="G9" s="14">
        <f t="shared" si="0"/>
        <v>0</v>
      </c>
      <c r="H9" s="14">
        <f t="shared" si="6"/>
        <v>0</v>
      </c>
      <c r="I9" s="24">
        <f t="shared" si="7"/>
        <v>0</v>
      </c>
      <c r="J9" s="24">
        <f t="shared" si="8"/>
        <v>100</v>
      </c>
      <c r="K9" s="27">
        <v>43719</v>
      </c>
      <c r="L9" s="26">
        <v>100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1000</v>
      </c>
      <c r="D10" s="13">
        <f t="shared" si="4"/>
        <v>100</v>
      </c>
      <c r="E10" s="13">
        <f t="shared" si="5"/>
        <v>100</v>
      </c>
      <c r="F10" s="14">
        <v>100</v>
      </c>
      <c r="G10" s="14">
        <f t="shared" si="0"/>
        <v>0</v>
      </c>
      <c r="H10" s="14">
        <f t="shared" si="6"/>
        <v>0</v>
      </c>
      <c r="I10" s="24">
        <f t="shared" si="7"/>
        <v>0</v>
      </c>
      <c r="J10" s="24">
        <f t="shared" si="8"/>
        <v>100</v>
      </c>
      <c r="K10" s="27">
        <v>43753</v>
      </c>
      <c r="L10" s="26">
        <v>100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1000</v>
      </c>
      <c r="D11" s="13">
        <f t="shared" si="4"/>
        <v>100</v>
      </c>
      <c r="E11" s="13">
        <f t="shared" si="5"/>
        <v>100</v>
      </c>
      <c r="F11" s="14">
        <v>100</v>
      </c>
      <c r="G11" s="14">
        <f t="shared" si="0"/>
        <v>0</v>
      </c>
      <c r="H11" s="14">
        <f t="shared" si="6"/>
        <v>0</v>
      </c>
      <c r="I11" s="24">
        <f t="shared" si="7"/>
        <v>0</v>
      </c>
      <c r="J11" s="24">
        <f t="shared" si="8"/>
        <v>100</v>
      </c>
      <c r="K11" s="27">
        <v>43780</v>
      </c>
      <c r="L11" s="26">
        <v>100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1000</v>
      </c>
      <c r="D12" s="13">
        <f t="shared" si="4"/>
        <v>100</v>
      </c>
      <c r="E12" s="13">
        <f t="shared" si="5"/>
        <v>100</v>
      </c>
      <c r="F12" s="14">
        <v>100</v>
      </c>
      <c r="G12" s="14">
        <f t="shared" si="0"/>
        <v>0</v>
      </c>
      <c r="H12" s="14">
        <f t="shared" si="6"/>
        <v>0</v>
      </c>
      <c r="I12" s="24">
        <f t="shared" si="7"/>
        <v>0</v>
      </c>
      <c r="J12" s="24">
        <f t="shared" si="8"/>
        <v>100</v>
      </c>
      <c r="K12" s="27">
        <v>43833</v>
      </c>
      <c r="L12" s="26">
        <v>100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1000</v>
      </c>
      <c r="D13" s="13">
        <f t="shared" si="4"/>
        <v>100</v>
      </c>
      <c r="E13" s="13">
        <f t="shared" si="5"/>
        <v>100</v>
      </c>
      <c r="F13" s="14">
        <v>100</v>
      </c>
      <c r="G13" s="14">
        <f t="shared" si="0"/>
        <v>0</v>
      </c>
      <c r="H13" s="14">
        <f t="shared" si="6"/>
        <v>0</v>
      </c>
      <c r="I13" s="24">
        <f t="shared" si="7"/>
        <v>0</v>
      </c>
      <c r="J13" s="24">
        <f t="shared" si="8"/>
        <v>100</v>
      </c>
      <c r="K13" s="27">
        <v>43832</v>
      </c>
      <c r="L13" s="26">
        <v>100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1000</v>
      </c>
      <c r="D14" s="13">
        <f t="shared" si="4"/>
        <v>100</v>
      </c>
      <c r="E14" s="13">
        <f t="shared" si="5"/>
        <v>100</v>
      </c>
      <c r="F14" s="14">
        <v>100</v>
      </c>
      <c r="G14" s="14">
        <f t="shared" si="0"/>
        <v>0</v>
      </c>
      <c r="H14" s="14">
        <f t="shared" si="6"/>
        <v>0</v>
      </c>
      <c r="I14" s="24">
        <f t="shared" si="7"/>
        <v>0</v>
      </c>
      <c r="J14" s="24">
        <f t="shared" si="8"/>
        <v>100</v>
      </c>
      <c r="K14" s="27">
        <v>43879</v>
      </c>
      <c r="L14" s="26">
        <v>100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1000</v>
      </c>
      <c r="D15" s="13">
        <f t="shared" si="4"/>
        <v>100</v>
      </c>
      <c r="E15" s="13">
        <f t="shared" si="5"/>
        <v>100</v>
      </c>
      <c r="F15" s="14">
        <v>100</v>
      </c>
      <c r="G15" s="14">
        <f t="shared" si="0"/>
        <v>0</v>
      </c>
      <c r="H15" s="14">
        <f t="shared" si="6"/>
        <v>0</v>
      </c>
      <c r="I15" s="24">
        <f t="shared" si="7"/>
        <v>0</v>
      </c>
      <c r="J15" s="24">
        <f t="shared" si="8"/>
        <v>100</v>
      </c>
      <c r="K15" s="29">
        <v>43925</v>
      </c>
      <c r="L15" s="26">
        <v>100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1000</v>
      </c>
      <c r="D16" s="13">
        <f t="shared" si="4"/>
        <v>100</v>
      </c>
      <c r="E16" s="13">
        <f t="shared" si="5"/>
        <v>100</v>
      </c>
      <c r="F16" s="14">
        <v>0</v>
      </c>
      <c r="G16" s="14">
        <f t="shared" si="0"/>
        <v>100</v>
      </c>
      <c r="H16" s="14">
        <f t="shared" si="6"/>
        <v>0</v>
      </c>
      <c r="I16" s="24">
        <f t="shared" si="7"/>
        <v>0</v>
      </c>
      <c r="J16" s="24">
        <f t="shared" si="8"/>
        <v>0</v>
      </c>
      <c r="K16" s="25">
        <v>43961</v>
      </c>
      <c r="L16" s="26">
        <v>0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1000</v>
      </c>
      <c r="D17" s="13">
        <f t="shared" si="4"/>
        <v>100</v>
      </c>
      <c r="E17" s="13">
        <f t="shared" si="5"/>
        <v>200</v>
      </c>
      <c r="F17" s="14">
        <v>0</v>
      </c>
      <c r="G17" s="14">
        <f t="shared" si="0"/>
        <v>200</v>
      </c>
      <c r="H17" s="14">
        <f t="shared" si="6"/>
        <v>0</v>
      </c>
      <c r="I17" s="24">
        <f t="shared" si="7"/>
        <v>0</v>
      </c>
      <c r="J17" s="24">
        <f t="shared" si="8"/>
        <v>0</v>
      </c>
      <c r="K17" s="25">
        <v>43992</v>
      </c>
      <c r="L17" s="26">
        <v>0</v>
      </c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1000</v>
      </c>
      <c r="D18" s="13">
        <f t="shared" si="4"/>
        <v>100</v>
      </c>
      <c r="E18" s="13">
        <f t="shared" si="5"/>
        <v>300</v>
      </c>
      <c r="F18" s="14">
        <v>0</v>
      </c>
      <c r="G18" s="14">
        <f t="shared" si="0"/>
        <v>300</v>
      </c>
      <c r="H18" s="14">
        <f t="shared" si="6"/>
        <v>0</v>
      </c>
      <c r="I18" s="24">
        <f t="shared" si="7"/>
        <v>0</v>
      </c>
      <c r="J18" s="24">
        <f t="shared" si="8"/>
        <v>0</v>
      </c>
      <c r="K18" s="25">
        <v>43992</v>
      </c>
      <c r="L18" s="26">
        <v>0</v>
      </c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0</v>
      </c>
      <c r="D19" s="13">
        <f t="shared" si="4"/>
        <v>100</v>
      </c>
      <c r="E19" s="13">
        <f t="shared" si="5"/>
        <v>400</v>
      </c>
      <c r="F19" s="14">
        <v>400</v>
      </c>
      <c r="G19" s="14">
        <f t="shared" si="0"/>
        <v>0</v>
      </c>
      <c r="H19" s="14">
        <f t="shared" si="6"/>
        <v>1000</v>
      </c>
      <c r="I19" s="24">
        <f t="shared" si="7"/>
        <v>0</v>
      </c>
      <c r="J19" s="24">
        <f t="shared" si="8"/>
        <v>1400</v>
      </c>
      <c r="K19" s="25">
        <v>44019</v>
      </c>
      <c r="L19" s="26">
        <v>1400</v>
      </c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v>0</v>
      </c>
      <c r="G20" s="14">
        <f t="shared" si="0"/>
        <v>0</v>
      </c>
      <c r="H20" s="14">
        <f t="shared" si="6"/>
        <v>0</v>
      </c>
      <c r="I20" s="24">
        <f t="shared" si="7"/>
        <v>0</v>
      </c>
      <c r="J20" s="24">
        <f t="shared" si="8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v>0</v>
      </c>
      <c r="G21" s="14">
        <f t="shared" si="0"/>
        <v>0</v>
      </c>
      <c r="H21" s="14">
        <f t="shared" si="6"/>
        <v>0</v>
      </c>
      <c r="I21" s="24">
        <f t="shared" si="7"/>
        <v>0</v>
      </c>
      <c r="J21" s="24">
        <f t="shared" si="8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v>0</v>
      </c>
      <c r="G22" s="14">
        <f t="shared" si="0"/>
        <v>0</v>
      </c>
      <c r="H22" s="14">
        <f t="shared" si="6"/>
        <v>0</v>
      </c>
      <c r="I22" s="24">
        <f t="shared" si="7"/>
        <v>0</v>
      </c>
      <c r="J22" s="24">
        <f t="shared" si="8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v>0</v>
      </c>
      <c r="G23" s="14">
        <f t="shared" si="0"/>
        <v>0</v>
      </c>
      <c r="H23" s="14">
        <f t="shared" si="6"/>
        <v>0</v>
      </c>
      <c r="I23" s="24">
        <f t="shared" si="7"/>
        <v>0</v>
      </c>
      <c r="J23" s="24">
        <f t="shared" si="8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v>0</v>
      </c>
      <c r="G24" s="14">
        <f t="shared" si="0"/>
        <v>0</v>
      </c>
      <c r="H24" s="14">
        <f t="shared" si="6"/>
        <v>0</v>
      </c>
      <c r="I24" s="24">
        <f t="shared" si="7"/>
        <v>0</v>
      </c>
      <c r="J24" s="24">
        <f t="shared" si="8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v>0</v>
      </c>
      <c r="G25" s="14">
        <f t="shared" si="0"/>
        <v>0</v>
      </c>
      <c r="H25" s="14">
        <f t="shared" si="6"/>
        <v>0</v>
      </c>
      <c r="I25" s="24">
        <f t="shared" si="7"/>
        <v>0</v>
      </c>
      <c r="J25" s="24">
        <f t="shared" si="8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v>0</v>
      </c>
      <c r="G26" s="14">
        <f t="shared" si="0"/>
        <v>0</v>
      </c>
      <c r="H26" s="14">
        <f t="shared" si="6"/>
        <v>0</v>
      </c>
      <c r="I26" s="24">
        <f t="shared" si="7"/>
        <v>0</v>
      </c>
      <c r="J26" s="24">
        <f t="shared" si="8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v>0</v>
      </c>
      <c r="G27" s="14">
        <f t="shared" si="0"/>
        <v>0</v>
      </c>
      <c r="H27" s="14">
        <f t="shared" si="6"/>
        <v>0</v>
      </c>
      <c r="I27" s="24">
        <f t="shared" si="7"/>
        <v>0</v>
      </c>
      <c r="J27" s="24">
        <f t="shared" si="8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v>0</v>
      </c>
      <c r="G28" s="14">
        <f t="shared" si="0"/>
        <v>0</v>
      </c>
      <c r="H28" s="14">
        <f t="shared" si="6"/>
        <v>0</v>
      </c>
      <c r="I28" s="24">
        <f t="shared" si="7"/>
        <v>0</v>
      </c>
      <c r="J28" s="24">
        <f t="shared" si="8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v>0</v>
      </c>
      <c r="G29" s="14">
        <f t="shared" si="0"/>
        <v>0</v>
      </c>
      <c r="H29" s="14">
        <f t="shared" si="6"/>
        <v>0</v>
      </c>
      <c r="I29" s="24">
        <f t="shared" si="7"/>
        <v>0</v>
      </c>
      <c r="J29" s="24">
        <f t="shared" si="8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v>0</v>
      </c>
      <c r="G30" s="14">
        <f t="shared" si="0"/>
        <v>0</v>
      </c>
      <c r="H30" s="14">
        <f t="shared" si="6"/>
        <v>0</v>
      </c>
      <c r="I30" s="24">
        <f t="shared" si="7"/>
        <v>0</v>
      </c>
      <c r="J30" s="24">
        <f t="shared" si="8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v>0</v>
      </c>
      <c r="G31" s="14">
        <f t="shared" si="0"/>
        <v>0</v>
      </c>
      <c r="H31" s="14">
        <f t="shared" si="6"/>
        <v>0</v>
      </c>
      <c r="I31" s="24">
        <f t="shared" si="7"/>
        <v>0</v>
      </c>
      <c r="J31" s="24">
        <f t="shared" si="8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v>0</v>
      </c>
      <c r="G32" s="14">
        <f t="shared" si="0"/>
        <v>0</v>
      </c>
      <c r="H32" s="14">
        <f t="shared" si="6"/>
        <v>0</v>
      </c>
      <c r="I32" s="24">
        <f t="shared" si="7"/>
        <v>0</v>
      </c>
      <c r="J32" s="24">
        <f t="shared" si="8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v>0</v>
      </c>
      <c r="G33" s="14">
        <f t="shared" si="0"/>
        <v>0</v>
      </c>
      <c r="H33" s="14">
        <f t="shared" si="6"/>
        <v>0</v>
      </c>
      <c r="I33" s="24">
        <f t="shared" si="7"/>
        <v>0</v>
      </c>
      <c r="J33" s="24">
        <f t="shared" si="8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v>0</v>
      </c>
      <c r="G34" s="14">
        <f t="shared" si="0"/>
        <v>0</v>
      </c>
      <c r="H34" s="14">
        <f t="shared" si="6"/>
        <v>0</v>
      </c>
      <c r="I34" s="24">
        <f t="shared" si="7"/>
        <v>0</v>
      </c>
      <c r="J34" s="24">
        <f t="shared" si="8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v>0</v>
      </c>
      <c r="G35" s="14">
        <f t="shared" si="0"/>
        <v>0</v>
      </c>
      <c r="H35" s="14">
        <f t="shared" si="6"/>
        <v>0</v>
      </c>
      <c r="I35" s="24">
        <f t="shared" si="7"/>
        <v>0</v>
      </c>
      <c r="J35" s="24">
        <f t="shared" si="8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v>0</v>
      </c>
      <c r="G36" s="14">
        <f t="shared" si="0"/>
        <v>0</v>
      </c>
      <c r="H36" s="14">
        <f t="shared" si="6"/>
        <v>0</v>
      </c>
      <c r="I36" s="24">
        <f t="shared" si="7"/>
        <v>0</v>
      </c>
      <c r="J36" s="24">
        <f t="shared" si="8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v>0</v>
      </c>
      <c r="G37" s="14">
        <f t="shared" ref="G37:G68" si="9">E37-F37</f>
        <v>0</v>
      </c>
      <c r="H37" s="14">
        <f t="shared" si="6"/>
        <v>0</v>
      </c>
      <c r="I37" s="24">
        <f t="shared" si="7"/>
        <v>0</v>
      </c>
      <c r="J37" s="24">
        <f t="shared" si="8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0">MONTH(B38)&amp;YEAR(B38)</f>
        <v>22022</v>
      </c>
      <c r="B38" s="12">
        <f t="shared" ref="B38:B69" si="11">EDATE(B37,1)</f>
        <v>44593</v>
      </c>
      <c r="C38" s="13">
        <f t="shared" ref="C38:C69" si="12">C37-H38+I38</f>
        <v>0</v>
      </c>
      <c r="D38" s="13">
        <f t="shared" ref="D38:D69" si="13">C37*$K$1</f>
        <v>0</v>
      </c>
      <c r="E38" s="13">
        <f t="shared" ref="E38:E69" si="14">C37*$K$1+G37</f>
        <v>0</v>
      </c>
      <c r="F38" s="14">
        <f t="shared" ref="F38:F69" si="15">IF(J38&gt;E38,E38,J38)</f>
        <v>0</v>
      </c>
      <c r="G38" s="14">
        <f t="shared" si="9"/>
        <v>0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 s="24">
        <f t="shared" si="8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0"/>
        <v>32022</v>
      </c>
      <c r="B39" s="12">
        <f t="shared" si="11"/>
        <v>44621</v>
      </c>
      <c r="C39" s="13">
        <f t="shared" si="12"/>
        <v>0</v>
      </c>
      <c r="D39" s="13">
        <f t="shared" si="13"/>
        <v>0</v>
      </c>
      <c r="E39" s="13">
        <f t="shared" si="14"/>
        <v>0</v>
      </c>
      <c r="F39" s="14">
        <f t="shared" si="15"/>
        <v>0</v>
      </c>
      <c r="G39" s="14">
        <f t="shared" si="9"/>
        <v>0</v>
      </c>
      <c r="H39" s="14">
        <f t="shared" si="16"/>
        <v>0</v>
      </c>
      <c r="I39" s="24">
        <f t="shared" si="17"/>
        <v>0</v>
      </c>
      <c r="J39" s="24">
        <f t="shared" si="8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0"/>
        <v>42022</v>
      </c>
      <c r="B40" s="12">
        <f t="shared" si="11"/>
        <v>44652</v>
      </c>
      <c r="C40" s="13">
        <f t="shared" si="12"/>
        <v>0</v>
      </c>
      <c r="D40" s="13">
        <f t="shared" si="13"/>
        <v>0</v>
      </c>
      <c r="E40" s="13">
        <f t="shared" si="14"/>
        <v>0</v>
      </c>
      <c r="F40" s="14">
        <f t="shared" si="15"/>
        <v>0</v>
      </c>
      <c r="G40" s="14">
        <f t="shared" si="9"/>
        <v>0</v>
      </c>
      <c r="H40" s="14">
        <f t="shared" si="16"/>
        <v>0</v>
      </c>
      <c r="I40" s="24">
        <f t="shared" si="17"/>
        <v>0</v>
      </c>
      <c r="J40" s="24">
        <f t="shared" si="8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0"/>
        <v>52022</v>
      </c>
      <c r="B41" s="12">
        <f t="shared" si="11"/>
        <v>44682</v>
      </c>
      <c r="C41" s="13">
        <f t="shared" si="12"/>
        <v>0</v>
      </c>
      <c r="D41" s="13">
        <f t="shared" si="13"/>
        <v>0</v>
      </c>
      <c r="E41" s="13">
        <f t="shared" si="14"/>
        <v>0</v>
      </c>
      <c r="F41" s="14">
        <f t="shared" si="15"/>
        <v>0</v>
      </c>
      <c r="G41" s="14">
        <f t="shared" si="9"/>
        <v>0</v>
      </c>
      <c r="H41" s="14">
        <f t="shared" si="16"/>
        <v>0</v>
      </c>
      <c r="I41" s="24">
        <f t="shared" si="17"/>
        <v>0</v>
      </c>
      <c r="J41" s="24">
        <f t="shared" si="8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0"/>
        <v>62022</v>
      </c>
      <c r="B42" s="12">
        <f t="shared" si="11"/>
        <v>44713</v>
      </c>
      <c r="C42" s="13">
        <f t="shared" si="12"/>
        <v>0</v>
      </c>
      <c r="D42" s="13">
        <f t="shared" si="13"/>
        <v>0</v>
      </c>
      <c r="E42" s="13">
        <f t="shared" si="14"/>
        <v>0</v>
      </c>
      <c r="F42" s="14">
        <f t="shared" si="15"/>
        <v>0</v>
      </c>
      <c r="G42" s="14">
        <f t="shared" si="9"/>
        <v>0</v>
      </c>
      <c r="H42" s="14">
        <f t="shared" si="16"/>
        <v>0</v>
      </c>
      <c r="I42" s="24">
        <f t="shared" si="17"/>
        <v>0</v>
      </c>
      <c r="J42" s="24">
        <f t="shared" si="8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0"/>
        <v>72022</v>
      </c>
      <c r="B43" s="12">
        <f t="shared" si="11"/>
        <v>44743</v>
      </c>
      <c r="C43" s="13">
        <f t="shared" si="12"/>
        <v>0</v>
      </c>
      <c r="D43" s="13">
        <f t="shared" si="13"/>
        <v>0</v>
      </c>
      <c r="E43" s="13">
        <f t="shared" si="14"/>
        <v>0</v>
      </c>
      <c r="F43" s="14">
        <f t="shared" si="15"/>
        <v>0</v>
      </c>
      <c r="G43" s="14">
        <f t="shared" si="9"/>
        <v>0</v>
      </c>
      <c r="H43" s="14">
        <f t="shared" si="16"/>
        <v>0</v>
      </c>
      <c r="I43" s="24">
        <f t="shared" si="17"/>
        <v>0</v>
      </c>
      <c r="J43" s="24">
        <f t="shared" si="8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0"/>
        <v>82022</v>
      </c>
      <c r="B44" s="12">
        <f t="shared" si="11"/>
        <v>44774</v>
      </c>
      <c r="C44" s="13">
        <f t="shared" si="12"/>
        <v>0</v>
      </c>
      <c r="D44" s="13">
        <f t="shared" si="13"/>
        <v>0</v>
      </c>
      <c r="E44" s="13">
        <f t="shared" si="14"/>
        <v>0</v>
      </c>
      <c r="F44" s="14">
        <f t="shared" si="15"/>
        <v>0</v>
      </c>
      <c r="G44" s="14">
        <f t="shared" si="9"/>
        <v>0</v>
      </c>
      <c r="H44" s="14">
        <f t="shared" si="16"/>
        <v>0</v>
      </c>
      <c r="I44" s="24">
        <f t="shared" si="17"/>
        <v>0</v>
      </c>
      <c r="J44" s="24">
        <f t="shared" si="8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0"/>
        <v>92022</v>
      </c>
      <c r="B45" s="12">
        <f t="shared" si="11"/>
        <v>44805</v>
      </c>
      <c r="C45" s="13">
        <f t="shared" si="12"/>
        <v>0</v>
      </c>
      <c r="D45" s="13">
        <f t="shared" si="13"/>
        <v>0</v>
      </c>
      <c r="E45" s="13">
        <f t="shared" si="14"/>
        <v>0</v>
      </c>
      <c r="F45" s="14">
        <f t="shared" si="15"/>
        <v>0</v>
      </c>
      <c r="G45" s="14">
        <f t="shared" si="9"/>
        <v>0</v>
      </c>
      <c r="H45" s="14">
        <f t="shared" si="16"/>
        <v>0</v>
      </c>
      <c r="I45" s="24">
        <f t="shared" si="17"/>
        <v>0</v>
      </c>
      <c r="J45" s="24">
        <f t="shared" si="8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0"/>
        <v>102022</v>
      </c>
      <c r="B46" s="12">
        <f t="shared" si="11"/>
        <v>44835</v>
      </c>
      <c r="C46" s="13">
        <f t="shared" si="12"/>
        <v>0</v>
      </c>
      <c r="D46" s="13">
        <f t="shared" si="13"/>
        <v>0</v>
      </c>
      <c r="E46" s="13">
        <f t="shared" si="14"/>
        <v>0</v>
      </c>
      <c r="F46" s="14">
        <f t="shared" si="15"/>
        <v>0</v>
      </c>
      <c r="G46" s="14">
        <f t="shared" si="9"/>
        <v>0</v>
      </c>
      <c r="H46" s="14">
        <f t="shared" si="16"/>
        <v>0</v>
      </c>
      <c r="I46" s="24">
        <f t="shared" si="17"/>
        <v>0</v>
      </c>
      <c r="J46" s="24">
        <f t="shared" si="8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0"/>
        <v>112022</v>
      </c>
      <c r="B47" s="12">
        <f t="shared" si="11"/>
        <v>44866</v>
      </c>
      <c r="C47" s="13">
        <f t="shared" si="12"/>
        <v>0</v>
      </c>
      <c r="D47" s="13">
        <f t="shared" si="13"/>
        <v>0</v>
      </c>
      <c r="E47" s="13">
        <f t="shared" si="14"/>
        <v>0</v>
      </c>
      <c r="F47" s="14">
        <f t="shared" si="15"/>
        <v>0</v>
      </c>
      <c r="G47" s="14">
        <f t="shared" si="9"/>
        <v>0</v>
      </c>
      <c r="H47" s="14">
        <f t="shared" si="16"/>
        <v>0</v>
      </c>
      <c r="I47" s="24">
        <f t="shared" si="17"/>
        <v>0</v>
      </c>
      <c r="J47" s="24">
        <f t="shared" si="8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0"/>
        <v>122022</v>
      </c>
      <c r="B48" s="12">
        <f t="shared" si="11"/>
        <v>44896</v>
      </c>
      <c r="C48" s="13">
        <f t="shared" si="12"/>
        <v>0</v>
      </c>
      <c r="D48" s="13">
        <f t="shared" si="13"/>
        <v>0</v>
      </c>
      <c r="E48" s="13">
        <f t="shared" si="14"/>
        <v>0</v>
      </c>
      <c r="F48" s="14">
        <f t="shared" si="15"/>
        <v>0</v>
      </c>
      <c r="G48" s="14">
        <f t="shared" si="9"/>
        <v>0</v>
      </c>
      <c r="H48" s="14">
        <f t="shared" si="16"/>
        <v>0</v>
      </c>
      <c r="I48" s="24">
        <f t="shared" si="17"/>
        <v>0</v>
      </c>
      <c r="J48" s="24">
        <f t="shared" si="8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0"/>
        <v>12023</v>
      </c>
      <c r="B49" s="12">
        <f t="shared" si="11"/>
        <v>44927</v>
      </c>
      <c r="C49" s="13">
        <f t="shared" si="12"/>
        <v>0</v>
      </c>
      <c r="D49" s="13">
        <f t="shared" si="13"/>
        <v>0</v>
      </c>
      <c r="E49" s="13">
        <f t="shared" si="14"/>
        <v>0</v>
      </c>
      <c r="F49" s="14">
        <f t="shared" si="15"/>
        <v>0</v>
      </c>
      <c r="G49" s="14">
        <f t="shared" si="9"/>
        <v>0</v>
      </c>
      <c r="H49" s="14">
        <f t="shared" si="16"/>
        <v>0</v>
      </c>
      <c r="I49" s="24">
        <f t="shared" si="17"/>
        <v>0</v>
      </c>
      <c r="J49" s="24">
        <f t="shared" si="8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0"/>
        <v>22023</v>
      </c>
      <c r="B50" s="12">
        <f t="shared" si="11"/>
        <v>44958</v>
      </c>
      <c r="C50" s="13">
        <f t="shared" si="12"/>
        <v>0</v>
      </c>
      <c r="D50" s="13">
        <f t="shared" si="13"/>
        <v>0</v>
      </c>
      <c r="E50" s="13">
        <f t="shared" si="14"/>
        <v>0</v>
      </c>
      <c r="F50" s="14">
        <f t="shared" si="15"/>
        <v>0</v>
      </c>
      <c r="G50" s="14">
        <f t="shared" si="9"/>
        <v>0</v>
      </c>
      <c r="H50" s="14">
        <f t="shared" si="16"/>
        <v>0</v>
      </c>
      <c r="I50" s="24">
        <f t="shared" si="17"/>
        <v>0</v>
      </c>
      <c r="J50" s="24">
        <f t="shared" si="8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0"/>
        <v>32023</v>
      </c>
      <c r="B51" s="12">
        <f t="shared" si="11"/>
        <v>44986</v>
      </c>
      <c r="C51" s="13">
        <f t="shared" si="12"/>
        <v>0</v>
      </c>
      <c r="D51" s="13">
        <f t="shared" si="13"/>
        <v>0</v>
      </c>
      <c r="E51" s="13">
        <f t="shared" si="14"/>
        <v>0</v>
      </c>
      <c r="F51" s="14">
        <f t="shared" si="15"/>
        <v>0</v>
      </c>
      <c r="G51" s="14">
        <f t="shared" si="9"/>
        <v>0</v>
      </c>
      <c r="H51" s="14">
        <f t="shared" si="16"/>
        <v>0</v>
      </c>
      <c r="I51" s="24">
        <f t="shared" si="17"/>
        <v>0</v>
      </c>
      <c r="J51" s="24">
        <f t="shared" si="8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0"/>
        <v>42023</v>
      </c>
      <c r="B52" s="12">
        <f t="shared" si="11"/>
        <v>45017</v>
      </c>
      <c r="C52" s="13">
        <f t="shared" si="12"/>
        <v>0</v>
      </c>
      <c r="D52" s="13">
        <f t="shared" si="13"/>
        <v>0</v>
      </c>
      <c r="E52" s="13">
        <f t="shared" si="14"/>
        <v>0</v>
      </c>
      <c r="F52" s="14">
        <f t="shared" si="15"/>
        <v>0</v>
      </c>
      <c r="G52" s="14">
        <f t="shared" si="9"/>
        <v>0</v>
      </c>
      <c r="H52" s="14">
        <f t="shared" si="16"/>
        <v>0</v>
      </c>
      <c r="I52" s="24">
        <f t="shared" si="17"/>
        <v>0</v>
      </c>
      <c r="J52" s="24">
        <f t="shared" si="8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0"/>
        <v>52023</v>
      </c>
      <c r="B53" s="12">
        <f t="shared" si="11"/>
        <v>45047</v>
      </c>
      <c r="C53" s="13">
        <f t="shared" si="12"/>
        <v>0</v>
      </c>
      <c r="D53" s="13">
        <f t="shared" si="13"/>
        <v>0</v>
      </c>
      <c r="E53" s="13">
        <f t="shared" si="14"/>
        <v>0</v>
      </c>
      <c r="F53" s="14">
        <f t="shared" si="15"/>
        <v>0</v>
      </c>
      <c r="G53" s="14">
        <f t="shared" si="9"/>
        <v>0</v>
      </c>
      <c r="H53" s="14">
        <f t="shared" si="16"/>
        <v>0</v>
      </c>
      <c r="I53" s="24">
        <f t="shared" si="17"/>
        <v>0</v>
      </c>
      <c r="J53" s="24">
        <f t="shared" si="8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0"/>
        <v>62023</v>
      </c>
      <c r="B54" s="12">
        <f t="shared" si="11"/>
        <v>45078</v>
      </c>
      <c r="C54" s="13">
        <f t="shared" si="12"/>
        <v>0</v>
      </c>
      <c r="D54" s="13">
        <f t="shared" si="13"/>
        <v>0</v>
      </c>
      <c r="E54" s="13">
        <f t="shared" si="14"/>
        <v>0</v>
      </c>
      <c r="F54" s="14">
        <f t="shared" si="15"/>
        <v>0</v>
      </c>
      <c r="G54" s="14">
        <f t="shared" si="9"/>
        <v>0</v>
      </c>
      <c r="H54" s="14">
        <f t="shared" si="16"/>
        <v>0</v>
      </c>
      <c r="I54" s="24">
        <f t="shared" si="17"/>
        <v>0</v>
      </c>
      <c r="J54" s="24">
        <f t="shared" si="8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0"/>
        <v>72023</v>
      </c>
      <c r="B55" s="12">
        <f t="shared" si="11"/>
        <v>45108</v>
      </c>
      <c r="C55" s="13">
        <f t="shared" si="12"/>
        <v>0</v>
      </c>
      <c r="D55" s="13">
        <f t="shared" si="13"/>
        <v>0</v>
      </c>
      <c r="E55" s="13">
        <f t="shared" si="14"/>
        <v>0</v>
      </c>
      <c r="F55" s="14">
        <f t="shared" si="15"/>
        <v>0</v>
      </c>
      <c r="G55" s="14">
        <f t="shared" si="9"/>
        <v>0</v>
      </c>
      <c r="H55" s="14">
        <f t="shared" si="16"/>
        <v>0</v>
      </c>
      <c r="I55" s="24">
        <f t="shared" si="17"/>
        <v>0</v>
      </c>
      <c r="J55" s="24">
        <f t="shared" si="8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0"/>
        <v>82023</v>
      </c>
      <c r="B56" s="12">
        <f t="shared" si="11"/>
        <v>45139</v>
      </c>
      <c r="C56" s="13">
        <f t="shared" si="12"/>
        <v>0</v>
      </c>
      <c r="D56" s="13">
        <f t="shared" si="13"/>
        <v>0</v>
      </c>
      <c r="E56" s="13">
        <f t="shared" si="14"/>
        <v>0</v>
      </c>
      <c r="F56" s="14">
        <f t="shared" si="15"/>
        <v>0</v>
      </c>
      <c r="G56" s="14">
        <f t="shared" si="9"/>
        <v>0</v>
      </c>
      <c r="H56" s="14">
        <f t="shared" si="16"/>
        <v>0</v>
      </c>
      <c r="I56" s="24">
        <f t="shared" si="17"/>
        <v>0</v>
      </c>
      <c r="J56" s="24">
        <f t="shared" si="8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0"/>
        <v>92023</v>
      </c>
      <c r="B57" s="12">
        <f t="shared" si="11"/>
        <v>45170</v>
      </c>
      <c r="C57" s="13">
        <f t="shared" si="12"/>
        <v>0</v>
      </c>
      <c r="D57" s="13">
        <f t="shared" si="13"/>
        <v>0</v>
      </c>
      <c r="E57" s="13">
        <f t="shared" si="14"/>
        <v>0</v>
      </c>
      <c r="F57" s="14">
        <f t="shared" si="15"/>
        <v>0</v>
      </c>
      <c r="G57" s="14">
        <f t="shared" si="9"/>
        <v>0</v>
      </c>
      <c r="H57" s="14">
        <f t="shared" si="16"/>
        <v>0</v>
      </c>
      <c r="I57" s="24">
        <f t="shared" si="17"/>
        <v>0</v>
      </c>
      <c r="J57" s="24">
        <f t="shared" si="8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0"/>
        <v>102023</v>
      </c>
      <c r="B58" s="12">
        <f t="shared" si="11"/>
        <v>45200</v>
      </c>
      <c r="C58" s="13">
        <f t="shared" si="12"/>
        <v>0</v>
      </c>
      <c r="D58" s="13">
        <f t="shared" si="13"/>
        <v>0</v>
      </c>
      <c r="E58" s="13">
        <f t="shared" si="14"/>
        <v>0</v>
      </c>
      <c r="F58" s="14">
        <f t="shared" si="15"/>
        <v>0</v>
      </c>
      <c r="G58" s="14">
        <f t="shared" si="9"/>
        <v>0</v>
      </c>
      <c r="H58" s="14">
        <f t="shared" si="16"/>
        <v>0</v>
      </c>
      <c r="I58" s="24">
        <f t="shared" si="17"/>
        <v>0</v>
      </c>
      <c r="J58" s="24">
        <f t="shared" si="8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0"/>
        <v>112023</v>
      </c>
      <c r="B59" s="12">
        <f t="shared" si="11"/>
        <v>45231</v>
      </c>
      <c r="C59" s="13">
        <f t="shared" si="12"/>
        <v>0</v>
      </c>
      <c r="D59" s="13">
        <f t="shared" si="13"/>
        <v>0</v>
      </c>
      <c r="E59" s="13">
        <f t="shared" si="14"/>
        <v>0</v>
      </c>
      <c r="F59" s="14">
        <f t="shared" si="15"/>
        <v>0</v>
      </c>
      <c r="G59" s="14">
        <f t="shared" si="9"/>
        <v>0</v>
      </c>
      <c r="H59" s="14">
        <f t="shared" si="16"/>
        <v>0</v>
      </c>
      <c r="I59" s="24">
        <f t="shared" si="17"/>
        <v>0</v>
      </c>
      <c r="J59" s="24">
        <f t="shared" si="8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0"/>
        <v>122023</v>
      </c>
      <c r="B60" s="12">
        <f t="shared" si="11"/>
        <v>45261</v>
      </c>
      <c r="C60" s="13">
        <f t="shared" si="12"/>
        <v>0</v>
      </c>
      <c r="D60" s="13">
        <f t="shared" si="13"/>
        <v>0</v>
      </c>
      <c r="E60" s="13">
        <f t="shared" si="14"/>
        <v>0</v>
      </c>
      <c r="F60" s="14">
        <f t="shared" si="15"/>
        <v>0</v>
      </c>
      <c r="G60" s="14">
        <f t="shared" si="9"/>
        <v>0</v>
      </c>
      <c r="H60" s="14">
        <f t="shared" si="16"/>
        <v>0</v>
      </c>
      <c r="I60" s="24">
        <f t="shared" si="17"/>
        <v>0</v>
      </c>
      <c r="J60" s="24">
        <f t="shared" si="8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0"/>
        <v>12024</v>
      </c>
      <c r="B61" s="12">
        <f t="shared" si="11"/>
        <v>45292</v>
      </c>
      <c r="C61" s="13">
        <f t="shared" si="12"/>
        <v>0</v>
      </c>
      <c r="D61" s="13">
        <f t="shared" si="13"/>
        <v>0</v>
      </c>
      <c r="E61" s="13">
        <f t="shared" si="14"/>
        <v>0</v>
      </c>
      <c r="F61" s="14">
        <f t="shared" si="15"/>
        <v>0</v>
      </c>
      <c r="G61" s="14">
        <f t="shared" si="9"/>
        <v>0</v>
      </c>
      <c r="H61" s="14">
        <f t="shared" si="16"/>
        <v>0</v>
      </c>
      <c r="I61" s="24">
        <f t="shared" si="17"/>
        <v>0</v>
      </c>
      <c r="J61" s="24">
        <f t="shared" si="8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0"/>
        <v>22024</v>
      </c>
      <c r="B62" s="12">
        <f t="shared" si="11"/>
        <v>45323</v>
      </c>
      <c r="C62" s="13">
        <f t="shared" si="12"/>
        <v>0</v>
      </c>
      <c r="D62" s="13">
        <f t="shared" si="13"/>
        <v>0</v>
      </c>
      <c r="E62" s="13">
        <f t="shared" si="14"/>
        <v>0</v>
      </c>
      <c r="F62" s="14">
        <f t="shared" si="15"/>
        <v>0</v>
      </c>
      <c r="G62" s="14">
        <f t="shared" si="9"/>
        <v>0</v>
      </c>
      <c r="H62" s="14">
        <f t="shared" si="16"/>
        <v>0</v>
      </c>
      <c r="I62" s="24">
        <f t="shared" si="17"/>
        <v>0</v>
      </c>
      <c r="J62" s="24">
        <f t="shared" si="8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0"/>
        <v>32024</v>
      </c>
      <c r="B63" s="12">
        <f t="shared" si="11"/>
        <v>45352</v>
      </c>
      <c r="C63" s="13">
        <f t="shared" si="12"/>
        <v>0</v>
      </c>
      <c r="D63" s="13">
        <f t="shared" si="13"/>
        <v>0</v>
      </c>
      <c r="E63" s="13">
        <f t="shared" si="14"/>
        <v>0</v>
      </c>
      <c r="F63" s="14">
        <f t="shared" si="15"/>
        <v>0</v>
      </c>
      <c r="G63" s="14">
        <f t="shared" si="9"/>
        <v>0</v>
      </c>
      <c r="H63" s="14">
        <f t="shared" si="16"/>
        <v>0</v>
      </c>
      <c r="I63" s="24">
        <f t="shared" si="17"/>
        <v>0</v>
      </c>
      <c r="J63" s="24">
        <f t="shared" si="8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0"/>
        <v>42024</v>
      </c>
      <c r="B64" s="12">
        <f t="shared" si="11"/>
        <v>45383</v>
      </c>
      <c r="C64" s="13">
        <f t="shared" si="12"/>
        <v>0</v>
      </c>
      <c r="D64" s="13">
        <f t="shared" si="13"/>
        <v>0</v>
      </c>
      <c r="E64" s="13">
        <f t="shared" si="14"/>
        <v>0</v>
      </c>
      <c r="F64" s="14">
        <f t="shared" si="15"/>
        <v>0</v>
      </c>
      <c r="G64" s="14">
        <f t="shared" si="9"/>
        <v>0</v>
      </c>
      <c r="H64" s="14">
        <f t="shared" si="16"/>
        <v>0</v>
      </c>
      <c r="I64" s="24">
        <f t="shared" si="17"/>
        <v>0</v>
      </c>
      <c r="J64" s="24">
        <f t="shared" si="8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0"/>
        <v>52024</v>
      </c>
      <c r="B65" s="12">
        <f t="shared" si="11"/>
        <v>45413</v>
      </c>
      <c r="C65" s="13">
        <f t="shared" si="12"/>
        <v>0</v>
      </c>
      <c r="D65" s="13">
        <f t="shared" si="13"/>
        <v>0</v>
      </c>
      <c r="E65" s="13">
        <f t="shared" si="14"/>
        <v>0</v>
      </c>
      <c r="F65" s="14">
        <f t="shared" si="15"/>
        <v>0</v>
      </c>
      <c r="G65" s="14">
        <f t="shared" si="9"/>
        <v>0</v>
      </c>
      <c r="H65" s="14">
        <f t="shared" si="16"/>
        <v>0</v>
      </c>
      <c r="I65" s="24">
        <f t="shared" si="17"/>
        <v>0</v>
      </c>
      <c r="J65" s="24">
        <f t="shared" si="8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0"/>
        <v>62024</v>
      </c>
      <c r="B66" s="12">
        <f t="shared" si="11"/>
        <v>45444</v>
      </c>
      <c r="C66" s="13">
        <f t="shared" si="12"/>
        <v>0</v>
      </c>
      <c r="D66" s="13">
        <f t="shared" si="13"/>
        <v>0</v>
      </c>
      <c r="E66" s="13">
        <f t="shared" si="14"/>
        <v>0</v>
      </c>
      <c r="F66" s="14">
        <f t="shared" si="15"/>
        <v>0</v>
      </c>
      <c r="G66" s="14">
        <f t="shared" si="9"/>
        <v>0</v>
      </c>
      <c r="H66" s="14">
        <f t="shared" si="16"/>
        <v>0</v>
      </c>
      <c r="I66" s="24">
        <f t="shared" si="17"/>
        <v>0</v>
      </c>
      <c r="J66" s="24">
        <f t="shared" si="8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0"/>
        <v>72024</v>
      </c>
      <c r="B67" s="12">
        <f t="shared" si="11"/>
        <v>45474</v>
      </c>
      <c r="C67" s="13">
        <f t="shared" si="12"/>
        <v>0</v>
      </c>
      <c r="D67" s="13">
        <f t="shared" si="13"/>
        <v>0</v>
      </c>
      <c r="E67" s="13">
        <f t="shared" si="14"/>
        <v>0</v>
      </c>
      <c r="F67" s="14">
        <f t="shared" si="15"/>
        <v>0</v>
      </c>
      <c r="G67" s="14">
        <f t="shared" si="9"/>
        <v>0</v>
      </c>
      <c r="H67" s="14">
        <f t="shared" si="16"/>
        <v>0</v>
      </c>
      <c r="I67" s="24">
        <f t="shared" si="17"/>
        <v>0</v>
      </c>
      <c r="J67" s="24">
        <f t="shared" si="8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0"/>
        <v>82024</v>
      </c>
      <c r="B68" s="12">
        <f t="shared" si="11"/>
        <v>45505</v>
      </c>
      <c r="C68" s="13">
        <f t="shared" si="12"/>
        <v>0</v>
      </c>
      <c r="D68" s="13">
        <f t="shared" si="13"/>
        <v>0</v>
      </c>
      <c r="E68" s="13">
        <f t="shared" si="14"/>
        <v>0</v>
      </c>
      <c r="F68" s="14">
        <f t="shared" si="15"/>
        <v>0</v>
      </c>
      <c r="G68" s="14">
        <f t="shared" si="9"/>
        <v>0</v>
      </c>
      <c r="H68" s="14">
        <f t="shared" si="16"/>
        <v>0</v>
      </c>
      <c r="I68" s="24">
        <f t="shared" si="17"/>
        <v>0</v>
      </c>
      <c r="J68" s="24">
        <f t="shared" si="8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0"/>
        <v>92024</v>
      </c>
      <c r="B69" s="12">
        <f t="shared" si="11"/>
        <v>45536</v>
      </c>
      <c r="C69" s="13">
        <f t="shared" si="12"/>
        <v>0</v>
      </c>
      <c r="D69" s="13">
        <f t="shared" si="13"/>
        <v>0</v>
      </c>
      <c r="E69" s="13">
        <f t="shared" si="14"/>
        <v>0</v>
      </c>
      <c r="F69" s="14">
        <f t="shared" si="15"/>
        <v>0</v>
      </c>
      <c r="G69" s="14">
        <f t="shared" ref="G69:G100" si="18">E69-F69</f>
        <v>0</v>
      </c>
      <c r="H69" s="14">
        <f t="shared" si="16"/>
        <v>0</v>
      </c>
      <c r="I69" s="24">
        <f t="shared" si="17"/>
        <v>0</v>
      </c>
      <c r="J69" s="24">
        <f t="shared" si="8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9">MONTH(B70)&amp;YEAR(B70)</f>
        <v>102024</v>
      </c>
      <c r="B70" s="12">
        <f t="shared" ref="B70:B101" si="20">EDATE(B69,1)</f>
        <v>45566</v>
      </c>
      <c r="C70" s="13">
        <f t="shared" ref="C70:C101" si="21">C69-H70+I70</f>
        <v>0</v>
      </c>
      <c r="D70" s="13">
        <f t="shared" ref="D70:D101" si="22">C69*$K$1</f>
        <v>0</v>
      </c>
      <c r="E70" s="13">
        <f t="shared" ref="E70:E101" si="23">C69*$K$1+G69</f>
        <v>0</v>
      </c>
      <c r="F70" s="14">
        <f t="shared" ref="F70:F101" si="24">IF(J70&gt;E70,E70,J70)</f>
        <v>0</v>
      </c>
      <c r="G70" s="14">
        <f t="shared" si="18"/>
        <v>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8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9"/>
        <v>112024</v>
      </c>
      <c r="B71" s="12">
        <f t="shared" si="20"/>
        <v>45597</v>
      </c>
      <c r="C71" s="13">
        <f t="shared" si="21"/>
        <v>0</v>
      </c>
      <c r="D71" s="13">
        <f t="shared" si="22"/>
        <v>0</v>
      </c>
      <c r="E71" s="13">
        <f t="shared" si="23"/>
        <v>0</v>
      </c>
      <c r="F71" s="14">
        <f t="shared" si="24"/>
        <v>0</v>
      </c>
      <c r="G71" s="14">
        <f t="shared" si="18"/>
        <v>0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9"/>
        <v>122024</v>
      </c>
      <c r="B72" s="12">
        <f t="shared" si="20"/>
        <v>45627</v>
      </c>
      <c r="C72" s="13">
        <f t="shared" si="21"/>
        <v>0</v>
      </c>
      <c r="D72" s="13">
        <f t="shared" si="22"/>
        <v>0</v>
      </c>
      <c r="E72" s="13">
        <f t="shared" si="23"/>
        <v>0</v>
      </c>
      <c r="F72" s="14">
        <f t="shared" si="24"/>
        <v>0</v>
      </c>
      <c r="G72" s="14">
        <f t="shared" si="18"/>
        <v>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9"/>
        <v>12025</v>
      </c>
      <c r="B73" s="12">
        <f t="shared" si="20"/>
        <v>45658</v>
      </c>
      <c r="C73" s="13">
        <f t="shared" si="21"/>
        <v>0</v>
      </c>
      <c r="D73" s="13">
        <f t="shared" si="22"/>
        <v>0</v>
      </c>
      <c r="E73" s="13">
        <f t="shared" si="23"/>
        <v>0</v>
      </c>
      <c r="F73" s="14">
        <f t="shared" si="24"/>
        <v>0</v>
      </c>
      <c r="G73" s="14">
        <f t="shared" si="18"/>
        <v>0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9"/>
        <v>22025</v>
      </c>
      <c r="B74" s="12">
        <f t="shared" si="20"/>
        <v>45689</v>
      </c>
      <c r="C74" s="13">
        <f t="shared" si="21"/>
        <v>0</v>
      </c>
      <c r="D74" s="13">
        <f t="shared" si="22"/>
        <v>0</v>
      </c>
      <c r="E74" s="13">
        <f t="shared" si="23"/>
        <v>0</v>
      </c>
      <c r="F74" s="14">
        <f t="shared" si="24"/>
        <v>0</v>
      </c>
      <c r="G74" s="14">
        <f t="shared" si="18"/>
        <v>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9"/>
        <v>32025</v>
      </c>
      <c r="B75" s="12">
        <f t="shared" si="20"/>
        <v>45717</v>
      </c>
      <c r="C75" s="13">
        <f t="shared" si="21"/>
        <v>0</v>
      </c>
      <c r="D75" s="13">
        <f t="shared" si="22"/>
        <v>0</v>
      </c>
      <c r="E75" s="13">
        <f t="shared" si="23"/>
        <v>0</v>
      </c>
      <c r="F75" s="14">
        <f t="shared" si="24"/>
        <v>0</v>
      </c>
      <c r="G75" s="14">
        <f t="shared" si="18"/>
        <v>0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9"/>
        <v>42025</v>
      </c>
      <c r="B76" s="12">
        <f t="shared" si="20"/>
        <v>45748</v>
      </c>
      <c r="C76" s="13">
        <f t="shared" si="21"/>
        <v>0</v>
      </c>
      <c r="D76" s="13">
        <f t="shared" si="22"/>
        <v>0</v>
      </c>
      <c r="E76" s="13">
        <f t="shared" si="23"/>
        <v>0</v>
      </c>
      <c r="F76" s="14">
        <f t="shared" si="24"/>
        <v>0</v>
      </c>
      <c r="G76" s="14">
        <f t="shared" si="18"/>
        <v>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9"/>
        <v>52025</v>
      </c>
      <c r="B77" s="12">
        <f t="shared" si="20"/>
        <v>45778</v>
      </c>
      <c r="C77" s="13">
        <f t="shared" si="21"/>
        <v>0</v>
      </c>
      <c r="D77" s="13">
        <f t="shared" si="22"/>
        <v>0</v>
      </c>
      <c r="E77" s="13">
        <f t="shared" si="23"/>
        <v>0</v>
      </c>
      <c r="F77" s="14">
        <f t="shared" si="24"/>
        <v>0</v>
      </c>
      <c r="G77" s="14">
        <f t="shared" si="18"/>
        <v>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9"/>
        <v>62025</v>
      </c>
      <c r="B78" s="12">
        <f t="shared" si="20"/>
        <v>45809</v>
      </c>
      <c r="C78" s="13">
        <f t="shared" si="21"/>
        <v>0</v>
      </c>
      <c r="D78" s="13">
        <f t="shared" si="22"/>
        <v>0</v>
      </c>
      <c r="E78" s="13">
        <f t="shared" si="23"/>
        <v>0</v>
      </c>
      <c r="F78" s="14">
        <f t="shared" si="24"/>
        <v>0</v>
      </c>
      <c r="G78" s="14">
        <f t="shared" si="18"/>
        <v>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9"/>
        <v>72025</v>
      </c>
      <c r="B79" s="12">
        <f t="shared" si="20"/>
        <v>45839</v>
      </c>
      <c r="C79" s="13">
        <f t="shared" si="21"/>
        <v>0</v>
      </c>
      <c r="D79" s="13">
        <f t="shared" si="22"/>
        <v>0</v>
      </c>
      <c r="E79" s="13">
        <f t="shared" si="23"/>
        <v>0</v>
      </c>
      <c r="F79" s="14">
        <f t="shared" si="24"/>
        <v>0</v>
      </c>
      <c r="G79" s="14">
        <f t="shared" si="18"/>
        <v>0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9"/>
        <v>82025</v>
      </c>
      <c r="B80" s="12">
        <f t="shared" si="20"/>
        <v>45870</v>
      </c>
      <c r="C80" s="13">
        <f t="shared" si="21"/>
        <v>0</v>
      </c>
      <c r="D80" s="13">
        <f t="shared" si="22"/>
        <v>0</v>
      </c>
      <c r="E80" s="13">
        <f t="shared" si="23"/>
        <v>0</v>
      </c>
      <c r="F80" s="14">
        <f t="shared" si="24"/>
        <v>0</v>
      </c>
      <c r="G80" s="14">
        <f t="shared" si="18"/>
        <v>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9"/>
        <v>92025</v>
      </c>
      <c r="B81" s="12">
        <f t="shared" si="20"/>
        <v>45901</v>
      </c>
      <c r="C81" s="13">
        <f t="shared" si="21"/>
        <v>0</v>
      </c>
      <c r="D81" s="13">
        <f t="shared" si="22"/>
        <v>0</v>
      </c>
      <c r="E81" s="13">
        <f t="shared" si="23"/>
        <v>0</v>
      </c>
      <c r="F81" s="14">
        <f t="shared" si="24"/>
        <v>0</v>
      </c>
      <c r="G81" s="14">
        <f t="shared" si="18"/>
        <v>0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9"/>
        <v>102025</v>
      </c>
      <c r="B82" s="12">
        <f t="shared" si="20"/>
        <v>45931</v>
      </c>
      <c r="C82" s="13">
        <f t="shared" si="21"/>
        <v>0</v>
      </c>
      <c r="D82" s="13">
        <f t="shared" si="22"/>
        <v>0</v>
      </c>
      <c r="E82" s="13">
        <f t="shared" si="23"/>
        <v>0</v>
      </c>
      <c r="F82" s="14">
        <f t="shared" si="24"/>
        <v>0</v>
      </c>
      <c r="G82" s="14">
        <f t="shared" si="18"/>
        <v>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9"/>
        <v>112025</v>
      </c>
      <c r="B83" s="12">
        <f t="shared" si="20"/>
        <v>45962</v>
      </c>
      <c r="C83" s="13">
        <f t="shared" si="21"/>
        <v>0</v>
      </c>
      <c r="D83" s="13">
        <f t="shared" si="22"/>
        <v>0</v>
      </c>
      <c r="E83" s="13">
        <f t="shared" si="23"/>
        <v>0</v>
      </c>
      <c r="F83" s="14">
        <f t="shared" si="24"/>
        <v>0</v>
      </c>
      <c r="G83" s="14">
        <f t="shared" si="18"/>
        <v>0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9"/>
        <v>122025</v>
      </c>
      <c r="B84" s="12">
        <f t="shared" si="20"/>
        <v>45992</v>
      </c>
      <c r="C84" s="13">
        <f t="shared" si="21"/>
        <v>0</v>
      </c>
      <c r="D84" s="13">
        <f t="shared" si="22"/>
        <v>0</v>
      </c>
      <c r="E84" s="13">
        <f t="shared" si="23"/>
        <v>0</v>
      </c>
      <c r="F84" s="14">
        <f t="shared" si="24"/>
        <v>0</v>
      </c>
      <c r="G84" s="14">
        <f t="shared" si="18"/>
        <v>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9"/>
        <v>12026</v>
      </c>
      <c r="B85" s="12">
        <f t="shared" si="20"/>
        <v>46023</v>
      </c>
      <c r="C85" s="13">
        <f t="shared" si="21"/>
        <v>0</v>
      </c>
      <c r="D85" s="13">
        <f t="shared" si="22"/>
        <v>0</v>
      </c>
      <c r="E85" s="13">
        <f t="shared" si="23"/>
        <v>0</v>
      </c>
      <c r="F85" s="14">
        <f t="shared" si="24"/>
        <v>0</v>
      </c>
      <c r="G85" s="14">
        <f t="shared" si="18"/>
        <v>0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9"/>
        <v>22026</v>
      </c>
      <c r="B86" s="12">
        <f t="shared" si="20"/>
        <v>46054</v>
      </c>
      <c r="C86" s="13">
        <f t="shared" si="21"/>
        <v>0</v>
      </c>
      <c r="D86" s="13">
        <f t="shared" si="22"/>
        <v>0</v>
      </c>
      <c r="E86" s="13">
        <f t="shared" si="23"/>
        <v>0</v>
      </c>
      <c r="F86" s="14">
        <f t="shared" si="24"/>
        <v>0</v>
      </c>
      <c r="G86" s="14">
        <f t="shared" si="18"/>
        <v>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9"/>
        <v>32026</v>
      </c>
      <c r="B87" s="12">
        <f t="shared" si="20"/>
        <v>46082</v>
      </c>
      <c r="C87" s="13">
        <f t="shared" si="21"/>
        <v>0</v>
      </c>
      <c r="D87" s="13">
        <f t="shared" si="22"/>
        <v>0</v>
      </c>
      <c r="E87" s="13">
        <f t="shared" si="23"/>
        <v>0</v>
      </c>
      <c r="F87" s="14">
        <f t="shared" si="24"/>
        <v>0</v>
      </c>
      <c r="G87" s="14">
        <f t="shared" si="18"/>
        <v>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9"/>
        <v>42026</v>
      </c>
      <c r="B88" s="12">
        <f t="shared" si="20"/>
        <v>46113</v>
      </c>
      <c r="C88" s="13">
        <f t="shared" si="21"/>
        <v>0</v>
      </c>
      <c r="D88" s="13">
        <f t="shared" si="22"/>
        <v>0</v>
      </c>
      <c r="E88" s="13">
        <f t="shared" si="23"/>
        <v>0</v>
      </c>
      <c r="F88" s="14">
        <f t="shared" si="24"/>
        <v>0</v>
      </c>
      <c r="G88" s="14">
        <f t="shared" si="18"/>
        <v>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9"/>
        <v>52026</v>
      </c>
      <c r="B89" s="12">
        <f t="shared" si="20"/>
        <v>46143</v>
      </c>
      <c r="C89" s="13">
        <f t="shared" si="21"/>
        <v>0</v>
      </c>
      <c r="D89" s="13">
        <f t="shared" si="22"/>
        <v>0</v>
      </c>
      <c r="E89" s="13">
        <f t="shared" si="23"/>
        <v>0</v>
      </c>
      <c r="F89" s="14">
        <f t="shared" si="24"/>
        <v>0</v>
      </c>
      <c r="G89" s="14">
        <f t="shared" si="18"/>
        <v>0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9"/>
        <v>62026</v>
      </c>
      <c r="B90" s="12">
        <f t="shared" si="20"/>
        <v>46174</v>
      </c>
      <c r="C90" s="13">
        <f t="shared" si="21"/>
        <v>0</v>
      </c>
      <c r="D90" s="13">
        <f t="shared" si="22"/>
        <v>0</v>
      </c>
      <c r="E90" s="13">
        <f t="shared" si="23"/>
        <v>0</v>
      </c>
      <c r="F90" s="14">
        <f t="shared" si="24"/>
        <v>0</v>
      </c>
      <c r="G90" s="14">
        <f t="shared" si="18"/>
        <v>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9"/>
        <v>72026</v>
      </c>
      <c r="B91" s="12">
        <f t="shared" si="20"/>
        <v>46204</v>
      </c>
      <c r="C91" s="13">
        <f t="shared" si="21"/>
        <v>0</v>
      </c>
      <c r="D91" s="13">
        <f t="shared" si="22"/>
        <v>0</v>
      </c>
      <c r="E91" s="13">
        <f t="shared" si="23"/>
        <v>0</v>
      </c>
      <c r="F91" s="14">
        <f t="shared" si="24"/>
        <v>0</v>
      </c>
      <c r="G91" s="14">
        <f t="shared" si="18"/>
        <v>0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9"/>
        <v>82026</v>
      </c>
      <c r="B92" s="12">
        <f t="shared" si="20"/>
        <v>46235</v>
      </c>
      <c r="C92" s="13">
        <f t="shared" si="21"/>
        <v>0</v>
      </c>
      <c r="D92" s="13">
        <f t="shared" si="22"/>
        <v>0</v>
      </c>
      <c r="E92" s="13">
        <f t="shared" si="23"/>
        <v>0</v>
      </c>
      <c r="F92" s="14">
        <f t="shared" si="24"/>
        <v>0</v>
      </c>
      <c r="G92" s="14">
        <f t="shared" si="18"/>
        <v>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9"/>
        <v>92026</v>
      </c>
      <c r="B93" s="12">
        <f t="shared" si="20"/>
        <v>46266</v>
      </c>
      <c r="C93" s="13">
        <f t="shared" si="21"/>
        <v>0</v>
      </c>
      <c r="D93" s="13">
        <f t="shared" si="22"/>
        <v>0</v>
      </c>
      <c r="E93" s="13">
        <f t="shared" si="23"/>
        <v>0</v>
      </c>
      <c r="F93" s="14">
        <f t="shared" si="24"/>
        <v>0</v>
      </c>
      <c r="G93" s="14">
        <f t="shared" si="18"/>
        <v>0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9"/>
        <v>102026</v>
      </c>
      <c r="B94" s="12">
        <f t="shared" si="20"/>
        <v>46296</v>
      </c>
      <c r="C94" s="13">
        <f t="shared" si="21"/>
        <v>0</v>
      </c>
      <c r="D94" s="13">
        <f t="shared" si="22"/>
        <v>0</v>
      </c>
      <c r="E94" s="13">
        <f t="shared" si="23"/>
        <v>0</v>
      </c>
      <c r="F94" s="14">
        <f t="shared" si="24"/>
        <v>0</v>
      </c>
      <c r="G94" s="14">
        <f t="shared" si="18"/>
        <v>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9"/>
        <v>112026</v>
      </c>
      <c r="B95" s="12">
        <f t="shared" si="20"/>
        <v>46327</v>
      </c>
      <c r="C95" s="13">
        <f t="shared" si="21"/>
        <v>0</v>
      </c>
      <c r="D95" s="13">
        <f t="shared" si="22"/>
        <v>0</v>
      </c>
      <c r="E95" s="13">
        <f t="shared" si="23"/>
        <v>0</v>
      </c>
      <c r="F95" s="14">
        <f t="shared" si="24"/>
        <v>0</v>
      </c>
      <c r="G95" s="14">
        <f t="shared" si="18"/>
        <v>0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9"/>
        <v>122026</v>
      </c>
      <c r="B96" s="12">
        <f t="shared" si="20"/>
        <v>46357</v>
      </c>
      <c r="C96" s="13">
        <f t="shared" si="21"/>
        <v>0</v>
      </c>
      <c r="D96" s="13">
        <f t="shared" si="22"/>
        <v>0</v>
      </c>
      <c r="E96" s="13">
        <f t="shared" si="23"/>
        <v>0</v>
      </c>
      <c r="F96" s="14">
        <f t="shared" si="24"/>
        <v>0</v>
      </c>
      <c r="G96" s="14">
        <f t="shared" si="18"/>
        <v>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9"/>
        <v>12027</v>
      </c>
      <c r="B97" s="12">
        <f t="shared" si="20"/>
        <v>46388</v>
      </c>
      <c r="C97" s="13">
        <f t="shared" si="21"/>
        <v>0</v>
      </c>
      <c r="D97" s="13">
        <f t="shared" si="22"/>
        <v>0</v>
      </c>
      <c r="E97" s="13">
        <f t="shared" si="23"/>
        <v>0</v>
      </c>
      <c r="F97" s="14">
        <f t="shared" si="24"/>
        <v>0</v>
      </c>
      <c r="G97" s="14">
        <f t="shared" si="18"/>
        <v>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9"/>
        <v>22027</v>
      </c>
      <c r="B98" s="12">
        <f t="shared" si="20"/>
        <v>46419</v>
      </c>
      <c r="C98" s="13">
        <f t="shared" si="21"/>
        <v>0</v>
      </c>
      <c r="D98" s="13">
        <f t="shared" si="22"/>
        <v>0</v>
      </c>
      <c r="E98" s="13">
        <f t="shared" si="23"/>
        <v>0</v>
      </c>
      <c r="F98" s="14">
        <f t="shared" si="24"/>
        <v>0</v>
      </c>
      <c r="G98" s="14">
        <f t="shared" si="18"/>
        <v>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9"/>
        <v>32027</v>
      </c>
      <c r="B99" s="12">
        <f t="shared" si="20"/>
        <v>46447</v>
      </c>
      <c r="C99" s="13">
        <f t="shared" si="21"/>
        <v>0</v>
      </c>
      <c r="D99" s="13">
        <f t="shared" si="22"/>
        <v>0</v>
      </c>
      <c r="E99" s="13">
        <f t="shared" si="23"/>
        <v>0</v>
      </c>
      <c r="F99" s="14">
        <f t="shared" si="24"/>
        <v>0</v>
      </c>
      <c r="G99" s="14">
        <f t="shared" si="18"/>
        <v>0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9"/>
        <v>42027</v>
      </c>
      <c r="B100" s="12">
        <f t="shared" si="20"/>
        <v>46478</v>
      </c>
      <c r="C100" s="13">
        <f t="shared" si="21"/>
        <v>0</v>
      </c>
      <c r="D100" s="13">
        <f t="shared" si="22"/>
        <v>0</v>
      </c>
      <c r="E100" s="13">
        <f t="shared" si="23"/>
        <v>0</v>
      </c>
      <c r="F100" s="14">
        <f t="shared" si="24"/>
        <v>0</v>
      </c>
      <c r="G100" s="14">
        <f t="shared" si="18"/>
        <v>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9"/>
        <v>52027</v>
      </c>
      <c r="B101" s="12">
        <f t="shared" si="20"/>
        <v>46508</v>
      </c>
      <c r="C101" s="13">
        <f t="shared" si="21"/>
        <v>0</v>
      </c>
      <c r="D101" s="13">
        <f t="shared" si="22"/>
        <v>0</v>
      </c>
      <c r="E101" s="13">
        <f t="shared" si="23"/>
        <v>0</v>
      </c>
      <c r="F101" s="14">
        <f t="shared" si="24"/>
        <v>0</v>
      </c>
      <c r="G101" s="14">
        <f t="shared" ref="G101:G124" si="28">E101-F101</f>
        <v>0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9">MONTH(B102)&amp;YEAR(B102)</f>
        <v>62027</v>
      </c>
      <c r="B102" s="12">
        <f t="shared" ref="B102:B124" si="30">EDATE(B101,1)</f>
        <v>46539</v>
      </c>
      <c r="C102" s="13">
        <f t="shared" ref="C102:C124" si="31">C101-H102+I102</f>
        <v>0</v>
      </c>
      <c r="D102" s="13">
        <f t="shared" ref="D102:D124" si="32">C101*$K$1</f>
        <v>0</v>
      </c>
      <c r="E102" s="13">
        <f t="shared" ref="E102:E124" si="33">C101*$K$1+G101</f>
        <v>0</v>
      </c>
      <c r="F102" s="14">
        <f t="shared" ref="F102:F124" si="34">IF(J102&gt;E102,E102,J102)</f>
        <v>0</v>
      </c>
      <c r="G102" s="14">
        <f t="shared" si="28"/>
        <v>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9"/>
        <v>72027</v>
      </c>
      <c r="B103" s="12">
        <f t="shared" si="30"/>
        <v>46569</v>
      </c>
      <c r="C103" s="13">
        <f t="shared" si="31"/>
        <v>0</v>
      </c>
      <c r="D103" s="13">
        <f t="shared" si="32"/>
        <v>0</v>
      </c>
      <c r="E103" s="13">
        <f t="shared" si="33"/>
        <v>0</v>
      </c>
      <c r="F103" s="14">
        <f t="shared" si="34"/>
        <v>0</v>
      </c>
      <c r="G103" s="14">
        <f t="shared" si="28"/>
        <v>0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9"/>
        <v>82027</v>
      </c>
      <c r="B104" s="12">
        <f t="shared" si="30"/>
        <v>46600</v>
      </c>
      <c r="C104" s="13">
        <f t="shared" si="31"/>
        <v>0</v>
      </c>
      <c r="D104" s="13">
        <f t="shared" si="32"/>
        <v>0</v>
      </c>
      <c r="E104" s="13">
        <f t="shared" si="33"/>
        <v>0</v>
      </c>
      <c r="F104" s="14">
        <f t="shared" si="34"/>
        <v>0</v>
      </c>
      <c r="G104" s="14">
        <f t="shared" si="28"/>
        <v>0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9"/>
        <v>92027</v>
      </c>
      <c r="B105" s="12">
        <f t="shared" si="30"/>
        <v>46631</v>
      </c>
      <c r="C105" s="13">
        <f t="shared" si="31"/>
        <v>0</v>
      </c>
      <c r="D105" s="13">
        <f t="shared" si="32"/>
        <v>0</v>
      </c>
      <c r="E105" s="13">
        <f t="shared" si="33"/>
        <v>0</v>
      </c>
      <c r="F105" s="14">
        <f t="shared" si="34"/>
        <v>0</v>
      </c>
      <c r="G105" s="14">
        <f t="shared" si="28"/>
        <v>0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9"/>
        <v>102027</v>
      </c>
      <c r="B106" s="12">
        <f t="shared" si="30"/>
        <v>46661</v>
      </c>
      <c r="C106" s="13">
        <f t="shared" si="31"/>
        <v>0</v>
      </c>
      <c r="D106" s="13">
        <f t="shared" si="32"/>
        <v>0</v>
      </c>
      <c r="E106" s="13">
        <f t="shared" si="33"/>
        <v>0</v>
      </c>
      <c r="F106" s="14">
        <f t="shared" si="34"/>
        <v>0</v>
      </c>
      <c r="G106" s="14">
        <f t="shared" si="28"/>
        <v>0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9"/>
        <v>112027</v>
      </c>
      <c r="B107" s="12">
        <f t="shared" si="30"/>
        <v>46692</v>
      </c>
      <c r="C107" s="13">
        <f t="shared" si="31"/>
        <v>0</v>
      </c>
      <c r="D107" s="13">
        <f t="shared" si="32"/>
        <v>0</v>
      </c>
      <c r="E107" s="13">
        <f t="shared" si="33"/>
        <v>0</v>
      </c>
      <c r="F107" s="14">
        <f t="shared" si="34"/>
        <v>0</v>
      </c>
      <c r="G107" s="14">
        <f t="shared" si="28"/>
        <v>0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9"/>
        <v>122027</v>
      </c>
      <c r="B108" s="12">
        <f t="shared" si="30"/>
        <v>46722</v>
      </c>
      <c r="C108" s="13">
        <f t="shared" si="31"/>
        <v>0</v>
      </c>
      <c r="D108" s="13">
        <f t="shared" si="32"/>
        <v>0</v>
      </c>
      <c r="E108" s="13">
        <f t="shared" si="33"/>
        <v>0</v>
      </c>
      <c r="F108" s="14">
        <f t="shared" si="34"/>
        <v>0</v>
      </c>
      <c r="G108" s="14">
        <f t="shared" si="28"/>
        <v>0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9"/>
        <v>12028</v>
      </c>
      <c r="B109" s="12">
        <f t="shared" si="30"/>
        <v>46753</v>
      </c>
      <c r="C109" s="13">
        <f t="shared" si="31"/>
        <v>0</v>
      </c>
      <c r="D109" s="13">
        <f t="shared" si="32"/>
        <v>0</v>
      </c>
      <c r="E109" s="13">
        <f t="shared" si="33"/>
        <v>0</v>
      </c>
      <c r="F109" s="14">
        <f t="shared" si="34"/>
        <v>0</v>
      </c>
      <c r="G109" s="14">
        <f t="shared" si="28"/>
        <v>0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9"/>
        <v>22028</v>
      </c>
      <c r="B110" s="12">
        <f t="shared" si="30"/>
        <v>46784</v>
      </c>
      <c r="C110" s="13">
        <f t="shared" si="31"/>
        <v>0</v>
      </c>
      <c r="D110" s="13">
        <f t="shared" si="32"/>
        <v>0</v>
      </c>
      <c r="E110" s="13">
        <f t="shared" si="33"/>
        <v>0</v>
      </c>
      <c r="F110" s="14">
        <f t="shared" si="34"/>
        <v>0</v>
      </c>
      <c r="G110" s="14">
        <f t="shared" si="28"/>
        <v>0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9"/>
        <v>32028</v>
      </c>
      <c r="B111" s="12">
        <f t="shared" si="30"/>
        <v>46813</v>
      </c>
      <c r="C111" s="13">
        <f t="shared" si="31"/>
        <v>0</v>
      </c>
      <c r="D111" s="13">
        <f t="shared" si="32"/>
        <v>0</v>
      </c>
      <c r="E111" s="13">
        <f t="shared" si="33"/>
        <v>0</v>
      </c>
      <c r="F111" s="14">
        <f t="shared" si="34"/>
        <v>0</v>
      </c>
      <c r="G111" s="14">
        <f t="shared" si="28"/>
        <v>0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9"/>
        <v>42028</v>
      </c>
      <c r="B112" s="12">
        <f t="shared" si="30"/>
        <v>46844</v>
      </c>
      <c r="C112" s="13">
        <f t="shared" si="31"/>
        <v>0</v>
      </c>
      <c r="D112" s="13">
        <f t="shared" si="32"/>
        <v>0</v>
      </c>
      <c r="E112" s="13">
        <f t="shared" si="33"/>
        <v>0</v>
      </c>
      <c r="F112" s="14">
        <f t="shared" si="34"/>
        <v>0</v>
      </c>
      <c r="G112" s="14">
        <f t="shared" si="28"/>
        <v>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9"/>
        <v>52028</v>
      </c>
      <c r="B113" s="12">
        <f t="shared" si="30"/>
        <v>46874</v>
      </c>
      <c r="C113" s="13">
        <f t="shared" si="31"/>
        <v>0</v>
      </c>
      <c r="D113" s="13">
        <f t="shared" si="32"/>
        <v>0</v>
      </c>
      <c r="E113" s="13">
        <f t="shared" si="33"/>
        <v>0</v>
      </c>
      <c r="F113" s="14">
        <f t="shared" si="34"/>
        <v>0</v>
      </c>
      <c r="G113" s="14">
        <f t="shared" si="28"/>
        <v>0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9"/>
        <v>62028</v>
      </c>
      <c r="B114" s="12">
        <f t="shared" si="30"/>
        <v>46905</v>
      </c>
      <c r="C114" s="13">
        <f t="shared" si="31"/>
        <v>0</v>
      </c>
      <c r="D114" s="13">
        <f t="shared" si="32"/>
        <v>0</v>
      </c>
      <c r="E114" s="13">
        <f t="shared" si="33"/>
        <v>0</v>
      </c>
      <c r="F114" s="14">
        <f t="shared" si="34"/>
        <v>0</v>
      </c>
      <c r="G114" s="14">
        <f t="shared" si="28"/>
        <v>0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9"/>
        <v>72028</v>
      </c>
      <c r="B115" s="12">
        <f t="shared" si="30"/>
        <v>46935</v>
      </c>
      <c r="C115" s="13">
        <f t="shared" si="31"/>
        <v>0</v>
      </c>
      <c r="D115" s="13">
        <f t="shared" si="32"/>
        <v>0</v>
      </c>
      <c r="E115" s="13">
        <f t="shared" si="33"/>
        <v>0</v>
      </c>
      <c r="F115" s="14">
        <f t="shared" si="34"/>
        <v>0</v>
      </c>
      <c r="G115" s="14">
        <f t="shared" si="28"/>
        <v>0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9"/>
        <v>82028</v>
      </c>
      <c r="B116" s="12">
        <f t="shared" si="30"/>
        <v>46966</v>
      </c>
      <c r="C116" s="13">
        <f t="shared" si="31"/>
        <v>0</v>
      </c>
      <c r="D116" s="13">
        <f t="shared" si="32"/>
        <v>0</v>
      </c>
      <c r="E116" s="13">
        <f t="shared" si="33"/>
        <v>0</v>
      </c>
      <c r="F116" s="14">
        <f t="shared" si="34"/>
        <v>0</v>
      </c>
      <c r="G116" s="14">
        <f t="shared" si="28"/>
        <v>0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9"/>
        <v>92028</v>
      </c>
      <c r="B117" s="12">
        <f t="shared" si="30"/>
        <v>46997</v>
      </c>
      <c r="C117" s="13">
        <f t="shared" si="31"/>
        <v>0</v>
      </c>
      <c r="D117" s="13">
        <f t="shared" si="32"/>
        <v>0</v>
      </c>
      <c r="E117" s="13">
        <f t="shared" si="33"/>
        <v>0</v>
      </c>
      <c r="F117" s="14">
        <f t="shared" si="34"/>
        <v>0</v>
      </c>
      <c r="G117" s="14">
        <f t="shared" si="28"/>
        <v>0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9"/>
        <v>102028</v>
      </c>
      <c r="B118" s="12">
        <f t="shared" si="30"/>
        <v>47027</v>
      </c>
      <c r="C118" s="13">
        <f t="shared" si="31"/>
        <v>0</v>
      </c>
      <c r="D118" s="13">
        <f t="shared" si="32"/>
        <v>0</v>
      </c>
      <c r="E118" s="13">
        <f t="shared" si="33"/>
        <v>0</v>
      </c>
      <c r="F118" s="14">
        <f t="shared" si="34"/>
        <v>0</v>
      </c>
      <c r="G118" s="14">
        <f t="shared" si="28"/>
        <v>0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9"/>
        <v>112028</v>
      </c>
      <c r="B119" s="12">
        <f t="shared" si="30"/>
        <v>47058</v>
      </c>
      <c r="C119" s="13">
        <f t="shared" si="31"/>
        <v>0</v>
      </c>
      <c r="D119" s="13">
        <f t="shared" si="32"/>
        <v>0</v>
      </c>
      <c r="E119" s="13">
        <f t="shared" si="33"/>
        <v>0</v>
      </c>
      <c r="F119" s="14">
        <f t="shared" si="34"/>
        <v>0</v>
      </c>
      <c r="G119" s="14">
        <f t="shared" si="28"/>
        <v>0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9"/>
        <v>122028</v>
      </c>
      <c r="B120" s="12">
        <f t="shared" si="30"/>
        <v>47088</v>
      </c>
      <c r="C120" s="13">
        <f t="shared" si="31"/>
        <v>0</v>
      </c>
      <c r="D120" s="13">
        <f t="shared" si="32"/>
        <v>0</v>
      </c>
      <c r="E120" s="13">
        <f t="shared" si="33"/>
        <v>0</v>
      </c>
      <c r="F120" s="14">
        <f t="shared" si="34"/>
        <v>0</v>
      </c>
      <c r="G120" s="14">
        <f t="shared" si="28"/>
        <v>0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9"/>
        <v>12029</v>
      </c>
      <c r="B121" s="12">
        <f t="shared" si="30"/>
        <v>47119</v>
      </c>
      <c r="C121" s="13">
        <f t="shared" si="31"/>
        <v>0</v>
      </c>
      <c r="D121" s="13">
        <f t="shared" si="32"/>
        <v>0</v>
      </c>
      <c r="E121" s="13">
        <f t="shared" si="33"/>
        <v>0</v>
      </c>
      <c r="F121" s="14">
        <f t="shared" si="34"/>
        <v>0</v>
      </c>
      <c r="G121" s="14">
        <f t="shared" si="28"/>
        <v>0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9"/>
        <v>22029</v>
      </c>
      <c r="B122" s="12">
        <f t="shared" si="30"/>
        <v>47150</v>
      </c>
      <c r="C122" s="13">
        <f t="shared" si="31"/>
        <v>0</v>
      </c>
      <c r="D122" s="13">
        <f t="shared" si="32"/>
        <v>0</v>
      </c>
      <c r="E122" s="13">
        <f t="shared" si="33"/>
        <v>0</v>
      </c>
      <c r="F122" s="14">
        <f t="shared" si="34"/>
        <v>0</v>
      </c>
      <c r="G122" s="14">
        <f t="shared" si="28"/>
        <v>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9"/>
        <v>32029</v>
      </c>
      <c r="B123" s="12">
        <f t="shared" si="30"/>
        <v>47178</v>
      </c>
      <c r="C123" s="13">
        <f t="shared" si="31"/>
        <v>0</v>
      </c>
      <c r="D123" s="13">
        <f t="shared" si="32"/>
        <v>0</v>
      </c>
      <c r="E123" s="13">
        <f t="shared" si="33"/>
        <v>0</v>
      </c>
      <c r="F123" s="14">
        <f t="shared" si="34"/>
        <v>0</v>
      </c>
      <c r="G123" s="14">
        <f t="shared" si="28"/>
        <v>0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9"/>
        <v>42029</v>
      </c>
      <c r="B124" s="12">
        <f t="shared" si="30"/>
        <v>47209</v>
      </c>
      <c r="C124" s="13">
        <f t="shared" si="31"/>
        <v>0</v>
      </c>
      <c r="D124" s="13">
        <f t="shared" si="32"/>
        <v>0</v>
      </c>
      <c r="E124" s="13">
        <f t="shared" si="33"/>
        <v>0</v>
      </c>
      <c r="F124" s="14">
        <f t="shared" si="34"/>
        <v>0</v>
      </c>
      <c r="G124" s="14">
        <f t="shared" si="28"/>
        <v>0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4" sqref="S4"/>
    </sheetView>
  </sheetViews>
  <sheetFormatPr defaultColWidth="11" defaultRowHeight="15"/>
  <cols>
    <col min="1" max="1" width="7" hidden="1" customWidth="1"/>
    <col min="2" max="2" width="9.14285714285714" customWidth="1"/>
    <col min="4" max="7" width="12" customWidth="1"/>
    <col min="8" max="8" width="10.7142857142857" customWidth="1"/>
    <col min="9" max="9" width="10.1428571428571" customWidth="1"/>
    <col min="10" max="10" width="11" customWidth="1"/>
    <col min="11" max="11" width="11.2857142857143" customWidth="1"/>
    <col min="12" max="12" width="11" customWidth="1"/>
    <col min="13" max="13" width="10.2857142857143" customWidth="1"/>
    <col min="14" max="14" width="10.1428571428571" customWidth="1"/>
    <col min="15" max="15" width="10.7142857142857" customWidth="1"/>
    <col min="16" max="16" width="8.71428571428571" customWidth="1"/>
    <col min="17" max="17" width="4" customWidth="1"/>
    <col min="18" max="18" width="12.4285714285714" customWidth="1"/>
    <col min="19" max="19" width="11.8571428571429" customWidth="1"/>
  </cols>
  <sheetData>
    <row r="1" spans="2:16">
      <c r="B1" s="1" t="s">
        <v>9</v>
      </c>
      <c r="C1" s="2" t="s">
        <v>126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f ca="1">TODAY()</f>
        <v>44095</v>
      </c>
      <c r="N1" s="19" t="s">
        <v>13</v>
      </c>
      <c r="O1" s="20">
        <v>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ca="1" t="shared" ref="A6:A37" si="1">MONTH(B6)&amp;YEAR(B6)</f>
        <v>102020</v>
      </c>
      <c r="B6" s="12">
        <f ca="1" t="shared" ref="B6:B37" si="2">EDATE(B5,1)</f>
        <v>44125</v>
      </c>
      <c r="C6" s="13">
        <f t="shared" ref="C6:C37" si="3">C5-H6+I6</f>
        <v>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112020</v>
      </c>
      <c r="B7" s="12">
        <f ca="1" t="shared" si="2"/>
        <v>44156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1"/>
        <v>122020</v>
      </c>
      <c r="B8" s="12">
        <f ca="1" t="shared" si="2"/>
        <v>44186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ca="1" t="shared" si="1"/>
        <v>12021</v>
      </c>
      <c r="B9" s="12">
        <f ca="1" t="shared" si="2"/>
        <v>44217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22021</v>
      </c>
      <c r="B10" s="12">
        <f ca="1" t="shared" si="2"/>
        <v>44248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32021</v>
      </c>
      <c r="B11" s="12">
        <f ca="1" t="shared" si="2"/>
        <v>44276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42021</v>
      </c>
      <c r="B12" s="12">
        <f ca="1" t="shared" si="2"/>
        <v>44307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52021</v>
      </c>
      <c r="B13" s="12">
        <f ca="1" t="shared" si="2"/>
        <v>44337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62021</v>
      </c>
      <c r="B14" s="12">
        <f ca="1" t="shared" si="2"/>
        <v>44368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72021</v>
      </c>
      <c r="B15" s="12">
        <f ca="1" t="shared" si="2"/>
        <v>44398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82021</v>
      </c>
      <c r="B16" s="12">
        <f ca="1" t="shared" si="2"/>
        <v>44429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92021</v>
      </c>
      <c r="B17" s="12">
        <f ca="1" t="shared" si="2"/>
        <v>44460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102021</v>
      </c>
      <c r="B18" s="12">
        <f ca="1" t="shared" si="2"/>
        <v>44490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112021</v>
      </c>
      <c r="B19" s="12">
        <f ca="1" t="shared" si="2"/>
        <v>44521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122021</v>
      </c>
      <c r="B20" s="12">
        <f ca="1" t="shared" si="2"/>
        <v>44551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12022</v>
      </c>
      <c r="B21" s="12">
        <f ca="1" t="shared" si="2"/>
        <v>44582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22022</v>
      </c>
      <c r="B22" s="12">
        <f ca="1" t="shared" si="2"/>
        <v>44613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32022</v>
      </c>
      <c r="B23" s="12">
        <f ca="1" t="shared" si="2"/>
        <v>44641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42022</v>
      </c>
      <c r="B24" s="12">
        <f ca="1" t="shared" si="2"/>
        <v>44672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52022</v>
      </c>
      <c r="B25" s="12">
        <f ca="1" t="shared" si="2"/>
        <v>44702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62022</v>
      </c>
      <c r="B26" s="12">
        <f ca="1" t="shared" si="2"/>
        <v>44733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72022</v>
      </c>
      <c r="B27" s="12">
        <f ca="1" t="shared" si="2"/>
        <v>44763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82022</v>
      </c>
      <c r="B28" s="12">
        <f ca="1" t="shared" si="2"/>
        <v>44794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92022</v>
      </c>
      <c r="B29" s="12">
        <f ca="1" t="shared" si="2"/>
        <v>44825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102022</v>
      </c>
      <c r="B30" s="12">
        <f ca="1" t="shared" si="2"/>
        <v>44855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112022</v>
      </c>
      <c r="B31" s="12">
        <f ca="1" t="shared" si="2"/>
        <v>44886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122022</v>
      </c>
      <c r="B32" s="12">
        <f ca="1" t="shared" si="2"/>
        <v>44916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12023</v>
      </c>
      <c r="B33" s="12">
        <f ca="1" t="shared" si="2"/>
        <v>44947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22023</v>
      </c>
      <c r="B34" s="12">
        <f ca="1" t="shared" si="2"/>
        <v>44978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32023</v>
      </c>
      <c r="B35" s="12">
        <f ca="1" t="shared" si="2"/>
        <v>45006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42023</v>
      </c>
      <c r="B36" s="12">
        <f ca="1" t="shared" si="2"/>
        <v>45037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52023</v>
      </c>
      <c r="B37" s="12">
        <f ca="1" t="shared" si="2"/>
        <v>45067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1">MONTH(B38)&amp;YEAR(B38)</f>
        <v>62023</v>
      </c>
      <c r="B38" s="12">
        <f ca="1" t="shared" ref="B38:B69" si="12">EDATE(B37,1)</f>
        <v>45098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1"/>
        <v>72023</v>
      </c>
      <c r="B39" s="12">
        <f ca="1" t="shared" si="12"/>
        <v>45128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1"/>
        <v>82023</v>
      </c>
      <c r="B40" s="12">
        <f ca="1" t="shared" si="12"/>
        <v>45159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1"/>
        <v>92023</v>
      </c>
      <c r="B41" s="12">
        <f ca="1" t="shared" si="12"/>
        <v>45190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1"/>
        <v>102023</v>
      </c>
      <c r="B42" s="12">
        <f ca="1" t="shared" si="12"/>
        <v>45220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1"/>
        <v>112023</v>
      </c>
      <c r="B43" s="12">
        <f ca="1" t="shared" si="12"/>
        <v>45251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1"/>
        <v>122023</v>
      </c>
      <c r="B44" s="12">
        <f ca="1" t="shared" si="12"/>
        <v>45281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1"/>
        <v>12024</v>
      </c>
      <c r="B45" s="12">
        <f ca="1" t="shared" si="12"/>
        <v>45312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1"/>
        <v>22024</v>
      </c>
      <c r="B46" s="12">
        <f ca="1" t="shared" si="12"/>
        <v>45343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1"/>
        <v>32024</v>
      </c>
      <c r="B47" s="12">
        <f ca="1" t="shared" si="12"/>
        <v>45372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1"/>
        <v>42024</v>
      </c>
      <c r="B48" s="12">
        <f ca="1" t="shared" si="12"/>
        <v>45403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1"/>
        <v>52024</v>
      </c>
      <c r="B49" s="12">
        <f ca="1" t="shared" si="12"/>
        <v>45433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1"/>
        <v>62024</v>
      </c>
      <c r="B50" s="12">
        <f ca="1" t="shared" si="12"/>
        <v>45464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1"/>
        <v>72024</v>
      </c>
      <c r="B51" s="12">
        <f ca="1" t="shared" si="12"/>
        <v>45494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1"/>
        <v>82024</v>
      </c>
      <c r="B52" s="12">
        <f ca="1" t="shared" si="12"/>
        <v>45525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1"/>
        <v>92024</v>
      </c>
      <c r="B53" s="12">
        <f ca="1" t="shared" si="12"/>
        <v>45556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1"/>
        <v>102024</v>
      </c>
      <c r="B54" s="12">
        <f ca="1" t="shared" si="12"/>
        <v>45586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1"/>
        <v>112024</v>
      </c>
      <c r="B55" s="12">
        <f ca="1" t="shared" si="12"/>
        <v>45617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1"/>
        <v>122024</v>
      </c>
      <c r="B56" s="12">
        <f ca="1" t="shared" si="12"/>
        <v>45647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1"/>
        <v>12025</v>
      </c>
      <c r="B57" s="12">
        <f ca="1" t="shared" si="12"/>
        <v>45678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1"/>
        <v>22025</v>
      </c>
      <c r="B58" s="12">
        <f ca="1" t="shared" si="12"/>
        <v>45709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1"/>
        <v>32025</v>
      </c>
      <c r="B59" s="12">
        <f ca="1" t="shared" si="12"/>
        <v>45737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1"/>
        <v>42025</v>
      </c>
      <c r="B60" s="12">
        <f ca="1" t="shared" si="12"/>
        <v>45768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1"/>
        <v>52025</v>
      </c>
      <c r="B61" s="12">
        <f ca="1" t="shared" si="12"/>
        <v>45798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1"/>
        <v>62025</v>
      </c>
      <c r="B62" s="12">
        <f ca="1" t="shared" si="12"/>
        <v>45829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1"/>
        <v>72025</v>
      </c>
      <c r="B63" s="12">
        <f ca="1" t="shared" si="12"/>
        <v>45859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1"/>
        <v>82025</v>
      </c>
      <c r="B64" s="12">
        <f ca="1" t="shared" si="12"/>
        <v>45890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1"/>
        <v>92025</v>
      </c>
      <c r="B65" s="12">
        <f ca="1" t="shared" si="12"/>
        <v>45921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1"/>
        <v>102025</v>
      </c>
      <c r="B66" s="12">
        <f ca="1" t="shared" si="12"/>
        <v>45951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1"/>
        <v>112025</v>
      </c>
      <c r="B67" s="12">
        <f ca="1" t="shared" si="12"/>
        <v>45982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1"/>
        <v>122025</v>
      </c>
      <c r="B68" s="12">
        <f ca="1" t="shared" si="12"/>
        <v>46012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1"/>
        <v>12026</v>
      </c>
      <c r="B69" s="12">
        <f ca="1" t="shared" si="12"/>
        <v>46043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20">MONTH(B70)&amp;YEAR(B70)</f>
        <v>22026</v>
      </c>
      <c r="B70" s="12">
        <f ca="1" t="shared" ref="B70:B101" si="21">EDATE(B69,1)</f>
        <v>46074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20"/>
        <v>32026</v>
      </c>
      <c r="B71" s="12">
        <f ca="1" t="shared" si="21"/>
        <v>46102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20"/>
        <v>42026</v>
      </c>
      <c r="B72" s="12">
        <f ca="1" t="shared" si="21"/>
        <v>46133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20"/>
        <v>52026</v>
      </c>
      <c r="B73" s="12">
        <f ca="1" t="shared" si="21"/>
        <v>46163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20"/>
        <v>62026</v>
      </c>
      <c r="B74" s="12">
        <f ca="1" t="shared" si="21"/>
        <v>46194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20"/>
        <v>72026</v>
      </c>
      <c r="B75" s="12">
        <f ca="1" t="shared" si="21"/>
        <v>46224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20"/>
        <v>82026</v>
      </c>
      <c r="B76" s="12">
        <f ca="1" t="shared" si="21"/>
        <v>46255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20"/>
        <v>92026</v>
      </c>
      <c r="B77" s="12">
        <f ca="1" t="shared" si="21"/>
        <v>46286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20"/>
        <v>102026</v>
      </c>
      <c r="B78" s="12">
        <f ca="1" t="shared" si="21"/>
        <v>46316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20"/>
        <v>112026</v>
      </c>
      <c r="B79" s="12">
        <f ca="1" t="shared" si="21"/>
        <v>46347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20"/>
        <v>122026</v>
      </c>
      <c r="B80" s="12">
        <f ca="1" t="shared" si="21"/>
        <v>46377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20"/>
        <v>12027</v>
      </c>
      <c r="B81" s="12">
        <f ca="1" t="shared" si="21"/>
        <v>46408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20"/>
        <v>22027</v>
      </c>
      <c r="B82" s="12">
        <f ca="1" t="shared" si="21"/>
        <v>46439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20"/>
        <v>32027</v>
      </c>
      <c r="B83" s="12">
        <f ca="1" t="shared" si="21"/>
        <v>46467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20"/>
        <v>42027</v>
      </c>
      <c r="B84" s="12">
        <f ca="1" t="shared" si="21"/>
        <v>46498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20"/>
        <v>52027</v>
      </c>
      <c r="B85" s="12">
        <f ca="1" t="shared" si="21"/>
        <v>46528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20"/>
        <v>62027</v>
      </c>
      <c r="B86" s="12">
        <f ca="1" t="shared" si="21"/>
        <v>46559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20"/>
        <v>72027</v>
      </c>
      <c r="B87" s="12">
        <f ca="1" t="shared" si="21"/>
        <v>46589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20"/>
        <v>82027</v>
      </c>
      <c r="B88" s="12">
        <f ca="1" t="shared" si="21"/>
        <v>46620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20"/>
        <v>92027</v>
      </c>
      <c r="B89" s="12">
        <f ca="1" t="shared" si="21"/>
        <v>46651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20"/>
        <v>102027</v>
      </c>
      <c r="B90" s="12">
        <f ca="1" t="shared" si="21"/>
        <v>46681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20"/>
        <v>112027</v>
      </c>
      <c r="B91" s="12">
        <f ca="1" t="shared" si="21"/>
        <v>46712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20"/>
        <v>122027</v>
      </c>
      <c r="B92" s="12">
        <f ca="1" t="shared" si="21"/>
        <v>46742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20"/>
        <v>12028</v>
      </c>
      <c r="B93" s="12">
        <f ca="1" t="shared" si="21"/>
        <v>46773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20"/>
        <v>22028</v>
      </c>
      <c r="B94" s="12">
        <f ca="1" t="shared" si="21"/>
        <v>46804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20"/>
        <v>32028</v>
      </c>
      <c r="B95" s="12">
        <f ca="1" t="shared" si="21"/>
        <v>46833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20"/>
        <v>42028</v>
      </c>
      <c r="B96" s="12">
        <f ca="1" t="shared" si="21"/>
        <v>46864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20"/>
        <v>52028</v>
      </c>
      <c r="B97" s="12">
        <f ca="1" t="shared" si="21"/>
        <v>46894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20"/>
        <v>62028</v>
      </c>
      <c r="B98" s="12">
        <f ca="1" t="shared" si="21"/>
        <v>46925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20"/>
        <v>72028</v>
      </c>
      <c r="B99" s="12">
        <f ca="1" t="shared" si="21"/>
        <v>46955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20"/>
        <v>82028</v>
      </c>
      <c r="B100" s="12">
        <f ca="1" t="shared" si="21"/>
        <v>46986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20"/>
        <v>92028</v>
      </c>
      <c r="B101" s="12">
        <f ca="1" t="shared" si="21"/>
        <v>47017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30">MONTH(B102)&amp;YEAR(B102)</f>
        <v>102028</v>
      </c>
      <c r="B102" s="12">
        <f ca="1" t="shared" ref="B102:B124" si="31">EDATE(B101,1)</f>
        <v>47047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30"/>
        <v>112028</v>
      </c>
      <c r="B103" s="12">
        <f ca="1" t="shared" si="31"/>
        <v>47078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30"/>
        <v>122028</v>
      </c>
      <c r="B104" s="12">
        <f ca="1" t="shared" si="31"/>
        <v>47108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30"/>
        <v>12029</v>
      </c>
      <c r="B105" s="12">
        <f ca="1" t="shared" si="31"/>
        <v>47139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30"/>
        <v>22029</v>
      </c>
      <c r="B106" s="12">
        <f ca="1" t="shared" si="31"/>
        <v>47170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30"/>
        <v>32029</v>
      </c>
      <c r="B107" s="12">
        <f ca="1" t="shared" si="31"/>
        <v>47198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30"/>
        <v>42029</v>
      </c>
      <c r="B108" s="12">
        <f ca="1" t="shared" si="31"/>
        <v>47229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30"/>
        <v>52029</v>
      </c>
      <c r="B109" s="12">
        <f ca="1" t="shared" si="31"/>
        <v>47259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30"/>
        <v>62029</v>
      </c>
      <c r="B110" s="12">
        <f ca="1" t="shared" si="31"/>
        <v>47290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30"/>
        <v>72029</v>
      </c>
      <c r="B111" s="12">
        <f ca="1" t="shared" si="31"/>
        <v>47320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30"/>
        <v>82029</v>
      </c>
      <c r="B112" s="12">
        <f ca="1" t="shared" si="31"/>
        <v>47351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30"/>
        <v>92029</v>
      </c>
      <c r="B113" s="12">
        <f ca="1" t="shared" si="31"/>
        <v>47382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30"/>
        <v>102029</v>
      </c>
      <c r="B114" s="12">
        <f ca="1" t="shared" si="31"/>
        <v>47412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30"/>
        <v>112029</v>
      </c>
      <c r="B115" s="12">
        <f ca="1" t="shared" si="31"/>
        <v>47443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30"/>
        <v>122029</v>
      </c>
      <c r="B116" s="12">
        <f ca="1" t="shared" si="31"/>
        <v>47473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30"/>
        <v>12030</v>
      </c>
      <c r="B117" s="12">
        <f ca="1" t="shared" si="31"/>
        <v>47504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30"/>
        <v>22030</v>
      </c>
      <c r="B118" s="12">
        <f ca="1" t="shared" si="31"/>
        <v>47535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30"/>
        <v>32030</v>
      </c>
      <c r="B119" s="12">
        <f ca="1" t="shared" si="31"/>
        <v>47563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30"/>
        <v>42030</v>
      </c>
      <c r="B120" s="12">
        <f ca="1" t="shared" si="31"/>
        <v>47594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30"/>
        <v>52030</v>
      </c>
      <c r="B121" s="12">
        <f ca="1" t="shared" si="31"/>
        <v>47624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30"/>
        <v>62030</v>
      </c>
      <c r="B122" s="12">
        <f ca="1" t="shared" si="31"/>
        <v>47655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30"/>
        <v>72030</v>
      </c>
      <c r="B123" s="12">
        <f ca="1" t="shared" si="31"/>
        <v>47685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30"/>
        <v>82030</v>
      </c>
      <c r="B124" s="12">
        <f ca="1" t="shared" si="31"/>
        <v>47716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V6" sqref="U5:V6"/>
    </sheetView>
  </sheetViews>
  <sheetFormatPr defaultColWidth="11" defaultRowHeight="15"/>
  <cols>
    <col min="1" max="1" width="7" hidden="1" customWidth="1"/>
    <col min="2" max="2" width="9.71428571428571" customWidth="1"/>
    <col min="4" max="8" width="12" customWidth="1"/>
    <col min="11" max="11" width="8.85714285714286" customWidth="1"/>
    <col min="12" max="12" width="10.4285714285714" customWidth="1"/>
    <col min="13" max="14" width="10.5714285714286" customWidth="1"/>
    <col min="15" max="15" width="10.7142857142857" customWidth="1"/>
    <col min="16" max="16" width="7.85714285714286" customWidth="1"/>
    <col min="17" max="17" width="4.14285714285714" customWidth="1"/>
    <col min="18" max="18" width="18.7142857142857" customWidth="1"/>
    <col min="19" max="19" width="6.85714285714286" customWidth="1"/>
  </cols>
  <sheetData>
    <row r="1" spans="2:16">
      <c r="B1" s="1" t="s">
        <v>9</v>
      </c>
      <c r="C1" s="2" t="s">
        <v>127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f ca="1">TODAY()</f>
        <v>44095</v>
      </c>
      <c r="N1" s="19" t="s">
        <v>13</v>
      </c>
      <c r="O1" s="20">
        <v>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v>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ca="1" t="shared" ref="A6:A37" si="1">MONTH(B6)&amp;YEAR(B6)</f>
        <v>102020</v>
      </c>
      <c r="B6" s="12">
        <f ca="1" t="shared" ref="B6:B37" si="2">EDATE(B5,1)</f>
        <v>44125</v>
      </c>
      <c r="C6" s="13">
        <f t="shared" ref="C6:C37" si="3">C5-H6+I6</f>
        <v>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112020</v>
      </c>
      <c r="B7" s="12">
        <f ca="1" t="shared" si="2"/>
        <v>44156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1"/>
        <v>122020</v>
      </c>
      <c r="B8" s="12">
        <f ca="1" t="shared" si="2"/>
        <v>44186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ca="1" t="shared" si="1"/>
        <v>12021</v>
      </c>
      <c r="B9" s="12">
        <f ca="1" t="shared" si="2"/>
        <v>44217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22021</v>
      </c>
      <c r="B10" s="12">
        <f ca="1" t="shared" si="2"/>
        <v>44248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32021</v>
      </c>
      <c r="B11" s="12">
        <f ca="1" t="shared" si="2"/>
        <v>44276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42021</v>
      </c>
      <c r="B12" s="12">
        <f ca="1" t="shared" si="2"/>
        <v>44307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52021</v>
      </c>
      <c r="B13" s="12">
        <f ca="1" t="shared" si="2"/>
        <v>44337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62021</v>
      </c>
      <c r="B14" s="12">
        <f ca="1" t="shared" si="2"/>
        <v>44368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72021</v>
      </c>
      <c r="B15" s="12">
        <f ca="1" t="shared" si="2"/>
        <v>44398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82021</v>
      </c>
      <c r="B16" s="12">
        <f ca="1" t="shared" si="2"/>
        <v>44429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92021</v>
      </c>
      <c r="B17" s="12">
        <f ca="1" t="shared" si="2"/>
        <v>44460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102021</v>
      </c>
      <c r="B18" s="12">
        <f ca="1" t="shared" si="2"/>
        <v>44490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112021</v>
      </c>
      <c r="B19" s="12">
        <f ca="1" t="shared" si="2"/>
        <v>44521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122021</v>
      </c>
      <c r="B20" s="12">
        <f ca="1" t="shared" si="2"/>
        <v>44551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12022</v>
      </c>
      <c r="B21" s="12">
        <f ca="1" t="shared" si="2"/>
        <v>44582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22022</v>
      </c>
      <c r="B22" s="12">
        <f ca="1" t="shared" si="2"/>
        <v>44613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32022</v>
      </c>
      <c r="B23" s="12">
        <f ca="1" t="shared" si="2"/>
        <v>44641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42022</v>
      </c>
      <c r="B24" s="12">
        <f ca="1" t="shared" si="2"/>
        <v>44672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52022</v>
      </c>
      <c r="B25" s="12">
        <f ca="1" t="shared" si="2"/>
        <v>44702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62022</v>
      </c>
      <c r="B26" s="12">
        <f ca="1" t="shared" si="2"/>
        <v>44733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72022</v>
      </c>
      <c r="B27" s="12">
        <f ca="1" t="shared" si="2"/>
        <v>44763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82022</v>
      </c>
      <c r="B28" s="12">
        <f ca="1" t="shared" si="2"/>
        <v>44794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92022</v>
      </c>
      <c r="B29" s="12">
        <f ca="1" t="shared" si="2"/>
        <v>44825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102022</v>
      </c>
      <c r="B30" s="12">
        <f ca="1" t="shared" si="2"/>
        <v>44855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112022</v>
      </c>
      <c r="B31" s="12">
        <f ca="1" t="shared" si="2"/>
        <v>44886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122022</v>
      </c>
      <c r="B32" s="12">
        <f ca="1" t="shared" si="2"/>
        <v>44916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12023</v>
      </c>
      <c r="B33" s="12">
        <f ca="1" t="shared" si="2"/>
        <v>44947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22023</v>
      </c>
      <c r="B34" s="12">
        <f ca="1" t="shared" si="2"/>
        <v>44978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32023</v>
      </c>
      <c r="B35" s="12">
        <f ca="1" t="shared" si="2"/>
        <v>45006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42023</v>
      </c>
      <c r="B36" s="12">
        <f ca="1" t="shared" si="2"/>
        <v>45037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52023</v>
      </c>
      <c r="B37" s="12">
        <f ca="1" t="shared" si="2"/>
        <v>45067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1">MONTH(B38)&amp;YEAR(B38)</f>
        <v>62023</v>
      </c>
      <c r="B38" s="12">
        <f ca="1" t="shared" ref="B38:B69" si="12">EDATE(B37,1)</f>
        <v>45098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1"/>
        <v>72023</v>
      </c>
      <c r="B39" s="12">
        <f ca="1" t="shared" si="12"/>
        <v>45128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1"/>
        <v>82023</v>
      </c>
      <c r="B40" s="12">
        <f ca="1" t="shared" si="12"/>
        <v>45159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1"/>
        <v>92023</v>
      </c>
      <c r="B41" s="12">
        <f ca="1" t="shared" si="12"/>
        <v>45190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1"/>
        <v>102023</v>
      </c>
      <c r="B42" s="12">
        <f ca="1" t="shared" si="12"/>
        <v>45220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1"/>
        <v>112023</v>
      </c>
      <c r="B43" s="12">
        <f ca="1" t="shared" si="12"/>
        <v>45251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1"/>
        <v>122023</v>
      </c>
      <c r="B44" s="12">
        <f ca="1" t="shared" si="12"/>
        <v>45281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1"/>
        <v>12024</v>
      </c>
      <c r="B45" s="12">
        <f ca="1" t="shared" si="12"/>
        <v>45312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1"/>
        <v>22024</v>
      </c>
      <c r="B46" s="12">
        <f ca="1" t="shared" si="12"/>
        <v>45343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1"/>
        <v>32024</v>
      </c>
      <c r="B47" s="12">
        <f ca="1" t="shared" si="12"/>
        <v>45372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1"/>
        <v>42024</v>
      </c>
      <c r="B48" s="12">
        <f ca="1" t="shared" si="12"/>
        <v>45403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1"/>
        <v>52024</v>
      </c>
      <c r="B49" s="12">
        <f ca="1" t="shared" si="12"/>
        <v>45433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1"/>
        <v>62024</v>
      </c>
      <c r="B50" s="12">
        <f ca="1" t="shared" si="12"/>
        <v>45464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1"/>
        <v>72024</v>
      </c>
      <c r="B51" s="12">
        <f ca="1" t="shared" si="12"/>
        <v>45494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1"/>
        <v>82024</v>
      </c>
      <c r="B52" s="12">
        <f ca="1" t="shared" si="12"/>
        <v>45525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1"/>
        <v>92024</v>
      </c>
      <c r="B53" s="12">
        <f ca="1" t="shared" si="12"/>
        <v>45556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1"/>
        <v>102024</v>
      </c>
      <c r="B54" s="12">
        <f ca="1" t="shared" si="12"/>
        <v>45586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1"/>
        <v>112024</v>
      </c>
      <c r="B55" s="12">
        <f ca="1" t="shared" si="12"/>
        <v>45617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1"/>
        <v>122024</v>
      </c>
      <c r="B56" s="12">
        <f ca="1" t="shared" si="12"/>
        <v>45647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1"/>
        <v>12025</v>
      </c>
      <c r="B57" s="12">
        <f ca="1" t="shared" si="12"/>
        <v>45678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1"/>
        <v>22025</v>
      </c>
      <c r="B58" s="12">
        <f ca="1" t="shared" si="12"/>
        <v>45709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1"/>
        <v>32025</v>
      </c>
      <c r="B59" s="12">
        <f ca="1" t="shared" si="12"/>
        <v>45737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1"/>
        <v>42025</v>
      </c>
      <c r="B60" s="12">
        <f ca="1" t="shared" si="12"/>
        <v>45768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1"/>
        <v>52025</v>
      </c>
      <c r="B61" s="12">
        <f ca="1" t="shared" si="12"/>
        <v>45798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1"/>
        <v>62025</v>
      </c>
      <c r="B62" s="12">
        <f ca="1" t="shared" si="12"/>
        <v>45829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1"/>
        <v>72025</v>
      </c>
      <c r="B63" s="12">
        <f ca="1" t="shared" si="12"/>
        <v>45859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1"/>
        <v>82025</v>
      </c>
      <c r="B64" s="12">
        <f ca="1" t="shared" si="12"/>
        <v>45890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1"/>
        <v>92025</v>
      </c>
      <c r="B65" s="12">
        <f ca="1" t="shared" si="12"/>
        <v>45921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1"/>
        <v>102025</v>
      </c>
      <c r="B66" s="12">
        <f ca="1" t="shared" si="12"/>
        <v>45951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1"/>
        <v>112025</v>
      </c>
      <c r="B67" s="12">
        <f ca="1" t="shared" si="12"/>
        <v>45982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1"/>
        <v>122025</v>
      </c>
      <c r="B68" s="12">
        <f ca="1" t="shared" si="12"/>
        <v>46012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1"/>
        <v>12026</v>
      </c>
      <c r="B69" s="12">
        <f ca="1" t="shared" si="12"/>
        <v>46043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20">MONTH(B70)&amp;YEAR(B70)</f>
        <v>22026</v>
      </c>
      <c r="B70" s="12">
        <f ca="1" t="shared" ref="B70:B101" si="21">EDATE(B69,1)</f>
        <v>46074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20"/>
        <v>32026</v>
      </c>
      <c r="B71" s="12">
        <f ca="1" t="shared" si="21"/>
        <v>46102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20"/>
        <v>42026</v>
      </c>
      <c r="B72" s="12">
        <f ca="1" t="shared" si="21"/>
        <v>46133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20"/>
        <v>52026</v>
      </c>
      <c r="B73" s="12">
        <f ca="1" t="shared" si="21"/>
        <v>46163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20"/>
        <v>62026</v>
      </c>
      <c r="B74" s="12">
        <f ca="1" t="shared" si="21"/>
        <v>46194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20"/>
        <v>72026</v>
      </c>
      <c r="B75" s="12">
        <f ca="1" t="shared" si="21"/>
        <v>46224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20"/>
        <v>82026</v>
      </c>
      <c r="B76" s="12">
        <f ca="1" t="shared" si="21"/>
        <v>46255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20"/>
        <v>92026</v>
      </c>
      <c r="B77" s="12">
        <f ca="1" t="shared" si="21"/>
        <v>46286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20"/>
        <v>102026</v>
      </c>
      <c r="B78" s="12">
        <f ca="1" t="shared" si="21"/>
        <v>46316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20"/>
        <v>112026</v>
      </c>
      <c r="B79" s="12">
        <f ca="1" t="shared" si="21"/>
        <v>46347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20"/>
        <v>122026</v>
      </c>
      <c r="B80" s="12">
        <f ca="1" t="shared" si="21"/>
        <v>46377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20"/>
        <v>12027</v>
      </c>
      <c r="B81" s="12">
        <f ca="1" t="shared" si="21"/>
        <v>46408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20"/>
        <v>22027</v>
      </c>
      <c r="B82" s="12">
        <f ca="1" t="shared" si="21"/>
        <v>46439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20"/>
        <v>32027</v>
      </c>
      <c r="B83" s="12">
        <f ca="1" t="shared" si="21"/>
        <v>46467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20"/>
        <v>42027</v>
      </c>
      <c r="B84" s="12">
        <f ca="1" t="shared" si="21"/>
        <v>46498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20"/>
        <v>52027</v>
      </c>
      <c r="B85" s="12">
        <f ca="1" t="shared" si="21"/>
        <v>46528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20"/>
        <v>62027</v>
      </c>
      <c r="B86" s="12">
        <f ca="1" t="shared" si="21"/>
        <v>46559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20"/>
        <v>72027</v>
      </c>
      <c r="B87" s="12">
        <f ca="1" t="shared" si="21"/>
        <v>46589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20"/>
        <v>82027</v>
      </c>
      <c r="B88" s="12">
        <f ca="1" t="shared" si="21"/>
        <v>46620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20"/>
        <v>92027</v>
      </c>
      <c r="B89" s="12">
        <f ca="1" t="shared" si="21"/>
        <v>46651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20"/>
        <v>102027</v>
      </c>
      <c r="B90" s="12">
        <f ca="1" t="shared" si="21"/>
        <v>46681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20"/>
        <v>112027</v>
      </c>
      <c r="B91" s="12">
        <f ca="1" t="shared" si="21"/>
        <v>46712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20"/>
        <v>122027</v>
      </c>
      <c r="B92" s="12">
        <f ca="1" t="shared" si="21"/>
        <v>46742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20"/>
        <v>12028</v>
      </c>
      <c r="B93" s="12">
        <f ca="1" t="shared" si="21"/>
        <v>46773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20"/>
        <v>22028</v>
      </c>
      <c r="B94" s="12">
        <f ca="1" t="shared" si="21"/>
        <v>46804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20"/>
        <v>32028</v>
      </c>
      <c r="B95" s="12">
        <f ca="1" t="shared" si="21"/>
        <v>46833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20"/>
        <v>42028</v>
      </c>
      <c r="B96" s="12">
        <f ca="1" t="shared" si="21"/>
        <v>46864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20"/>
        <v>52028</v>
      </c>
      <c r="B97" s="12">
        <f ca="1" t="shared" si="21"/>
        <v>46894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20"/>
        <v>62028</v>
      </c>
      <c r="B98" s="12">
        <f ca="1" t="shared" si="21"/>
        <v>46925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20"/>
        <v>72028</v>
      </c>
      <c r="B99" s="12">
        <f ca="1" t="shared" si="21"/>
        <v>46955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20"/>
        <v>82028</v>
      </c>
      <c r="B100" s="12">
        <f ca="1" t="shared" si="21"/>
        <v>46986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20"/>
        <v>92028</v>
      </c>
      <c r="B101" s="12">
        <f ca="1" t="shared" si="21"/>
        <v>47017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30">MONTH(B102)&amp;YEAR(B102)</f>
        <v>102028</v>
      </c>
      <c r="B102" s="12">
        <f ca="1" t="shared" ref="B102:B124" si="31">EDATE(B101,1)</f>
        <v>47047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30"/>
        <v>112028</v>
      </c>
      <c r="B103" s="12">
        <f ca="1" t="shared" si="31"/>
        <v>47078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30"/>
        <v>122028</v>
      </c>
      <c r="B104" s="12">
        <f ca="1" t="shared" si="31"/>
        <v>47108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30"/>
        <v>12029</v>
      </c>
      <c r="B105" s="12">
        <f ca="1" t="shared" si="31"/>
        <v>47139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30"/>
        <v>22029</v>
      </c>
      <c r="B106" s="12">
        <f ca="1" t="shared" si="31"/>
        <v>47170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30"/>
        <v>32029</v>
      </c>
      <c r="B107" s="12">
        <f ca="1" t="shared" si="31"/>
        <v>47198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30"/>
        <v>42029</v>
      </c>
      <c r="B108" s="12">
        <f ca="1" t="shared" si="31"/>
        <v>47229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30"/>
        <v>52029</v>
      </c>
      <c r="B109" s="12">
        <f ca="1" t="shared" si="31"/>
        <v>47259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30"/>
        <v>62029</v>
      </c>
      <c r="B110" s="12">
        <f ca="1" t="shared" si="31"/>
        <v>47290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30"/>
        <v>72029</v>
      </c>
      <c r="B111" s="12">
        <f ca="1" t="shared" si="31"/>
        <v>47320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30"/>
        <v>82029</v>
      </c>
      <c r="B112" s="12">
        <f ca="1" t="shared" si="31"/>
        <v>47351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30"/>
        <v>92029</v>
      </c>
      <c r="B113" s="12">
        <f ca="1" t="shared" si="31"/>
        <v>47382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30"/>
        <v>102029</v>
      </c>
      <c r="B114" s="12">
        <f ca="1" t="shared" si="31"/>
        <v>47412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30"/>
        <v>112029</v>
      </c>
      <c r="B115" s="12">
        <f ca="1" t="shared" si="31"/>
        <v>47443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30"/>
        <v>122029</v>
      </c>
      <c r="B116" s="12">
        <f ca="1" t="shared" si="31"/>
        <v>47473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30"/>
        <v>12030</v>
      </c>
      <c r="B117" s="12">
        <f ca="1" t="shared" si="31"/>
        <v>47504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30"/>
        <v>22030</v>
      </c>
      <c r="B118" s="12">
        <f ca="1" t="shared" si="31"/>
        <v>47535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30"/>
        <v>32030</v>
      </c>
      <c r="B119" s="12">
        <f ca="1" t="shared" si="31"/>
        <v>47563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30"/>
        <v>42030</v>
      </c>
      <c r="B120" s="12">
        <f ca="1" t="shared" si="31"/>
        <v>47594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30"/>
        <v>52030</v>
      </c>
      <c r="B121" s="12">
        <f ca="1" t="shared" si="31"/>
        <v>47624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30"/>
        <v>62030</v>
      </c>
      <c r="B122" s="12">
        <f ca="1" t="shared" si="31"/>
        <v>47655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30"/>
        <v>72030</v>
      </c>
      <c r="B123" s="12">
        <f ca="1" t="shared" si="31"/>
        <v>47685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30"/>
        <v>82030</v>
      </c>
      <c r="B124" s="12">
        <f ca="1" t="shared" si="31"/>
        <v>47716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M17" sqref="M17"/>
    </sheetView>
  </sheetViews>
  <sheetFormatPr defaultColWidth="11" defaultRowHeight="15"/>
  <cols>
    <col min="1" max="1" width="7" hidden="1" customWidth="1"/>
    <col min="2" max="2" width="8.71428571428571" customWidth="1"/>
    <col min="4" max="8" width="12" customWidth="1"/>
    <col min="10" max="10" width="12" customWidth="1"/>
    <col min="11" max="11" width="12.4285714285714" customWidth="1"/>
    <col min="14" max="14" width="11.7142857142857" customWidth="1"/>
    <col min="15" max="15" width="12.2857142857143" customWidth="1"/>
    <col min="16" max="16" width="14.7142857142857" customWidth="1"/>
    <col min="17" max="17" width="5.42857142857143" customWidth="1"/>
    <col min="18" max="18" width="22.8571428571429" customWidth="1"/>
    <col min="19" max="19" width="10.2857142857143" customWidth="1"/>
  </cols>
  <sheetData>
    <row r="1" spans="2:16">
      <c r="B1" s="1" t="s">
        <v>9</v>
      </c>
      <c r="C1" s="2" t="s">
        <v>128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43709</v>
      </c>
      <c r="N1" s="19" t="s">
        <v>13</v>
      </c>
      <c r="O1" s="20">
        <v>1000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92019</v>
      </c>
      <c r="B5" s="12">
        <f>EDATE(M1,0)</f>
        <v>43709</v>
      </c>
      <c r="C5" s="13">
        <f>IF(H5&gt;0,O1-H5,IF(J5&lt;0,O1-J5,O1))</f>
        <v>1000</v>
      </c>
      <c r="D5" s="13"/>
      <c r="E5" s="13">
        <f>IF(OR(J5&lt;&gt;0,I5&lt;&gt;O1),O1*K1,0)</f>
        <v>100</v>
      </c>
      <c r="F5" s="14">
        <f>IF((J5+I5)&lt;0,0,IF((J5+I5)&gt;E5,E5,J5))</f>
        <v>100</v>
      </c>
      <c r="G5" s="14">
        <f t="shared" ref="G5:G36" si="0">E5-F5</f>
        <v>0</v>
      </c>
      <c r="H5" s="14">
        <f>IF(J5+I5&gt;F5,J5-F5,0)</f>
        <v>-100</v>
      </c>
      <c r="I5" s="24">
        <f>-SUMIF($L5:$P5,"&lt;0",$L5:$P5)+O1</f>
        <v>2000</v>
      </c>
      <c r="J5" s="24">
        <f>IF($L5&gt;0,$L5,0)+IF($N5&gt;0,$N5,0)+IF($P5&gt;0,$P5,0)</f>
        <v>0</v>
      </c>
      <c r="K5" s="25">
        <v>43712</v>
      </c>
      <c r="L5" s="26">
        <v>-1000</v>
      </c>
      <c r="M5" s="25"/>
      <c r="N5" s="26"/>
      <c r="O5" s="25"/>
      <c r="P5" s="26"/>
      <c r="R5" s="34" t="s">
        <v>4</v>
      </c>
      <c r="S5" s="33">
        <f ca="1">VLOOKUP($A$2,$A$5:$P$127,3,FALSE)</f>
        <v>1000</v>
      </c>
    </row>
    <row r="6" ht="15.75" spans="1:19">
      <c r="A6" s="5" t="str">
        <f t="shared" ref="A6:A37" si="1">MONTH(B6)&amp;YEAR(B6)</f>
        <v>102019</v>
      </c>
      <c r="B6" s="12">
        <f t="shared" ref="B6:B37" si="2">EDATE(B5,1)</f>
        <v>43739</v>
      </c>
      <c r="C6" s="13">
        <f t="shared" ref="C6:C37" si="3">C5-H6+I6</f>
        <v>1000</v>
      </c>
      <c r="D6" s="13">
        <f t="shared" ref="D6:D37" si="4">C5*$K$1</f>
        <v>100</v>
      </c>
      <c r="E6" s="13">
        <f t="shared" ref="E6:E37" si="5">C5*$K$1+G5</f>
        <v>100</v>
      </c>
      <c r="F6" s="14">
        <f t="shared" ref="F6:F37" si="6">IF(J6&gt;E6,E6,J6)</f>
        <v>100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100</v>
      </c>
      <c r="K6" s="27">
        <v>43749</v>
      </c>
      <c r="L6" s="26">
        <v>100</v>
      </c>
      <c r="M6" s="27"/>
      <c r="N6" s="28"/>
      <c r="O6" s="27"/>
      <c r="P6" s="28"/>
      <c r="R6" s="34" t="s">
        <v>5</v>
      </c>
      <c r="S6" s="33">
        <f ca="1">VLOOKUP($A$2,$A$5:$P$127,4,FALSE)</f>
        <v>100</v>
      </c>
    </row>
    <row r="7" ht="15.75" spans="1:19">
      <c r="A7" s="5" t="str">
        <f t="shared" si="1"/>
        <v>112019</v>
      </c>
      <c r="B7" s="12">
        <f t="shared" si="2"/>
        <v>43770</v>
      </c>
      <c r="C7" s="13">
        <f t="shared" si="3"/>
        <v>1000</v>
      </c>
      <c r="D7" s="13">
        <f t="shared" si="4"/>
        <v>100</v>
      </c>
      <c r="E7" s="13">
        <f t="shared" si="5"/>
        <v>100</v>
      </c>
      <c r="F7" s="14">
        <f t="shared" si="6"/>
        <v>100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100</v>
      </c>
      <c r="K7" s="27">
        <v>43779</v>
      </c>
      <c r="L7" s="26">
        <v>100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122019</v>
      </c>
      <c r="B8" s="12">
        <f t="shared" si="2"/>
        <v>43800</v>
      </c>
      <c r="C8" s="13">
        <f t="shared" si="3"/>
        <v>1000</v>
      </c>
      <c r="D8" s="13">
        <f t="shared" si="4"/>
        <v>100</v>
      </c>
      <c r="E8" s="13">
        <f t="shared" si="5"/>
        <v>100</v>
      </c>
      <c r="F8" s="14">
        <f t="shared" si="6"/>
        <v>100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100</v>
      </c>
      <c r="K8" s="27">
        <v>43801</v>
      </c>
      <c r="L8" s="26">
        <v>100</v>
      </c>
      <c r="M8" s="27"/>
      <c r="N8" s="28"/>
      <c r="O8" s="27"/>
      <c r="P8" s="28"/>
      <c r="R8" s="32" t="s">
        <v>7</v>
      </c>
      <c r="S8" s="33">
        <f ca="1">VLOOKUP($A$2,$A$5:$P$127,6,FALSE)</f>
        <v>100</v>
      </c>
    </row>
    <row r="9" ht="15.75" spans="1:19">
      <c r="A9" s="5" t="str">
        <f t="shared" si="1"/>
        <v>12020</v>
      </c>
      <c r="B9" s="12">
        <f t="shared" si="2"/>
        <v>43831</v>
      </c>
      <c r="C9" s="13">
        <f t="shared" si="3"/>
        <v>1000</v>
      </c>
      <c r="D9" s="13">
        <f t="shared" si="4"/>
        <v>100</v>
      </c>
      <c r="E9" s="13">
        <f t="shared" si="5"/>
        <v>100</v>
      </c>
      <c r="F9" s="14">
        <f t="shared" si="6"/>
        <v>100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100</v>
      </c>
      <c r="K9" s="27">
        <v>43836</v>
      </c>
      <c r="L9" s="26">
        <v>100</v>
      </c>
      <c r="M9" s="27"/>
      <c r="N9" s="28"/>
      <c r="O9" s="27"/>
      <c r="P9" s="28"/>
      <c r="S9" s="5"/>
    </row>
    <row r="10" ht="15.75" spans="1:19">
      <c r="A10" s="5" t="str">
        <f t="shared" si="1"/>
        <v>22020</v>
      </c>
      <c r="B10" s="12">
        <f t="shared" si="2"/>
        <v>43862</v>
      </c>
      <c r="C10" s="13">
        <f t="shared" si="3"/>
        <v>1000</v>
      </c>
      <c r="D10" s="13">
        <f t="shared" si="4"/>
        <v>100</v>
      </c>
      <c r="E10" s="13">
        <f t="shared" si="5"/>
        <v>100</v>
      </c>
      <c r="F10" s="14">
        <f t="shared" si="6"/>
        <v>100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100</v>
      </c>
      <c r="K10" s="27">
        <v>43865</v>
      </c>
      <c r="L10" s="26">
        <v>100</v>
      </c>
      <c r="M10" s="27"/>
      <c r="N10" s="28"/>
      <c r="O10" s="27"/>
      <c r="P10" s="28"/>
      <c r="S10" s="5"/>
    </row>
    <row r="11" ht="15.75" spans="1:19">
      <c r="A11" s="5" t="str">
        <f t="shared" si="1"/>
        <v>32020</v>
      </c>
      <c r="B11" s="12">
        <f t="shared" si="2"/>
        <v>43891</v>
      </c>
      <c r="C11" s="13">
        <f t="shared" si="3"/>
        <v>1000</v>
      </c>
      <c r="D11" s="13">
        <f t="shared" si="4"/>
        <v>100</v>
      </c>
      <c r="E11" s="13">
        <f t="shared" si="5"/>
        <v>100</v>
      </c>
      <c r="F11" s="14">
        <f t="shared" si="6"/>
        <v>100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100</v>
      </c>
      <c r="K11" s="27">
        <v>43892</v>
      </c>
      <c r="L11" s="26">
        <v>100</v>
      </c>
      <c r="M11" s="27"/>
      <c r="N11" s="28"/>
      <c r="O11" s="27"/>
      <c r="P11" s="28"/>
      <c r="S11" s="5"/>
    </row>
    <row r="12" ht="15.75" spans="1:19">
      <c r="A12" s="5" t="str">
        <f t="shared" si="1"/>
        <v>42020</v>
      </c>
      <c r="B12" s="12">
        <f t="shared" si="2"/>
        <v>43922</v>
      </c>
      <c r="C12" s="13">
        <f t="shared" si="3"/>
        <v>1000</v>
      </c>
      <c r="D12" s="13">
        <f t="shared" si="4"/>
        <v>100</v>
      </c>
      <c r="E12" s="13">
        <f t="shared" si="5"/>
        <v>100</v>
      </c>
      <c r="F12" s="14">
        <f t="shared" si="6"/>
        <v>100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100</v>
      </c>
      <c r="K12" s="27">
        <v>43925</v>
      </c>
      <c r="L12" s="26">
        <v>100</v>
      </c>
      <c r="M12" s="27"/>
      <c r="N12" s="28"/>
      <c r="O12" s="27"/>
      <c r="P12" s="28"/>
      <c r="S12" s="5"/>
    </row>
    <row r="13" ht="15.75" spans="1:19">
      <c r="A13" s="5" t="str">
        <f t="shared" si="1"/>
        <v>52020</v>
      </c>
      <c r="B13" s="12">
        <f t="shared" si="2"/>
        <v>43952</v>
      </c>
      <c r="C13" s="13">
        <f t="shared" si="3"/>
        <v>1000</v>
      </c>
      <c r="D13" s="13">
        <f t="shared" si="4"/>
        <v>100</v>
      </c>
      <c r="E13" s="13">
        <f t="shared" si="5"/>
        <v>100</v>
      </c>
      <c r="F13" s="14">
        <f t="shared" si="6"/>
        <v>100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100</v>
      </c>
      <c r="K13" s="27">
        <v>43952</v>
      </c>
      <c r="L13" s="26">
        <v>100</v>
      </c>
      <c r="M13" s="27"/>
      <c r="N13" s="28"/>
      <c r="O13" s="27"/>
      <c r="P13" s="28"/>
      <c r="S13" s="5"/>
    </row>
    <row r="14" ht="15.75" spans="1:19">
      <c r="A14" s="5" t="str">
        <f t="shared" si="1"/>
        <v>62020</v>
      </c>
      <c r="B14" s="12">
        <f t="shared" si="2"/>
        <v>43983</v>
      </c>
      <c r="C14" s="13">
        <f t="shared" si="3"/>
        <v>1000</v>
      </c>
      <c r="D14" s="13">
        <f t="shared" si="4"/>
        <v>100</v>
      </c>
      <c r="E14" s="13">
        <f t="shared" si="5"/>
        <v>100</v>
      </c>
      <c r="F14" s="14">
        <f t="shared" si="6"/>
        <v>100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100</v>
      </c>
      <c r="K14" s="27">
        <v>43985</v>
      </c>
      <c r="L14" s="26">
        <v>100</v>
      </c>
      <c r="M14" s="27"/>
      <c r="N14" s="28"/>
      <c r="O14" s="27"/>
      <c r="P14" s="28"/>
      <c r="S14" s="5"/>
    </row>
    <row r="15" ht="15.75" spans="1:19">
      <c r="A15" s="5" t="str">
        <f t="shared" si="1"/>
        <v>72020</v>
      </c>
      <c r="B15" s="12">
        <f t="shared" si="2"/>
        <v>44013</v>
      </c>
      <c r="C15" s="13">
        <f t="shared" si="3"/>
        <v>1000</v>
      </c>
      <c r="D15" s="13">
        <f t="shared" si="4"/>
        <v>100</v>
      </c>
      <c r="E15" s="13">
        <f t="shared" si="5"/>
        <v>100</v>
      </c>
      <c r="F15" s="14">
        <f t="shared" si="6"/>
        <v>100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100</v>
      </c>
      <c r="K15" s="29">
        <v>44025</v>
      </c>
      <c r="L15" s="26">
        <v>100</v>
      </c>
      <c r="M15" s="29"/>
      <c r="N15" s="30"/>
      <c r="O15" s="29"/>
      <c r="P15" s="30"/>
      <c r="S15" s="5"/>
    </row>
    <row r="16" ht="15.75" spans="1:19">
      <c r="A16" s="5" t="str">
        <f t="shared" si="1"/>
        <v>82020</v>
      </c>
      <c r="B16" s="12">
        <f t="shared" si="2"/>
        <v>44044</v>
      </c>
      <c r="C16" s="13">
        <f t="shared" si="3"/>
        <v>1000</v>
      </c>
      <c r="D16" s="13">
        <f t="shared" si="4"/>
        <v>100</v>
      </c>
      <c r="E16" s="13">
        <f t="shared" si="5"/>
        <v>100</v>
      </c>
      <c r="F16" s="14">
        <f t="shared" si="6"/>
        <v>100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100</v>
      </c>
      <c r="K16" s="25">
        <v>44048</v>
      </c>
      <c r="L16" s="26">
        <v>100</v>
      </c>
      <c r="M16" s="25"/>
      <c r="N16" s="26"/>
      <c r="O16" s="25"/>
      <c r="P16" s="26"/>
      <c r="S16" s="5"/>
    </row>
    <row r="17" ht="15.75" spans="1:19">
      <c r="A17" s="5" t="str">
        <f t="shared" si="1"/>
        <v>92020</v>
      </c>
      <c r="B17" s="12">
        <f t="shared" si="2"/>
        <v>44075</v>
      </c>
      <c r="C17" s="13">
        <f t="shared" si="3"/>
        <v>1000</v>
      </c>
      <c r="D17" s="13">
        <f t="shared" si="4"/>
        <v>100</v>
      </c>
      <c r="E17" s="13">
        <f t="shared" si="5"/>
        <v>100</v>
      </c>
      <c r="F17" s="14">
        <f t="shared" si="6"/>
        <v>100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100</v>
      </c>
      <c r="K17" s="25">
        <v>44078</v>
      </c>
      <c r="L17" s="26">
        <v>100</v>
      </c>
      <c r="M17" s="25"/>
      <c r="N17" s="26"/>
      <c r="O17" s="25"/>
      <c r="P17" s="26"/>
      <c r="S17" s="5"/>
    </row>
    <row r="18" ht="15.75" spans="1:19">
      <c r="A18" s="5" t="str">
        <f t="shared" si="1"/>
        <v>102020</v>
      </c>
      <c r="B18" s="12">
        <f t="shared" si="2"/>
        <v>44105</v>
      </c>
      <c r="C18" s="13">
        <f t="shared" si="3"/>
        <v>1000</v>
      </c>
      <c r="D18" s="13">
        <f t="shared" si="4"/>
        <v>100</v>
      </c>
      <c r="E18" s="13">
        <f t="shared" si="5"/>
        <v>100</v>
      </c>
      <c r="F18" s="14">
        <f t="shared" si="6"/>
        <v>0</v>
      </c>
      <c r="G18" s="14">
        <f t="shared" si="0"/>
        <v>100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112020</v>
      </c>
      <c r="B19" s="12">
        <f t="shared" si="2"/>
        <v>44136</v>
      </c>
      <c r="C19" s="13">
        <f t="shared" si="3"/>
        <v>1000</v>
      </c>
      <c r="D19" s="13">
        <f t="shared" si="4"/>
        <v>100</v>
      </c>
      <c r="E19" s="13">
        <f t="shared" si="5"/>
        <v>200</v>
      </c>
      <c r="F19" s="14">
        <f t="shared" si="6"/>
        <v>0</v>
      </c>
      <c r="G19" s="14">
        <f t="shared" si="0"/>
        <v>200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122020</v>
      </c>
      <c r="B20" s="12">
        <f t="shared" si="2"/>
        <v>44166</v>
      </c>
      <c r="C20" s="13">
        <f t="shared" si="3"/>
        <v>1000</v>
      </c>
      <c r="D20" s="13">
        <f t="shared" si="4"/>
        <v>100</v>
      </c>
      <c r="E20" s="13">
        <f t="shared" si="5"/>
        <v>300</v>
      </c>
      <c r="F20" s="14">
        <f t="shared" si="6"/>
        <v>0</v>
      </c>
      <c r="G20" s="14">
        <f t="shared" si="0"/>
        <v>300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12021</v>
      </c>
      <c r="B21" s="12">
        <f t="shared" si="2"/>
        <v>44197</v>
      </c>
      <c r="C21" s="13">
        <f t="shared" si="3"/>
        <v>1000</v>
      </c>
      <c r="D21" s="13">
        <f t="shared" si="4"/>
        <v>100</v>
      </c>
      <c r="E21" s="13">
        <f t="shared" si="5"/>
        <v>400</v>
      </c>
      <c r="F21" s="14">
        <f t="shared" si="6"/>
        <v>0</v>
      </c>
      <c r="G21" s="14">
        <f t="shared" si="0"/>
        <v>400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22021</v>
      </c>
      <c r="B22" s="12">
        <f t="shared" si="2"/>
        <v>44228</v>
      </c>
      <c r="C22" s="13">
        <f t="shared" si="3"/>
        <v>1000</v>
      </c>
      <c r="D22" s="13">
        <f t="shared" si="4"/>
        <v>100</v>
      </c>
      <c r="E22" s="13">
        <f t="shared" si="5"/>
        <v>500</v>
      </c>
      <c r="F22" s="14">
        <f t="shared" si="6"/>
        <v>0</v>
      </c>
      <c r="G22" s="14">
        <f t="shared" si="0"/>
        <v>500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32021</v>
      </c>
      <c r="B23" s="12">
        <f t="shared" si="2"/>
        <v>44256</v>
      </c>
      <c r="C23" s="13">
        <f t="shared" si="3"/>
        <v>1000</v>
      </c>
      <c r="D23" s="13">
        <f t="shared" si="4"/>
        <v>100</v>
      </c>
      <c r="E23" s="13">
        <f t="shared" si="5"/>
        <v>600</v>
      </c>
      <c r="F23" s="14">
        <f t="shared" si="6"/>
        <v>0</v>
      </c>
      <c r="G23" s="14">
        <f t="shared" si="0"/>
        <v>600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42021</v>
      </c>
      <c r="B24" s="12">
        <f t="shared" si="2"/>
        <v>44287</v>
      </c>
      <c r="C24" s="13">
        <f t="shared" si="3"/>
        <v>1000</v>
      </c>
      <c r="D24" s="13">
        <f t="shared" si="4"/>
        <v>100</v>
      </c>
      <c r="E24" s="13">
        <f t="shared" si="5"/>
        <v>700</v>
      </c>
      <c r="F24" s="14">
        <f t="shared" si="6"/>
        <v>0</v>
      </c>
      <c r="G24" s="14">
        <f t="shared" si="0"/>
        <v>700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52021</v>
      </c>
      <c r="B25" s="12">
        <f t="shared" si="2"/>
        <v>44317</v>
      </c>
      <c r="C25" s="13">
        <f t="shared" si="3"/>
        <v>1000</v>
      </c>
      <c r="D25" s="13">
        <f t="shared" si="4"/>
        <v>100</v>
      </c>
      <c r="E25" s="13">
        <f t="shared" si="5"/>
        <v>800</v>
      </c>
      <c r="F25" s="14">
        <f t="shared" si="6"/>
        <v>0</v>
      </c>
      <c r="G25" s="14">
        <f t="shared" si="0"/>
        <v>800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62021</v>
      </c>
      <c r="B26" s="12">
        <f t="shared" si="2"/>
        <v>44348</v>
      </c>
      <c r="C26" s="13">
        <f t="shared" si="3"/>
        <v>1000</v>
      </c>
      <c r="D26" s="13">
        <f t="shared" si="4"/>
        <v>100</v>
      </c>
      <c r="E26" s="13">
        <f t="shared" si="5"/>
        <v>900</v>
      </c>
      <c r="F26" s="14">
        <f t="shared" si="6"/>
        <v>0</v>
      </c>
      <c r="G26" s="14">
        <f t="shared" si="0"/>
        <v>900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72021</v>
      </c>
      <c r="B27" s="12">
        <f t="shared" si="2"/>
        <v>44378</v>
      </c>
      <c r="C27" s="13">
        <f t="shared" si="3"/>
        <v>1000</v>
      </c>
      <c r="D27" s="13">
        <f t="shared" si="4"/>
        <v>100</v>
      </c>
      <c r="E27" s="13">
        <f t="shared" si="5"/>
        <v>1000</v>
      </c>
      <c r="F27" s="14">
        <f t="shared" si="6"/>
        <v>0</v>
      </c>
      <c r="G27" s="14">
        <f t="shared" si="0"/>
        <v>1000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82021</v>
      </c>
      <c r="B28" s="12">
        <f t="shared" si="2"/>
        <v>44409</v>
      </c>
      <c r="C28" s="13">
        <f t="shared" si="3"/>
        <v>1000</v>
      </c>
      <c r="D28" s="13">
        <f t="shared" si="4"/>
        <v>100</v>
      </c>
      <c r="E28" s="13">
        <f t="shared" si="5"/>
        <v>1100</v>
      </c>
      <c r="F28" s="14">
        <f t="shared" si="6"/>
        <v>0</v>
      </c>
      <c r="G28" s="14">
        <f t="shared" si="0"/>
        <v>1100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92021</v>
      </c>
      <c r="B29" s="12">
        <f t="shared" si="2"/>
        <v>44440</v>
      </c>
      <c r="C29" s="13">
        <f t="shared" si="3"/>
        <v>1000</v>
      </c>
      <c r="D29" s="13">
        <f t="shared" si="4"/>
        <v>100</v>
      </c>
      <c r="E29" s="13">
        <f t="shared" si="5"/>
        <v>1200</v>
      </c>
      <c r="F29" s="14">
        <f t="shared" si="6"/>
        <v>0</v>
      </c>
      <c r="G29" s="14">
        <f t="shared" si="0"/>
        <v>1200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102021</v>
      </c>
      <c r="B30" s="12">
        <f t="shared" si="2"/>
        <v>44470</v>
      </c>
      <c r="C30" s="13">
        <f t="shared" si="3"/>
        <v>1000</v>
      </c>
      <c r="D30" s="13">
        <f t="shared" si="4"/>
        <v>100</v>
      </c>
      <c r="E30" s="13">
        <f t="shared" si="5"/>
        <v>1300</v>
      </c>
      <c r="F30" s="14">
        <f t="shared" si="6"/>
        <v>0</v>
      </c>
      <c r="G30" s="14">
        <f t="shared" si="0"/>
        <v>1300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112021</v>
      </c>
      <c r="B31" s="12">
        <f t="shared" si="2"/>
        <v>44501</v>
      </c>
      <c r="C31" s="13">
        <f t="shared" si="3"/>
        <v>1000</v>
      </c>
      <c r="D31" s="13">
        <f t="shared" si="4"/>
        <v>100</v>
      </c>
      <c r="E31" s="13">
        <f t="shared" si="5"/>
        <v>1400</v>
      </c>
      <c r="F31" s="14">
        <f t="shared" si="6"/>
        <v>0</v>
      </c>
      <c r="G31" s="14">
        <f t="shared" si="0"/>
        <v>1400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122021</v>
      </c>
      <c r="B32" s="12">
        <f t="shared" si="2"/>
        <v>44531</v>
      </c>
      <c r="C32" s="13">
        <f t="shared" si="3"/>
        <v>1000</v>
      </c>
      <c r="D32" s="13">
        <f t="shared" si="4"/>
        <v>100</v>
      </c>
      <c r="E32" s="13">
        <f t="shared" si="5"/>
        <v>1500</v>
      </c>
      <c r="F32" s="14">
        <f t="shared" si="6"/>
        <v>0</v>
      </c>
      <c r="G32" s="14">
        <f t="shared" si="0"/>
        <v>1500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12022</v>
      </c>
      <c r="B33" s="12">
        <f t="shared" si="2"/>
        <v>44562</v>
      </c>
      <c r="C33" s="13">
        <f t="shared" si="3"/>
        <v>1000</v>
      </c>
      <c r="D33" s="13">
        <f t="shared" si="4"/>
        <v>100</v>
      </c>
      <c r="E33" s="13">
        <f t="shared" si="5"/>
        <v>1600</v>
      </c>
      <c r="F33" s="14">
        <f t="shared" si="6"/>
        <v>0</v>
      </c>
      <c r="G33" s="14">
        <f t="shared" si="0"/>
        <v>1600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22022</v>
      </c>
      <c r="B34" s="12">
        <f t="shared" si="2"/>
        <v>44593</v>
      </c>
      <c r="C34" s="13">
        <f t="shared" si="3"/>
        <v>1000</v>
      </c>
      <c r="D34" s="13">
        <f t="shared" si="4"/>
        <v>100</v>
      </c>
      <c r="E34" s="13">
        <f t="shared" si="5"/>
        <v>1700</v>
      </c>
      <c r="F34" s="14">
        <f t="shared" si="6"/>
        <v>0</v>
      </c>
      <c r="G34" s="14">
        <f t="shared" si="0"/>
        <v>1700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32022</v>
      </c>
      <c r="B35" s="12">
        <f t="shared" si="2"/>
        <v>44621</v>
      </c>
      <c r="C35" s="13">
        <f t="shared" si="3"/>
        <v>1000</v>
      </c>
      <c r="D35" s="13">
        <f t="shared" si="4"/>
        <v>100</v>
      </c>
      <c r="E35" s="13">
        <f t="shared" si="5"/>
        <v>1800</v>
      </c>
      <c r="F35" s="14">
        <f t="shared" si="6"/>
        <v>0</v>
      </c>
      <c r="G35" s="14">
        <f t="shared" si="0"/>
        <v>1800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42022</v>
      </c>
      <c r="B36" s="12">
        <f t="shared" si="2"/>
        <v>44652</v>
      </c>
      <c r="C36" s="13">
        <f t="shared" si="3"/>
        <v>1000</v>
      </c>
      <c r="D36" s="13">
        <f t="shared" si="4"/>
        <v>100</v>
      </c>
      <c r="E36" s="13">
        <f t="shared" si="5"/>
        <v>1900</v>
      </c>
      <c r="F36" s="14">
        <f t="shared" si="6"/>
        <v>0</v>
      </c>
      <c r="G36" s="14">
        <f t="shared" si="0"/>
        <v>1900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52022</v>
      </c>
      <c r="B37" s="12">
        <f t="shared" si="2"/>
        <v>44682</v>
      </c>
      <c r="C37" s="13">
        <f t="shared" si="3"/>
        <v>1000</v>
      </c>
      <c r="D37" s="13">
        <f t="shared" si="4"/>
        <v>100</v>
      </c>
      <c r="E37" s="13">
        <f t="shared" si="5"/>
        <v>2000</v>
      </c>
      <c r="F37" s="14">
        <f t="shared" si="6"/>
        <v>0</v>
      </c>
      <c r="G37" s="14">
        <f t="shared" ref="G37:G68" si="10">E37-F37</f>
        <v>2000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62022</v>
      </c>
      <c r="B38" s="12">
        <f t="shared" ref="B38:B69" si="12">EDATE(B37,1)</f>
        <v>44713</v>
      </c>
      <c r="C38" s="13">
        <f t="shared" ref="C38:C69" si="13">C37-H38+I38</f>
        <v>1000</v>
      </c>
      <c r="D38" s="13">
        <f t="shared" ref="D38:D69" si="14">C37*$K$1</f>
        <v>100</v>
      </c>
      <c r="E38" s="13">
        <f t="shared" ref="E38:E69" si="15">C37*$K$1+G37</f>
        <v>2100</v>
      </c>
      <c r="F38" s="14">
        <f t="shared" ref="F38:F69" si="16">IF(J38&gt;E38,E38,J38)</f>
        <v>0</v>
      </c>
      <c r="G38" s="14">
        <f t="shared" si="10"/>
        <v>2100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72022</v>
      </c>
      <c r="B39" s="12">
        <f t="shared" si="12"/>
        <v>44743</v>
      </c>
      <c r="C39" s="13">
        <f t="shared" si="13"/>
        <v>1000</v>
      </c>
      <c r="D39" s="13">
        <f t="shared" si="14"/>
        <v>100</v>
      </c>
      <c r="E39" s="13">
        <f t="shared" si="15"/>
        <v>2200</v>
      </c>
      <c r="F39" s="14">
        <f t="shared" si="16"/>
        <v>0</v>
      </c>
      <c r="G39" s="14">
        <f t="shared" si="10"/>
        <v>2200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82022</v>
      </c>
      <c r="B40" s="12">
        <f t="shared" si="12"/>
        <v>44774</v>
      </c>
      <c r="C40" s="13">
        <f t="shared" si="13"/>
        <v>1000</v>
      </c>
      <c r="D40" s="13">
        <f t="shared" si="14"/>
        <v>100</v>
      </c>
      <c r="E40" s="13">
        <f t="shared" si="15"/>
        <v>2300</v>
      </c>
      <c r="F40" s="14">
        <f t="shared" si="16"/>
        <v>0</v>
      </c>
      <c r="G40" s="14">
        <f t="shared" si="10"/>
        <v>2300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92022</v>
      </c>
      <c r="B41" s="12">
        <f t="shared" si="12"/>
        <v>44805</v>
      </c>
      <c r="C41" s="13">
        <f t="shared" si="13"/>
        <v>1000</v>
      </c>
      <c r="D41" s="13">
        <f t="shared" si="14"/>
        <v>100</v>
      </c>
      <c r="E41" s="13">
        <f t="shared" si="15"/>
        <v>2400</v>
      </c>
      <c r="F41" s="14">
        <f t="shared" si="16"/>
        <v>0</v>
      </c>
      <c r="G41" s="14">
        <f t="shared" si="10"/>
        <v>2400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102022</v>
      </c>
      <c r="B42" s="12">
        <f t="shared" si="12"/>
        <v>44835</v>
      </c>
      <c r="C42" s="13">
        <f t="shared" si="13"/>
        <v>1000</v>
      </c>
      <c r="D42" s="13">
        <f t="shared" si="14"/>
        <v>100</v>
      </c>
      <c r="E42" s="13">
        <f t="shared" si="15"/>
        <v>2500</v>
      </c>
      <c r="F42" s="14">
        <f t="shared" si="16"/>
        <v>0</v>
      </c>
      <c r="G42" s="14">
        <f t="shared" si="10"/>
        <v>2500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112022</v>
      </c>
      <c r="B43" s="12">
        <f t="shared" si="12"/>
        <v>44866</v>
      </c>
      <c r="C43" s="13">
        <f t="shared" si="13"/>
        <v>1000</v>
      </c>
      <c r="D43" s="13">
        <f t="shared" si="14"/>
        <v>100</v>
      </c>
      <c r="E43" s="13">
        <f t="shared" si="15"/>
        <v>2600</v>
      </c>
      <c r="F43" s="14">
        <f t="shared" si="16"/>
        <v>0</v>
      </c>
      <c r="G43" s="14">
        <f t="shared" si="10"/>
        <v>2600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122022</v>
      </c>
      <c r="B44" s="12">
        <f t="shared" si="12"/>
        <v>44896</v>
      </c>
      <c r="C44" s="13">
        <f t="shared" si="13"/>
        <v>1000</v>
      </c>
      <c r="D44" s="13">
        <f t="shared" si="14"/>
        <v>100</v>
      </c>
      <c r="E44" s="13">
        <f t="shared" si="15"/>
        <v>2700</v>
      </c>
      <c r="F44" s="14">
        <f t="shared" si="16"/>
        <v>0</v>
      </c>
      <c r="G44" s="14">
        <f t="shared" si="10"/>
        <v>2700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12023</v>
      </c>
      <c r="B45" s="12">
        <f t="shared" si="12"/>
        <v>44927</v>
      </c>
      <c r="C45" s="13">
        <f t="shared" si="13"/>
        <v>1000</v>
      </c>
      <c r="D45" s="13">
        <f t="shared" si="14"/>
        <v>100</v>
      </c>
      <c r="E45" s="13">
        <f t="shared" si="15"/>
        <v>2800</v>
      </c>
      <c r="F45" s="14">
        <f t="shared" si="16"/>
        <v>0</v>
      </c>
      <c r="G45" s="14">
        <f t="shared" si="10"/>
        <v>2800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22023</v>
      </c>
      <c r="B46" s="12">
        <f t="shared" si="12"/>
        <v>44958</v>
      </c>
      <c r="C46" s="13">
        <f t="shared" si="13"/>
        <v>1000</v>
      </c>
      <c r="D46" s="13">
        <f t="shared" si="14"/>
        <v>100</v>
      </c>
      <c r="E46" s="13">
        <f t="shared" si="15"/>
        <v>2900</v>
      </c>
      <c r="F46" s="14">
        <f t="shared" si="16"/>
        <v>0</v>
      </c>
      <c r="G46" s="14">
        <f t="shared" si="10"/>
        <v>2900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32023</v>
      </c>
      <c r="B47" s="12">
        <f t="shared" si="12"/>
        <v>44986</v>
      </c>
      <c r="C47" s="13">
        <f t="shared" si="13"/>
        <v>1000</v>
      </c>
      <c r="D47" s="13">
        <f t="shared" si="14"/>
        <v>100</v>
      </c>
      <c r="E47" s="13">
        <f t="shared" si="15"/>
        <v>3000</v>
      </c>
      <c r="F47" s="14">
        <f t="shared" si="16"/>
        <v>0</v>
      </c>
      <c r="G47" s="14">
        <f t="shared" si="10"/>
        <v>3000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42023</v>
      </c>
      <c r="B48" s="12">
        <f t="shared" si="12"/>
        <v>45017</v>
      </c>
      <c r="C48" s="13">
        <f t="shared" si="13"/>
        <v>1000</v>
      </c>
      <c r="D48" s="13">
        <f t="shared" si="14"/>
        <v>100</v>
      </c>
      <c r="E48" s="13">
        <f t="shared" si="15"/>
        <v>3100</v>
      </c>
      <c r="F48" s="14">
        <f t="shared" si="16"/>
        <v>0</v>
      </c>
      <c r="G48" s="14">
        <f t="shared" si="10"/>
        <v>3100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52023</v>
      </c>
      <c r="B49" s="12">
        <f t="shared" si="12"/>
        <v>45047</v>
      </c>
      <c r="C49" s="13">
        <f t="shared" si="13"/>
        <v>1000</v>
      </c>
      <c r="D49" s="13">
        <f t="shared" si="14"/>
        <v>100</v>
      </c>
      <c r="E49" s="13">
        <f t="shared" si="15"/>
        <v>3200</v>
      </c>
      <c r="F49" s="14">
        <f t="shared" si="16"/>
        <v>0</v>
      </c>
      <c r="G49" s="14">
        <f t="shared" si="10"/>
        <v>3200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62023</v>
      </c>
      <c r="B50" s="12">
        <f t="shared" si="12"/>
        <v>45078</v>
      </c>
      <c r="C50" s="13">
        <f t="shared" si="13"/>
        <v>1000</v>
      </c>
      <c r="D50" s="13">
        <f t="shared" si="14"/>
        <v>100</v>
      </c>
      <c r="E50" s="13">
        <f t="shared" si="15"/>
        <v>3300</v>
      </c>
      <c r="F50" s="14">
        <f t="shared" si="16"/>
        <v>0</v>
      </c>
      <c r="G50" s="14">
        <f t="shared" si="10"/>
        <v>3300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72023</v>
      </c>
      <c r="B51" s="12">
        <f t="shared" si="12"/>
        <v>45108</v>
      </c>
      <c r="C51" s="13">
        <f t="shared" si="13"/>
        <v>1000</v>
      </c>
      <c r="D51" s="13">
        <f t="shared" si="14"/>
        <v>100</v>
      </c>
      <c r="E51" s="13">
        <f t="shared" si="15"/>
        <v>3400</v>
      </c>
      <c r="F51" s="14">
        <f t="shared" si="16"/>
        <v>0</v>
      </c>
      <c r="G51" s="14">
        <f t="shared" si="10"/>
        <v>3400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82023</v>
      </c>
      <c r="B52" s="12">
        <f t="shared" si="12"/>
        <v>45139</v>
      </c>
      <c r="C52" s="13">
        <f t="shared" si="13"/>
        <v>1000</v>
      </c>
      <c r="D52" s="13">
        <f t="shared" si="14"/>
        <v>100</v>
      </c>
      <c r="E52" s="13">
        <f t="shared" si="15"/>
        <v>3500</v>
      </c>
      <c r="F52" s="14">
        <f t="shared" si="16"/>
        <v>0</v>
      </c>
      <c r="G52" s="14">
        <f t="shared" si="10"/>
        <v>3500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92023</v>
      </c>
      <c r="B53" s="12">
        <f t="shared" si="12"/>
        <v>45170</v>
      </c>
      <c r="C53" s="13">
        <f t="shared" si="13"/>
        <v>1000</v>
      </c>
      <c r="D53" s="13">
        <f t="shared" si="14"/>
        <v>100</v>
      </c>
      <c r="E53" s="13">
        <f t="shared" si="15"/>
        <v>3600</v>
      </c>
      <c r="F53" s="14">
        <f t="shared" si="16"/>
        <v>0</v>
      </c>
      <c r="G53" s="14">
        <f t="shared" si="10"/>
        <v>3600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102023</v>
      </c>
      <c r="B54" s="12">
        <f t="shared" si="12"/>
        <v>45200</v>
      </c>
      <c r="C54" s="13">
        <f t="shared" si="13"/>
        <v>1000</v>
      </c>
      <c r="D54" s="13">
        <f t="shared" si="14"/>
        <v>100</v>
      </c>
      <c r="E54" s="13">
        <f t="shared" si="15"/>
        <v>3700</v>
      </c>
      <c r="F54" s="14">
        <f t="shared" si="16"/>
        <v>0</v>
      </c>
      <c r="G54" s="14">
        <f t="shared" si="10"/>
        <v>3700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112023</v>
      </c>
      <c r="B55" s="12">
        <f t="shared" si="12"/>
        <v>45231</v>
      </c>
      <c r="C55" s="13">
        <f t="shared" si="13"/>
        <v>1000</v>
      </c>
      <c r="D55" s="13">
        <f t="shared" si="14"/>
        <v>100</v>
      </c>
      <c r="E55" s="13">
        <f t="shared" si="15"/>
        <v>3800</v>
      </c>
      <c r="F55" s="14">
        <f t="shared" si="16"/>
        <v>0</v>
      </c>
      <c r="G55" s="14">
        <f t="shared" si="10"/>
        <v>3800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122023</v>
      </c>
      <c r="B56" s="12">
        <f t="shared" si="12"/>
        <v>45261</v>
      </c>
      <c r="C56" s="13">
        <f t="shared" si="13"/>
        <v>1000</v>
      </c>
      <c r="D56" s="13">
        <f t="shared" si="14"/>
        <v>100</v>
      </c>
      <c r="E56" s="13">
        <f t="shared" si="15"/>
        <v>3900</v>
      </c>
      <c r="F56" s="14">
        <f t="shared" si="16"/>
        <v>0</v>
      </c>
      <c r="G56" s="14">
        <f t="shared" si="10"/>
        <v>3900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12024</v>
      </c>
      <c r="B57" s="12">
        <f t="shared" si="12"/>
        <v>45292</v>
      </c>
      <c r="C57" s="13">
        <f t="shared" si="13"/>
        <v>1000</v>
      </c>
      <c r="D57" s="13">
        <f t="shared" si="14"/>
        <v>100</v>
      </c>
      <c r="E57" s="13">
        <f t="shared" si="15"/>
        <v>4000</v>
      </c>
      <c r="F57" s="14">
        <f t="shared" si="16"/>
        <v>0</v>
      </c>
      <c r="G57" s="14">
        <f t="shared" si="10"/>
        <v>4000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22024</v>
      </c>
      <c r="B58" s="12">
        <f t="shared" si="12"/>
        <v>45323</v>
      </c>
      <c r="C58" s="13">
        <f t="shared" si="13"/>
        <v>1000</v>
      </c>
      <c r="D58" s="13">
        <f t="shared" si="14"/>
        <v>100</v>
      </c>
      <c r="E58" s="13">
        <f t="shared" si="15"/>
        <v>4100</v>
      </c>
      <c r="F58" s="14">
        <f t="shared" si="16"/>
        <v>0</v>
      </c>
      <c r="G58" s="14">
        <f t="shared" si="10"/>
        <v>4100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32024</v>
      </c>
      <c r="B59" s="12">
        <f t="shared" si="12"/>
        <v>45352</v>
      </c>
      <c r="C59" s="13">
        <f t="shared" si="13"/>
        <v>1000</v>
      </c>
      <c r="D59" s="13">
        <f t="shared" si="14"/>
        <v>100</v>
      </c>
      <c r="E59" s="13">
        <f t="shared" si="15"/>
        <v>4200</v>
      </c>
      <c r="F59" s="14">
        <f t="shared" si="16"/>
        <v>0</v>
      </c>
      <c r="G59" s="14">
        <f t="shared" si="10"/>
        <v>4200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42024</v>
      </c>
      <c r="B60" s="12">
        <f t="shared" si="12"/>
        <v>45383</v>
      </c>
      <c r="C60" s="13">
        <f t="shared" si="13"/>
        <v>1000</v>
      </c>
      <c r="D60" s="13">
        <f t="shared" si="14"/>
        <v>100</v>
      </c>
      <c r="E60" s="13">
        <f t="shared" si="15"/>
        <v>4300</v>
      </c>
      <c r="F60" s="14">
        <f t="shared" si="16"/>
        <v>0</v>
      </c>
      <c r="G60" s="14">
        <f t="shared" si="10"/>
        <v>4300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52024</v>
      </c>
      <c r="B61" s="12">
        <f t="shared" si="12"/>
        <v>45413</v>
      </c>
      <c r="C61" s="13">
        <f t="shared" si="13"/>
        <v>1000</v>
      </c>
      <c r="D61" s="13">
        <f t="shared" si="14"/>
        <v>100</v>
      </c>
      <c r="E61" s="13">
        <f t="shared" si="15"/>
        <v>4400</v>
      </c>
      <c r="F61" s="14">
        <f t="shared" si="16"/>
        <v>0</v>
      </c>
      <c r="G61" s="14">
        <f t="shared" si="10"/>
        <v>4400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62024</v>
      </c>
      <c r="B62" s="12">
        <f t="shared" si="12"/>
        <v>45444</v>
      </c>
      <c r="C62" s="13">
        <f t="shared" si="13"/>
        <v>1000</v>
      </c>
      <c r="D62" s="13">
        <f t="shared" si="14"/>
        <v>100</v>
      </c>
      <c r="E62" s="13">
        <f t="shared" si="15"/>
        <v>4500</v>
      </c>
      <c r="F62" s="14">
        <f t="shared" si="16"/>
        <v>0</v>
      </c>
      <c r="G62" s="14">
        <f t="shared" si="10"/>
        <v>4500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72024</v>
      </c>
      <c r="B63" s="12">
        <f t="shared" si="12"/>
        <v>45474</v>
      </c>
      <c r="C63" s="13">
        <f t="shared" si="13"/>
        <v>1000</v>
      </c>
      <c r="D63" s="13">
        <f t="shared" si="14"/>
        <v>100</v>
      </c>
      <c r="E63" s="13">
        <f t="shared" si="15"/>
        <v>4600</v>
      </c>
      <c r="F63" s="14">
        <f t="shared" si="16"/>
        <v>0</v>
      </c>
      <c r="G63" s="14">
        <f t="shared" si="10"/>
        <v>4600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82024</v>
      </c>
      <c r="B64" s="12">
        <f t="shared" si="12"/>
        <v>45505</v>
      </c>
      <c r="C64" s="13">
        <f t="shared" si="13"/>
        <v>1000</v>
      </c>
      <c r="D64" s="13">
        <f t="shared" si="14"/>
        <v>100</v>
      </c>
      <c r="E64" s="13">
        <f t="shared" si="15"/>
        <v>4700</v>
      </c>
      <c r="F64" s="14">
        <f t="shared" si="16"/>
        <v>0</v>
      </c>
      <c r="G64" s="14">
        <f t="shared" si="10"/>
        <v>4700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92024</v>
      </c>
      <c r="B65" s="12">
        <f t="shared" si="12"/>
        <v>45536</v>
      </c>
      <c r="C65" s="13">
        <f t="shared" si="13"/>
        <v>1000</v>
      </c>
      <c r="D65" s="13">
        <f t="shared" si="14"/>
        <v>100</v>
      </c>
      <c r="E65" s="13">
        <f t="shared" si="15"/>
        <v>4800</v>
      </c>
      <c r="F65" s="14">
        <f t="shared" si="16"/>
        <v>0</v>
      </c>
      <c r="G65" s="14">
        <f t="shared" si="10"/>
        <v>4800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102024</v>
      </c>
      <c r="B66" s="12">
        <f t="shared" si="12"/>
        <v>45566</v>
      </c>
      <c r="C66" s="13">
        <f t="shared" si="13"/>
        <v>1000</v>
      </c>
      <c r="D66" s="13">
        <f t="shared" si="14"/>
        <v>100</v>
      </c>
      <c r="E66" s="13">
        <f t="shared" si="15"/>
        <v>4900</v>
      </c>
      <c r="F66" s="14">
        <f t="shared" si="16"/>
        <v>0</v>
      </c>
      <c r="G66" s="14">
        <f t="shared" si="10"/>
        <v>4900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112024</v>
      </c>
      <c r="B67" s="12">
        <f t="shared" si="12"/>
        <v>45597</v>
      </c>
      <c r="C67" s="13">
        <f t="shared" si="13"/>
        <v>1000</v>
      </c>
      <c r="D67" s="13">
        <f t="shared" si="14"/>
        <v>100</v>
      </c>
      <c r="E67" s="13">
        <f t="shared" si="15"/>
        <v>5000</v>
      </c>
      <c r="F67" s="14">
        <f t="shared" si="16"/>
        <v>0</v>
      </c>
      <c r="G67" s="14">
        <f t="shared" si="10"/>
        <v>5000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122024</v>
      </c>
      <c r="B68" s="12">
        <f t="shared" si="12"/>
        <v>45627</v>
      </c>
      <c r="C68" s="13">
        <f t="shared" si="13"/>
        <v>1000</v>
      </c>
      <c r="D68" s="13">
        <f t="shared" si="14"/>
        <v>100</v>
      </c>
      <c r="E68" s="13">
        <f t="shared" si="15"/>
        <v>5100</v>
      </c>
      <c r="F68" s="14">
        <f t="shared" si="16"/>
        <v>0</v>
      </c>
      <c r="G68" s="14">
        <f t="shared" si="10"/>
        <v>5100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12025</v>
      </c>
      <c r="B69" s="12">
        <f t="shared" si="12"/>
        <v>45658</v>
      </c>
      <c r="C69" s="13">
        <f t="shared" si="13"/>
        <v>1000</v>
      </c>
      <c r="D69" s="13">
        <f t="shared" si="14"/>
        <v>100</v>
      </c>
      <c r="E69" s="13">
        <f t="shared" si="15"/>
        <v>5200</v>
      </c>
      <c r="F69" s="14">
        <f t="shared" si="16"/>
        <v>0</v>
      </c>
      <c r="G69" s="14">
        <f t="shared" ref="G69:G100" si="19">E69-F69</f>
        <v>5200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22025</v>
      </c>
      <c r="B70" s="12">
        <f t="shared" ref="B70:B101" si="21">EDATE(B69,1)</f>
        <v>45689</v>
      </c>
      <c r="C70" s="13">
        <f t="shared" ref="C70:C101" si="22">C69-H70+I70</f>
        <v>1000</v>
      </c>
      <c r="D70" s="13">
        <f t="shared" ref="D70:D101" si="23">C69*$K$1</f>
        <v>100</v>
      </c>
      <c r="E70" s="13">
        <f t="shared" ref="E70:E101" si="24">C69*$K$1+G69</f>
        <v>5300</v>
      </c>
      <c r="F70" s="14">
        <f t="shared" ref="F70:F101" si="25">IF(J70&gt;E70,E70,J70)</f>
        <v>0</v>
      </c>
      <c r="G70" s="14">
        <f t="shared" si="19"/>
        <v>5300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32025</v>
      </c>
      <c r="B71" s="12">
        <f t="shared" si="21"/>
        <v>45717</v>
      </c>
      <c r="C71" s="13">
        <f t="shared" si="22"/>
        <v>1000</v>
      </c>
      <c r="D71" s="13">
        <f t="shared" si="23"/>
        <v>100</v>
      </c>
      <c r="E71" s="13">
        <f t="shared" si="24"/>
        <v>5400</v>
      </c>
      <c r="F71" s="14">
        <f t="shared" si="25"/>
        <v>0</v>
      </c>
      <c r="G71" s="14">
        <f t="shared" si="19"/>
        <v>5400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42025</v>
      </c>
      <c r="B72" s="12">
        <f t="shared" si="21"/>
        <v>45748</v>
      </c>
      <c r="C72" s="13">
        <f t="shared" si="22"/>
        <v>1000</v>
      </c>
      <c r="D72" s="13">
        <f t="shared" si="23"/>
        <v>100</v>
      </c>
      <c r="E72" s="13">
        <f t="shared" si="24"/>
        <v>5500</v>
      </c>
      <c r="F72" s="14">
        <f t="shared" si="25"/>
        <v>0</v>
      </c>
      <c r="G72" s="14">
        <f t="shared" si="19"/>
        <v>5500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52025</v>
      </c>
      <c r="B73" s="12">
        <f t="shared" si="21"/>
        <v>45778</v>
      </c>
      <c r="C73" s="13">
        <f t="shared" si="22"/>
        <v>1000</v>
      </c>
      <c r="D73" s="13">
        <f t="shared" si="23"/>
        <v>100</v>
      </c>
      <c r="E73" s="13">
        <f t="shared" si="24"/>
        <v>5600</v>
      </c>
      <c r="F73" s="14">
        <f t="shared" si="25"/>
        <v>0</v>
      </c>
      <c r="G73" s="14">
        <f t="shared" si="19"/>
        <v>5600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62025</v>
      </c>
      <c r="B74" s="12">
        <f t="shared" si="21"/>
        <v>45809</v>
      </c>
      <c r="C74" s="13">
        <f t="shared" si="22"/>
        <v>1000</v>
      </c>
      <c r="D74" s="13">
        <f t="shared" si="23"/>
        <v>100</v>
      </c>
      <c r="E74" s="13">
        <f t="shared" si="24"/>
        <v>5700</v>
      </c>
      <c r="F74" s="14">
        <f t="shared" si="25"/>
        <v>0</v>
      </c>
      <c r="G74" s="14">
        <f t="shared" si="19"/>
        <v>5700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72025</v>
      </c>
      <c r="B75" s="12">
        <f t="shared" si="21"/>
        <v>45839</v>
      </c>
      <c r="C75" s="13">
        <f t="shared" si="22"/>
        <v>1000</v>
      </c>
      <c r="D75" s="13">
        <f t="shared" si="23"/>
        <v>100</v>
      </c>
      <c r="E75" s="13">
        <f t="shared" si="24"/>
        <v>5800</v>
      </c>
      <c r="F75" s="14">
        <f t="shared" si="25"/>
        <v>0</v>
      </c>
      <c r="G75" s="14">
        <f t="shared" si="19"/>
        <v>5800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82025</v>
      </c>
      <c r="B76" s="12">
        <f t="shared" si="21"/>
        <v>45870</v>
      </c>
      <c r="C76" s="13">
        <f t="shared" si="22"/>
        <v>1000</v>
      </c>
      <c r="D76" s="13">
        <f t="shared" si="23"/>
        <v>100</v>
      </c>
      <c r="E76" s="13">
        <f t="shared" si="24"/>
        <v>5900</v>
      </c>
      <c r="F76" s="14">
        <f t="shared" si="25"/>
        <v>0</v>
      </c>
      <c r="G76" s="14">
        <f t="shared" si="19"/>
        <v>5900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92025</v>
      </c>
      <c r="B77" s="12">
        <f t="shared" si="21"/>
        <v>45901</v>
      </c>
      <c r="C77" s="13">
        <f t="shared" si="22"/>
        <v>1000</v>
      </c>
      <c r="D77" s="13">
        <f t="shared" si="23"/>
        <v>100</v>
      </c>
      <c r="E77" s="13">
        <f t="shared" si="24"/>
        <v>6000</v>
      </c>
      <c r="F77" s="14">
        <f t="shared" si="25"/>
        <v>0</v>
      </c>
      <c r="G77" s="14">
        <f t="shared" si="19"/>
        <v>6000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102025</v>
      </c>
      <c r="B78" s="12">
        <f t="shared" si="21"/>
        <v>45931</v>
      </c>
      <c r="C78" s="13">
        <f t="shared" si="22"/>
        <v>1000</v>
      </c>
      <c r="D78" s="13">
        <f t="shared" si="23"/>
        <v>100</v>
      </c>
      <c r="E78" s="13">
        <f t="shared" si="24"/>
        <v>6100</v>
      </c>
      <c r="F78" s="14">
        <f t="shared" si="25"/>
        <v>0</v>
      </c>
      <c r="G78" s="14">
        <f t="shared" si="19"/>
        <v>6100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112025</v>
      </c>
      <c r="B79" s="12">
        <f t="shared" si="21"/>
        <v>45962</v>
      </c>
      <c r="C79" s="13">
        <f t="shared" si="22"/>
        <v>1000</v>
      </c>
      <c r="D79" s="13">
        <f t="shared" si="23"/>
        <v>100</v>
      </c>
      <c r="E79" s="13">
        <f t="shared" si="24"/>
        <v>6200</v>
      </c>
      <c r="F79" s="14">
        <f t="shared" si="25"/>
        <v>0</v>
      </c>
      <c r="G79" s="14">
        <f t="shared" si="19"/>
        <v>6200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122025</v>
      </c>
      <c r="B80" s="12">
        <f t="shared" si="21"/>
        <v>45992</v>
      </c>
      <c r="C80" s="13">
        <f t="shared" si="22"/>
        <v>1000</v>
      </c>
      <c r="D80" s="13">
        <f t="shared" si="23"/>
        <v>100</v>
      </c>
      <c r="E80" s="13">
        <f t="shared" si="24"/>
        <v>6300</v>
      </c>
      <c r="F80" s="14">
        <f t="shared" si="25"/>
        <v>0</v>
      </c>
      <c r="G80" s="14">
        <f t="shared" si="19"/>
        <v>6300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12026</v>
      </c>
      <c r="B81" s="12">
        <f t="shared" si="21"/>
        <v>46023</v>
      </c>
      <c r="C81" s="13">
        <f t="shared" si="22"/>
        <v>1000</v>
      </c>
      <c r="D81" s="13">
        <f t="shared" si="23"/>
        <v>100</v>
      </c>
      <c r="E81" s="13">
        <f t="shared" si="24"/>
        <v>6400</v>
      </c>
      <c r="F81" s="14">
        <f t="shared" si="25"/>
        <v>0</v>
      </c>
      <c r="G81" s="14">
        <f t="shared" si="19"/>
        <v>6400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22026</v>
      </c>
      <c r="B82" s="12">
        <f t="shared" si="21"/>
        <v>46054</v>
      </c>
      <c r="C82" s="13">
        <f t="shared" si="22"/>
        <v>1000</v>
      </c>
      <c r="D82" s="13">
        <f t="shared" si="23"/>
        <v>100</v>
      </c>
      <c r="E82" s="13">
        <f t="shared" si="24"/>
        <v>6500</v>
      </c>
      <c r="F82" s="14">
        <f t="shared" si="25"/>
        <v>0</v>
      </c>
      <c r="G82" s="14">
        <f t="shared" si="19"/>
        <v>6500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32026</v>
      </c>
      <c r="B83" s="12">
        <f t="shared" si="21"/>
        <v>46082</v>
      </c>
      <c r="C83" s="13">
        <f t="shared" si="22"/>
        <v>1000</v>
      </c>
      <c r="D83" s="13">
        <f t="shared" si="23"/>
        <v>100</v>
      </c>
      <c r="E83" s="13">
        <f t="shared" si="24"/>
        <v>6600</v>
      </c>
      <c r="F83" s="14">
        <f t="shared" si="25"/>
        <v>0</v>
      </c>
      <c r="G83" s="14">
        <f t="shared" si="19"/>
        <v>6600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42026</v>
      </c>
      <c r="B84" s="12">
        <f t="shared" si="21"/>
        <v>46113</v>
      </c>
      <c r="C84" s="13">
        <f t="shared" si="22"/>
        <v>1000</v>
      </c>
      <c r="D84" s="13">
        <f t="shared" si="23"/>
        <v>100</v>
      </c>
      <c r="E84" s="13">
        <f t="shared" si="24"/>
        <v>6700</v>
      </c>
      <c r="F84" s="14">
        <f t="shared" si="25"/>
        <v>0</v>
      </c>
      <c r="G84" s="14">
        <f t="shared" si="19"/>
        <v>6700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52026</v>
      </c>
      <c r="B85" s="12">
        <f t="shared" si="21"/>
        <v>46143</v>
      </c>
      <c r="C85" s="13">
        <f t="shared" si="22"/>
        <v>1000</v>
      </c>
      <c r="D85" s="13">
        <f t="shared" si="23"/>
        <v>100</v>
      </c>
      <c r="E85" s="13">
        <f t="shared" si="24"/>
        <v>6800</v>
      </c>
      <c r="F85" s="14">
        <f t="shared" si="25"/>
        <v>0</v>
      </c>
      <c r="G85" s="14">
        <f t="shared" si="19"/>
        <v>6800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62026</v>
      </c>
      <c r="B86" s="12">
        <f t="shared" si="21"/>
        <v>46174</v>
      </c>
      <c r="C86" s="13">
        <f t="shared" si="22"/>
        <v>1000</v>
      </c>
      <c r="D86" s="13">
        <f t="shared" si="23"/>
        <v>100</v>
      </c>
      <c r="E86" s="13">
        <f t="shared" si="24"/>
        <v>6900</v>
      </c>
      <c r="F86" s="14">
        <f t="shared" si="25"/>
        <v>0</v>
      </c>
      <c r="G86" s="14">
        <f t="shared" si="19"/>
        <v>6900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72026</v>
      </c>
      <c r="B87" s="12">
        <f t="shared" si="21"/>
        <v>46204</v>
      </c>
      <c r="C87" s="13">
        <f t="shared" si="22"/>
        <v>1000</v>
      </c>
      <c r="D87" s="13">
        <f t="shared" si="23"/>
        <v>100</v>
      </c>
      <c r="E87" s="13">
        <f t="shared" si="24"/>
        <v>7000</v>
      </c>
      <c r="F87" s="14">
        <f t="shared" si="25"/>
        <v>0</v>
      </c>
      <c r="G87" s="14">
        <f t="shared" si="19"/>
        <v>7000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82026</v>
      </c>
      <c r="B88" s="12">
        <f t="shared" si="21"/>
        <v>46235</v>
      </c>
      <c r="C88" s="13">
        <f t="shared" si="22"/>
        <v>1000</v>
      </c>
      <c r="D88" s="13">
        <f t="shared" si="23"/>
        <v>100</v>
      </c>
      <c r="E88" s="13">
        <f t="shared" si="24"/>
        <v>7100</v>
      </c>
      <c r="F88" s="14">
        <f t="shared" si="25"/>
        <v>0</v>
      </c>
      <c r="G88" s="14">
        <f t="shared" si="19"/>
        <v>7100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92026</v>
      </c>
      <c r="B89" s="12">
        <f t="shared" si="21"/>
        <v>46266</v>
      </c>
      <c r="C89" s="13">
        <f t="shared" si="22"/>
        <v>1000</v>
      </c>
      <c r="D89" s="13">
        <f t="shared" si="23"/>
        <v>100</v>
      </c>
      <c r="E89" s="13">
        <f t="shared" si="24"/>
        <v>7200</v>
      </c>
      <c r="F89" s="14">
        <f t="shared" si="25"/>
        <v>0</v>
      </c>
      <c r="G89" s="14">
        <f t="shared" si="19"/>
        <v>7200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102026</v>
      </c>
      <c r="B90" s="12">
        <f t="shared" si="21"/>
        <v>46296</v>
      </c>
      <c r="C90" s="13">
        <f t="shared" si="22"/>
        <v>1000</v>
      </c>
      <c r="D90" s="13">
        <f t="shared" si="23"/>
        <v>100</v>
      </c>
      <c r="E90" s="13">
        <f t="shared" si="24"/>
        <v>7300</v>
      </c>
      <c r="F90" s="14">
        <f t="shared" si="25"/>
        <v>0</v>
      </c>
      <c r="G90" s="14">
        <f t="shared" si="19"/>
        <v>7300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112026</v>
      </c>
      <c r="B91" s="12">
        <f t="shared" si="21"/>
        <v>46327</v>
      </c>
      <c r="C91" s="13">
        <f t="shared" si="22"/>
        <v>1000</v>
      </c>
      <c r="D91" s="13">
        <f t="shared" si="23"/>
        <v>100</v>
      </c>
      <c r="E91" s="13">
        <f t="shared" si="24"/>
        <v>7400</v>
      </c>
      <c r="F91" s="14">
        <f t="shared" si="25"/>
        <v>0</v>
      </c>
      <c r="G91" s="14">
        <f t="shared" si="19"/>
        <v>7400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122026</v>
      </c>
      <c r="B92" s="12">
        <f t="shared" si="21"/>
        <v>46357</v>
      </c>
      <c r="C92" s="13">
        <f t="shared" si="22"/>
        <v>1000</v>
      </c>
      <c r="D92" s="13">
        <f t="shared" si="23"/>
        <v>100</v>
      </c>
      <c r="E92" s="13">
        <f t="shared" si="24"/>
        <v>7500</v>
      </c>
      <c r="F92" s="14">
        <f t="shared" si="25"/>
        <v>0</v>
      </c>
      <c r="G92" s="14">
        <f t="shared" si="19"/>
        <v>7500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12027</v>
      </c>
      <c r="B93" s="12">
        <f t="shared" si="21"/>
        <v>46388</v>
      </c>
      <c r="C93" s="13">
        <f t="shared" si="22"/>
        <v>1000</v>
      </c>
      <c r="D93" s="13">
        <f t="shared" si="23"/>
        <v>100</v>
      </c>
      <c r="E93" s="13">
        <f t="shared" si="24"/>
        <v>7600</v>
      </c>
      <c r="F93" s="14">
        <f t="shared" si="25"/>
        <v>0</v>
      </c>
      <c r="G93" s="14">
        <f t="shared" si="19"/>
        <v>7600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22027</v>
      </c>
      <c r="B94" s="12">
        <f t="shared" si="21"/>
        <v>46419</v>
      </c>
      <c r="C94" s="13">
        <f t="shared" si="22"/>
        <v>1000</v>
      </c>
      <c r="D94" s="13">
        <f t="shared" si="23"/>
        <v>100</v>
      </c>
      <c r="E94" s="13">
        <f t="shared" si="24"/>
        <v>7700</v>
      </c>
      <c r="F94" s="14">
        <f t="shared" si="25"/>
        <v>0</v>
      </c>
      <c r="G94" s="14">
        <f t="shared" si="19"/>
        <v>7700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32027</v>
      </c>
      <c r="B95" s="12">
        <f t="shared" si="21"/>
        <v>46447</v>
      </c>
      <c r="C95" s="13">
        <f t="shared" si="22"/>
        <v>1000</v>
      </c>
      <c r="D95" s="13">
        <f t="shared" si="23"/>
        <v>100</v>
      </c>
      <c r="E95" s="13">
        <f t="shared" si="24"/>
        <v>7800</v>
      </c>
      <c r="F95" s="14">
        <f t="shared" si="25"/>
        <v>0</v>
      </c>
      <c r="G95" s="14">
        <f t="shared" si="19"/>
        <v>7800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42027</v>
      </c>
      <c r="B96" s="12">
        <f t="shared" si="21"/>
        <v>46478</v>
      </c>
      <c r="C96" s="13">
        <f t="shared" si="22"/>
        <v>1000</v>
      </c>
      <c r="D96" s="13">
        <f t="shared" si="23"/>
        <v>100</v>
      </c>
      <c r="E96" s="13">
        <f t="shared" si="24"/>
        <v>7900</v>
      </c>
      <c r="F96" s="14">
        <f t="shared" si="25"/>
        <v>0</v>
      </c>
      <c r="G96" s="14">
        <f t="shared" si="19"/>
        <v>7900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52027</v>
      </c>
      <c r="B97" s="12">
        <f t="shared" si="21"/>
        <v>46508</v>
      </c>
      <c r="C97" s="13">
        <f t="shared" si="22"/>
        <v>1000</v>
      </c>
      <c r="D97" s="13">
        <f t="shared" si="23"/>
        <v>100</v>
      </c>
      <c r="E97" s="13">
        <f t="shared" si="24"/>
        <v>8000</v>
      </c>
      <c r="F97" s="14">
        <f t="shared" si="25"/>
        <v>0</v>
      </c>
      <c r="G97" s="14">
        <f t="shared" si="19"/>
        <v>8000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62027</v>
      </c>
      <c r="B98" s="12">
        <f t="shared" si="21"/>
        <v>46539</v>
      </c>
      <c r="C98" s="13">
        <f t="shared" si="22"/>
        <v>1000</v>
      </c>
      <c r="D98" s="13">
        <f t="shared" si="23"/>
        <v>100</v>
      </c>
      <c r="E98" s="13">
        <f t="shared" si="24"/>
        <v>8100</v>
      </c>
      <c r="F98" s="14">
        <f t="shared" si="25"/>
        <v>0</v>
      </c>
      <c r="G98" s="14">
        <f t="shared" si="19"/>
        <v>8100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72027</v>
      </c>
      <c r="B99" s="12">
        <f t="shared" si="21"/>
        <v>46569</v>
      </c>
      <c r="C99" s="13">
        <f t="shared" si="22"/>
        <v>1000</v>
      </c>
      <c r="D99" s="13">
        <f t="shared" si="23"/>
        <v>100</v>
      </c>
      <c r="E99" s="13">
        <f t="shared" si="24"/>
        <v>8200</v>
      </c>
      <c r="F99" s="14">
        <f t="shared" si="25"/>
        <v>0</v>
      </c>
      <c r="G99" s="14">
        <f t="shared" si="19"/>
        <v>8200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82027</v>
      </c>
      <c r="B100" s="12">
        <f t="shared" si="21"/>
        <v>46600</v>
      </c>
      <c r="C100" s="13">
        <f t="shared" si="22"/>
        <v>1000</v>
      </c>
      <c r="D100" s="13">
        <f t="shared" si="23"/>
        <v>100</v>
      </c>
      <c r="E100" s="13">
        <f t="shared" si="24"/>
        <v>8300</v>
      </c>
      <c r="F100" s="14">
        <f t="shared" si="25"/>
        <v>0</v>
      </c>
      <c r="G100" s="14">
        <f t="shared" si="19"/>
        <v>8300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92027</v>
      </c>
      <c r="B101" s="12">
        <f t="shared" si="21"/>
        <v>46631</v>
      </c>
      <c r="C101" s="13">
        <f t="shared" si="22"/>
        <v>1000</v>
      </c>
      <c r="D101" s="13">
        <f t="shared" si="23"/>
        <v>100</v>
      </c>
      <c r="E101" s="13">
        <f t="shared" si="24"/>
        <v>8400</v>
      </c>
      <c r="F101" s="14">
        <f t="shared" si="25"/>
        <v>0</v>
      </c>
      <c r="G101" s="14">
        <f t="shared" ref="G101:G124" si="29">E101-F101</f>
        <v>8400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102027</v>
      </c>
      <c r="B102" s="12">
        <f t="shared" ref="B102:B124" si="31">EDATE(B101,1)</f>
        <v>46661</v>
      </c>
      <c r="C102" s="13">
        <f t="shared" ref="C102:C124" si="32">C101-H102+I102</f>
        <v>1000</v>
      </c>
      <c r="D102" s="13">
        <f t="shared" ref="D102:D124" si="33">C101*$K$1</f>
        <v>100</v>
      </c>
      <c r="E102" s="13">
        <f t="shared" ref="E102:E124" si="34">C101*$K$1+G101</f>
        <v>8500</v>
      </c>
      <c r="F102" s="14">
        <f t="shared" ref="F102:F124" si="35">IF(J102&gt;E102,E102,J102)</f>
        <v>0</v>
      </c>
      <c r="G102" s="14">
        <f t="shared" si="29"/>
        <v>8500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112027</v>
      </c>
      <c r="B103" s="12">
        <f t="shared" si="31"/>
        <v>46692</v>
      </c>
      <c r="C103" s="13">
        <f t="shared" si="32"/>
        <v>1000</v>
      </c>
      <c r="D103" s="13">
        <f t="shared" si="33"/>
        <v>100</v>
      </c>
      <c r="E103" s="13">
        <f t="shared" si="34"/>
        <v>8600</v>
      </c>
      <c r="F103" s="14">
        <f t="shared" si="35"/>
        <v>0</v>
      </c>
      <c r="G103" s="14">
        <f t="shared" si="29"/>
        <v>8600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122027</v>
      </c>
      <c r="B104" s="12">
        <f t="shared" si="31"/>
        <v>46722</v>
      </c>
      <c r="C104" s="13">
        <f t="shared" si="32"/>
        <v>1000</v>
      </c>
      <c r="D104" s="13">
        <f t="shared" si="33"/>
        <v>100</v>
      </c>
      <c r="E104" s="13">
        <f t="shared" si="34"/>
        <v>8700</v>
      </c>
      <c r="F104" s="14">
        <f t="shared" si="35"/>
        <v>0</v>
      </c>
      <c r="G104" s="14">
        <f t="shared" si="29"/>
        <v>8700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12028</v>
      </c>
      <c r="B105" s="12">
        <f t="shared" si="31"/>
        <v>46753</v>
      </c>
      <c r="C105" s="13">
        <f t="shared" si="32"/>
        <v>1000</v>
      </c>
      <c r="D105" s="13">
        <f t="shared" si="33"/>
        <v>100</v>
      </c>
      <c r="E105" s="13">
        <f t="shared" si="34"/>
        <v>8800</v>
      </c>
      <c r="F105" s="14">
        <f t="shared" si="35"/>
        <v>0</v>
      </c>
      <c r="G105" s="14">
        <f t="shared" si="29"/>
        <v>8800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22028</v>
      </c>
      <c r="B106" s="12">
        <f t="shared" si="31"/>
        <v>46784</v>
      </c>
      <c r="C106" s="13">
        <f t="shared" si="32"/>
        <v>1000</v>
      </c>
      <c r="D106" s="13">
        <f t="shared" si="33"/>
        <v>100</v>
      </c>
      <c r="E106" s="13">
        <f t="shared" si="34"/>
        <v>8900</v>
      </c>
      <c r="F106" s="14">
        <f t="shared" si="35"/>
        <v>0</v>
      </c>
      <c r="G106" s="14">
        <f t="shared" si="29"/>
        <v>8900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32028</v>
      </c>
      <c r="B107" s="12">
        <f t="shared" si="31"/>
        <v>46813</v>
      </c>
      <c r="C107" s="13">
        <f t="shared" si="32"/>
        <v>1000</v>
      </c>
      <c r="D107" s="13">
        <f t="shared" si="33"/>
        <v>100</v>
      </c>
      <c r="E107" s="13">
        <f t="shared" si="34"/>
        <v>9000</v>
      </c>
      <c r="F107" s="14">
        <f t="shared" si="35"/>
        <v>0</v>
      </c>
      <c r="G107" s="14">
        <f t="shared" si="29"/>
        <v>9000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42028</v>
      </c>
      <c r="B108" s="12">
        <f t="shared" si="31"/>
        <v>46844</v>
      </c>
      <c r="C108" s="13">
        <f t="shared" si="32"/>
        <v>1000</v>
      </c>
      <c r="D108" s="13">
        <f t="shared" si="33"/>
        <v>100</v>
      </c>
      <c r="E108" s="13">
        <f t="shared" si="34"/>
        <v>9100</v>
      </c>
      <c r="F108" s="14">
        <f t="shared" si="35"/>
        <v>0</v>
      </c>
      <c r="G108" s="14">
        <f t="shared" si="29"/>
        <v>9100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52028</v>
      </c>
      <c r="B109" s="12">
        <f t="shared" si="31"/>
        <v>46874</v>
      </c>
      <c r="C109" s="13">
        <f t="shared" si="32"/>
        <v>1000</v>
      </c>
      <c r="D109" s="13">
        <f t="shared" si="33"/>
        <v>100</v>
      </c>
      <c r="E109" s="13">
        <f t="shared" si="34"/>
        <v>9200</v>
      </c>
      <c r="F109" s="14">
        <f t="shared" si="35"/>
        <v>0</v>
      </c>
      <c r="G109" s="14">
        <f t="shared" si="29"/>
        <v>9200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62028</v>
      </c>
      <c r="B110" s="12">
        <f t="shared" si="31"/>
        <v>46905</v>
      </c>
      <c r="C110" s="13">
        <f t="shared" si="32"/>
        <v>1000</v>
      </c>
      <c r="D110" s="13">
        <f t="shared" si="33"/>
        <v>100</v>
      </c>
      <c r="E110" s="13">
        <f t="shared" si="34"/>
        <v>9300</v>
      </c>
      <c r="F110" s="14">
        <f t="shared" si="35"/>
        <v>0</v>
      </c>
      <c r="G110" s="14">
        <f t="shared" si="29"/>
        <v>9300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72028</v>
      </c>
      <c r="B111" s="12">
        <f t="shared" si="31"/>
        <v>46935</v>
      </c>
      <c r="C111" s="13">
        <f t="shared" si="32"/>
        <v>1000</v>
      </c>
      <c r="D111" s="13">
        <f t="shared" si="33"/>
        <v>100</v>
      </c>
      <c r="E111" s="13">
        <f t="shared" si="34"/>
        <v>9400</v>
      </c>
      <c r="F111" s="14">
        <f t="shared" si="35"/>
        <v>0</v>
      </c>
      <c r="G111" s="14">
        <f t="shared" si="29"/>
        <v>9400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82028</v>
      </c>
      <c r="B112" s="12">
        <f t="shared" si="31"/>
        <v>46966</v>
      </c>
      <c r="C112" s="13">
        <f t="shared" si="32"/>
        <v>1000</v>
      </c>
      <c r="D112" s="13">
        <f t="shared" si="33"/>
        <v>100</v>
      </c>
      <c r="E112" s="13">
        <f t="shared" si="34"/>
        <v>9500</v>
      </c>
      <c r="F112" s="14">
        <f t="shared" si="35"/>
        <v>0</v>
      </c>
      <c r="G112" s="14">
        <f t="shared" si="29"/>
        <v>9500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92028</v>
      </c>
      <c r="B113" s="12">
        <f t="shared" si="31"/>
        <v>46997</v>
      </c>
      <c r="C113" s="13">
        <f t="shared" si="32"/>
        <v>1000</v>
      </c>
      <c r="D113" s="13">
        <f t="shared" si="33"/>
        <v>100</v>
      </c>
      <c r="E113" s="13">
        <f t="shared" si="34"/>
        <v>9600</v>
      </c>
      <c r="F113" s="14">
        <f t="shared" si="35"/>
        <v>0</v>
      </c>
      <c r="G113" s="14">
        <f t="shared" si="29"/>
        <v>9600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102028</v>
      </c>
      <c r="B114" s="12">
        <f t="shared" si="31"/>
        <v>47027</v>
      </c>
      <c r="C114" s="13">
        <f t="shared" si="32"/>
        <v>1000</v>
      </c>
      <c r="D114" s="13">
        <f t="shared" si="33"/>
        <v>100</v>
      </c>
      <c r="E114" s="13">
        <f t="shared" si="34"/>
        <v>9700</v>
      </c>
      <c r="F114" s="14">
        <f t="shared" si="35"/>
        <v>0</v>
      </c>
      <c r="G114" s="14">
        <f t="shared" si="29"/>
        <v>9700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112028</v>
      </c>
      <c r="B115" s="12">
        <f t="shared" si="31"/>
        <v>47058</v>
      </c>
      <c r="C115" s="13">
        <f t="shared" si="32"/>
        <v>1000</v>
      </c>
      <c r="D115" s="13">
        <f t="shared" si="33"/>
        <v>100</v>
      </c>
      <c r="E115" s="13">
        <f t="shared" si="34"/>
        <v>9800</v>
      </c>
      <c r="F115" s="14">
        <f t="shared" si="35"/>
        <v>0</v>
      </c>
      <c r="G115" s="14">
        <f t="shared" si="29"/>
        <v>9800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122028</v>
      </c>
      <c r="B116" s="12">
        <f t="shared" si="31"/>
        <v>47088</v>
      </c>
      <c r="C116" s="13">
        <f t="shared" si="32"/>
        <v>1000</v>
      </c>
      <c r="D116" s="13">
        <f t="shared" si="33"/>
        <v>100</v>
      </c>
      <c r="E116" s="13">
        <f t="shared" si="34"/>
        <v>9900</v>
      </c>
      <c r="F116" s="14">
        <f t="shared" si="35"/>
        <v>0</v>
      </c>
      <c r="G116" s="14">
        <f t="shared" si="29"/>
        <v>9900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12029</v>
      </c>
      <c r="B117" s="12">
        <f t="shared" si="31"/>
        <v>47119</v>
      </c>
      <c r="C117" s="13">
        <f t="shared" si="32"/>
        <v>1000</v>
      </c>
      <c r="D117" s="13">
        <f t="shared" si="33"/>
        <v>100</v>
      </c>
      <c r="E117" s="13">
        <f t="shared" si="34"/>
        <v>10000</v>
      </c>
      <c r="F117" s="14">
        <f t="shared" si="35"/>
        <v>0</v>
      </c>
      <c r="G117" s="14">
        <f t="shared" si="29"/>
        <v>10000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22029</v>
      </c>
      <c r="B118" s="12">
        <f t="shared" si="31"/>
        <v>47150</v>
      </c>
      <c r="C118" s="13">
        <f t="shared" si="32"/>
        <v>1000</v>
      </c>
      <c r="D118" s="13">
        <f t="shared" si="33"/>
        <v>100</v>
      </c>
      <c r="E118" s="13">
        <f t="shared" si="34"/>
        <v>10100</v>
      </c>
      <c r="F118" s="14">
        <f t="shared" si="35"/>
        <v>0</v>
      </c>
      <c r="G118" s="14">
        <f t="shared" si="29"/>
        <v>10100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32029</v>
      </c>
      <c r="B119" s="12">
        <f t="shared" si="31"/>
        <v>47178</v>
      </c>
      <c r="C119" s="13">
        <f t="shared" si="32"/>
        <v>1000</v>
      </c>
      <c r="D119" s="13">
        <f t="shared" si="33"/>
        <v>100</v>
      </c>
      <c r="E119" s="13">
        <f t="shared" si="34"/>
        <v>10200</v>
      </c>
      <c r="F119" s="14">
        <f t="shared" si="35"/>
        <v>0</v>
      </c>
      <c r="G119" s="14">
        <f t="shared" si="29"/>
        <v>10200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42029</v>
      </c>
      <c r="B120" s="12">
        <f t="shared" si="31"/>
        <v>47209</v>
      </c>
      <c r="C120" s="13">
        <f t="shared" si="32"/>
        <v>1000</v>
      </c>
      <c r="D120" s="13">
        <f t="shared" si="33"/>
        <v>100</v>
      </c>
      <c r="E120" s="13">
        <f t="shared" si="34"/>
        <v>10300</v>
      </c>
      <c r="F120" s="14">
        <f t="shared" si="35"/>
        <v>0</v>
      </c>
      <c r="G120" s="14">
        <f t="shared" si="29"/>
        <v>10300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52029</v>
      </c>
      <c r="B121" s="12">
        <f t="shared" si="31"/>
        <v>47239</v>
      </c>
      <c r="C121" s="13">
        <f t="shared" si="32"/>
        <v>1000</v>
      </c>
      <c r="D121" s="13">
        <f t="shared" si="33"/>
        <v>100</v>
      </c>
      <c r="E121" s="13">
        <f t="shared" si="34"/>
        <v>10400</v>
      </c>
      <c r="F121" s="14">
        <f t="shared" si="35"/>
        <v>0</v>
      </c>
      <c r="G121" s="14">
        <f t="shared" si="29"/>
        <v>10400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62029</v>
      </c>
      <c r="B122" s="12">
        <f t="shared" si="31"/>
        <v>47270</v>
      </c>
      <c r="C122" s="13">
        <f t="shared" si="32"/>
        <v>1000</v>
      </c>
      <c r="D122" s="13">
        <f t="shared" si="33"/>
        <v>100</v>
      </c>
      <c r="E122" s="13">
        <f t="shared" si="34"/>
        <v>10500</v>
      </c>
      <c r="F122" s="14">
        <f t="shared" si="35"/>
        <v>0</v>
      </c>
      <c r="G122" s="14">
        <f t="shared" si="29"/>
        <v>10500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72029</v>
      </c>
      <c r="B123" s="12">
        <f t="shared" si="31"/>
        <v>47300</v>
      </c>
      <c r="C123" s="13">
        <f t="shared" si="32"/>
        <v>1000</v>
      </c>
      <c r="D123" s="13">
        <f t="shared" si="33"/>
        <v>100</v>
      </c>
      <c r="E123" s="13">
        <f t="shared" si="34"/>
        <v>10600</v>
      </c>
      <c r="F123" s="14">
        <f t="shared" si="35"/>
        <v>0</v>
      </c>
      <c r="G123" s="14">
        <f t="shared" si="29"/>
        <v>10600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82029</v>
      </c>
      <c r="B124" s="12">
        <f t="shared" si="31"/>
        <v>47331</v>
      </c>
      <c r="C124" s="13">
        <f t="shared" si="32"/>
        <v>1000</v>
      </c>
      <c r="D124" s="13">
        <f t="shared" si="33"/>
        <v>100</v>
      </c>
      <c r="E124" s="13">
        <f t="shared" si="34"/>
        <v>10700</v>
      </c>
      <c r="F124" s="14">
        <f t="shared" si="35"/>
        <v>0</v>
      </c>
      <c r="G124" s="14">
        <f t="shared" si="29"/>
        <v>10700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4" sqref="S4"/>
    </sheetView>
  </sheetViews>
  <sheetFormatPr defaultColWidth="11" defaultRowHeight="15"/>
  <cols>
    <col min="1" max="1" width="7" hidden="1" customWidth="1"/>
    <col min="2" max="2" width="9.14285714285714" customWidth="1"/>
    <col min="4" max="8" width="12" customWidth="1"/>
    <col min="9" max="9" width="10.1428571428571" customWidth="1"/>
    <col min="10" max="10" width="9.71428571428571" customWidth="1"/>
    <col min="11" max="11" width="10.5714285714286" customWidth="1"/>
    <col min="13" max="13" width="10.5714285714286" customWidth="1"/>
    <col min="15" max="15" width="11.2857142857143" customWidth="1"/>
    <col min="16" max="16" width="8.85714285714286" customWidth="1"/>
    <col min="17" max="17" width="4" customWidth="1"/>
    <col min="18" max="18" width="18.8571428571429" customWidth="1"/>
    <col min="19" max="19" width="6.28571428571429" customWidth="1"/>
  </cols>
  <sheetData>
    <row r="1" spans="2:16">
      <c r="B1" s="1" t="s">
        <v>9</v>
      </c>
      <c r="C1" s="2" t="s">
        <v>129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f ca="1">TODAY()</f>
        <v>44095</v>
      </c>
      <c r="N1" s="19" t="s">
        <v>13</v>
      </c>
      <c r="O1" s="20">
        <v>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ca="1" t="shared" ref="A6:A37" si="1">MONTH(B6)&amp;YEAR(B6)</f>
        <v>102020</v>
      </c>
      <c r="B6" s="12">
        <f ca="1" t="shared" ref="B6:B37" si="2">EDATE(B5,1)</f>
        <v>44125</v>
      </c>
      <c r="C6" s="13">
        <f t="shared" ref="C6:C37" si="3">C5-H6+I6</f>
        <v>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112020</v>
      </c>
      <c r="B7" s="12">
        <f ca="1" t="shared" si="2"/>
        <v>44156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1"/>
        <v>122020</v>
      </c>
      <c r="B8" s="12">
        <f ca="1" t="shared" si="2"/>
        <v>44186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ca="1" t="shared" si="1"/>
        <v>12021</v>
      </c>
      <c r="B9" s="12">
        <f ca="1" t="shared" si="2"/>
        <v>44217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22021</v>
      </c>
      <c r="B10" s="12">
        <f ca="1" t="shared" si="2"/>
        <v>44248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32021</v>
      </c>
      <c r="B11" s="12">
        <f ca="1" t="shared" si="2"/>
        <v>44276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42021</v>
      </c>
      <c r="B12" s="12">
        <f ca="1" t="shared" si="2"/>
        <v>44307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52021</v>
      </c>
      <c r="B13" s="12">
        <f ca="1" t="shared" si="2"/>
        <v>44337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62021</v>
      </c>
      <c r="B14" s="12">
        <f ca="1" t="shared" si="2"/>
        <v>44368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72021</v>
      </c>
      <c r="B15" s="12">
        <f ca="1" t="shared" si="2"/>
        <v>44398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82021</v>
      </c>
      <c r="B16" s="12">
        <f ca="1" t="shared" si="2"/>
        <v>44429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92021</v>
      </c>
      <c r="B17" s="12">
        <f ca="1" t="shared" si="2"/>
        <v>44460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102021</v>
      </c>
      <c r="B18" s="12">
        <f ca="1" t="shared" si="2"/>
        <v>44490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112021</v>
      </c>
      <c r="B19" s="12">
        <f ca="1" t="shared" si="2"/>
        <v>44521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122021</v>
      </c>
      <c r="B20" s="12">
        <f ca="1" t="shared" si="2"/>
        <v>44551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12022</v>
      </c>
      <c r="B21" s="12">
        <f ca="1" t="shared" si="2"/>
        <v>44582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22022</v>
      </c>
      <c r="B22" s="12">
        <f ca="1" t="shared" si="2"/>
        <v>44613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32022</v>
      </c>
      <c r="B23" s="12">
        <f ca="1" t="shared" si="2"/>
        <v>44641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42022</v>
      </c>
      <c r="B24" s="12">
        <f ca="1" t="shared" si="2"/>
        <v>44672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52022</v>
      </c>
      <c r="B25" s="12">
        <f ca="1" t="shared" si="2"/>
        <v>44702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62022</v>
      </c>
      <c r="B26" s="12">
        <f ca="1" t="shared" si="2"/>
        <v>44733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72022</v>
      </c>
      <c r="B27" s="12">
        <f ca="1" t="shared" si="2"/>
        <v>44763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82022</v>
      </c>
      <c r="B28" s="12">
        <f ca="1" t="shared" si="2"/>
        <v>44794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92022</v>
      </c>
      <c r="B29" s="12">
        <f ca="1" t="shared" si="2"/>
        <v>44825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102022</v>
      </c>
      <c r="B30" s="12">
        <f ca="1" t="shared" si="2"/>
        <v>44855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112022</v>
      </c>
      <c r="B31" s="12">
        <f ca="1" t="shared" si="2"/>
        <v>44886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122022</v>
      </c>
      <c r="B32" s="12">
        <f ca="1" t="shared" si="2"/>
        <v>44916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12023</v>
      </c>
      <c r="B33" s="12">
        <f ca="1" t="shared" si="2"/>
        <v>44947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22023</v>
      </c>
      <c r="B34" s="12">
        <f ca="1" t="shared" si="2"/>
        <v>44978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32023</v>
      </c>
      <c r="B35" s="12">
        <f ca="1" t="shared" si="2"/>
        <v>45006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42023</v>
      </c>
      <c r="B36" s="12">
        <f ca="1" t="shared" si="2"/>
        <v>45037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52023</v>
      </c>
      <c r="B37" s="12">
        <f ca="1" t="shared" si="2"/>
        <v>45067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1">MONTH(B38)&amp;YEAR(B38)</f>
        <v>62023</v>
      </c>
      <c r="B38" s="12">
        <f ca="1" t="shared" ref="B38:B69" si="12">EDATE(B37,1)</f>
        <v>45098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1"/>
        <v>72023</v>
      </c>
      <c r="B39" s="12">
        <f ca="1" t="shared" si="12"/>
        <v>45128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1"/>
        <v>82023</v>
      </c>
      <c r="B40" s="12">
        <f ca="1" t="shared" si="12"/>
        <v>45159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1"/>
        <v>92023</v>
      </c>
      <c r="B41" s="12">
        <f ca="1" t="shared" si="12"/>
        <v>45190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1"/>
        <v>102023</v>
      </c>
      <c r="B42" s="12">
        <f ca="1" t="shared" si="12"/>
        <v>45220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1"/>
        <v>112023</v>
      </c>
      <c r="B43" s="12">
        <f ca="1" t="shared" si="12"/>
        <v>45251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1"/>
        <v>122023</v>
      </c>
      <c r="B44" s="12">
        <f ca="1" t="shared" si="12"/>
        <v>45281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1"/>
        <v>12024</v>
      </c>
      <c r="B45" s="12">
        <f ca="1" t="shared" si="12"/>
        <v>45312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1"/>
        <v>22024</v>
      </c>
      <c r="B46" s="12">
        <f ca="1" t="shared" si="12"/>
        <v>45343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1"/>
        <v>32024</v>
      </c>
      <c r="B47" s="12">
        <f ca="1" t="shared" si="12"/>
        <v>45372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1"/>
        <v>42024</v>
      </c>
      <c r="B48" s="12">
        <f ca="1" t="shared" si="12"/>
        <v>45403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1"/>
        <v>52024</v>
      </c>
      <c r="B49" s="12">
        <f ca="1" t="shared" si="12"/>
        <v>45433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1"/>
        <v>62024</v>
      </c>
      <c r="B50" s="12">
        <f ca="1" t="shared" si="12"/>
        <v>45464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1"/>
        <v>72024</v>
      </c>
      <c r="B51" s="12">
        <f ca="1" t="shared" si="12"/>
        <v>45494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1"/>
        <v>82024</v>
      </c>
      <c r="B52" s="12">
        <f ca="1" t="shared" si="12"/>
        <v>45525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1"/>
        <v>92024</v>
      </c>
      <c r="B53" s="12">
        <f ca="1" t="shared" si="12"/>
        <v>45556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1"/>
        <v>102024</v>
      </c>
      <c r="B54" s="12">
        <f ca="1" t="shared" si="12"/>
        <v>45586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1"/>
        <v>112024</v>
      </c>
      <c r="B55" s="12">
        <f ca="1" t="shared" si="12"/>
        <v>45617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1"/>
        <v>122024</v>
      </c>
      <c r="B56" s="12">
        <f ca="1" t="shared" si="12"/>
        <v>45647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1"/>
        <v>12025</v>
      </c>
      <c r="B57" s="12">
        <f ca="1" t="shared" si="12"/>
        <v>45678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1"/>
        <v>22025</v>
      </c>
      <c r="B58" s="12">
        <f ca="1" t="shared" si="12"/>
        <v>45709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1"/>
        <v>32025</v>
      </c>
      <c r="B59" s="12">
        <f ca="1" t="shared" si="12"/>
        <v>45737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1"/>
        <v>42025</v>
      </c>
      <c r="B60" s="12">
        <f ca="1" t="shared" si="12"/>
        <v>45768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1"/>
        <v>52025</v>
      </c>
      <c r="B61" s="12">
        <f ca="1" t="shared" si="12"/>
        <v>45798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1"/>
        <v>62025</v>
      </c>
      <c r="B62" s="12">
        <f ca="1" t="shared" si="12"/>
        <v>45829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1"/>
        <v>72025</v>
      </c>
      <c r="B63" s="12">
        <f ca="1" t="shared" si="12"/>
        <v>45859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1"/>
        <v>82025</v>
      </c>
      <c r="B64" s="12">
        <f ca="1" t="shared" si="12"/>
        <v>45890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1"/>
        <v>92025</v>
      </c>
      <c r="B65" s="12">
        <f ca="1" t="shared" si="12"/>
        <v>45921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1"/>
        <v>102025</v>
      </c>
      <c r="B66" s="12">
        <f ca="1" t="shared" si="12"/>
        <v>45951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1"/>
        <v>112025</v>
      </c>
      <c r="B67" s="12">
        <f ca="1" t="shared" si="12"/>
        <v>45982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1"/>
        <v>122025</v>
      </c>
      <c r="B68" s="12">
        <f ca="1" t="shared" si="12"/>
        <v>46012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1"/>
        <v>12026</v>
      </c>
      <c r="B69" s="12">
        <f ca="1" t="shared" si="12"/>
        <v>46043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20">MONTH(B70)&amp;YEAR(B70)</f>
        <v>22026</v>
      </c>
      <c r="B70" s="12">
        <f ca="1" t="shared" ref="B70:B101" si="21">EDATE(B69,1)</f>
        <v>46074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20"/>
        <v>32026</v>
      </c>
      <c r="B71" s="12">
        <f ca="1" t="shared" si="21"/>
        <v>46102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20"/>
        <v>42026</v>
      </c>
      <c r="B72" s="12">
        <f ca="1" t="shared" si="21"/>
        <v>46133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20"/>
        <v>52026</v>
      </c>
      <c r="B73" s="12">
        <f ca="1" t="shared" si="21"/>
        <v>46163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20"/>
        <v>62026</v>
      </c>
      <c r="B74" s="12">
        <f ca="1" t="shared" si="21"/>
        <v>46194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20"/>
        <v>72026</v>
      </c>
      <c r="B75" s="12">
        <f ca="1" t="shared" si="21"/>
        <v>46224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20"/>
        <v>82026</v>
      </c>
      <c r="B76" s="12">
        <f ca="1" t="shared" si="21"/>
        <v>46255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20"/>
        <v>92026</v>
      </c>
      <c r="B77" s="12">
        <f ca="1" t="shared" si="21"/>
        <v>46286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20"/>
        <v>102026</v>
      </c>
      <c r="B78" s="12">
        <f ca="1" t="shared" si="21"/>
        <v>46316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20"/>
        <v>112026</v>
      </c>
      <c r="B79" s="12">
        <f ca="1" t="shared" si="21"/>
        <v>46347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20"/>
        <v>122026</v>
      </c>
      <c r="B80" s="12">
        <f ca="1" t="shared" si="21"/>
        <v>46377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20"/>
        <v>12027</v>
      </c>
      <c r="B81" s="12">
        <f ca="1" t="shared" si="21"/>
        <v>46408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20"/>
        <v>22027</v>
      </c>
      <c r="B82" s="12">
        <f ca="1" t="shared" si="21"/>
        <v>46439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20"/>
        <v>32027</v>
      </c>
      <c r="B83" s="12">
        <f ca="1" t="shared" si="21"/>
        <v>46467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20"/>
        <v>42027</v>
      </c>
      <c r="B84" s="12">
        <f ca="1" t="shared" si="21"/>
        <v>46498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20"/>
        <v>52027</v>
      </c>
      <c r="B85" s="12">
        <f ca="1" t="shared" si="21"/>
        <v>46528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20"/>
        <v>62027</v>
      </c>
      <c r="B86" s="12">
        <f ca="1" t="shared" si="21"/>
        <v>46559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20"/>
        <v>72027</v>
      </c>
      <c r="B87" s="12">
        <f ca="1" t="shared" si="21"/>
        <v>46589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20"/>
        <v>82027</v>
      </c>
      <c r="B88" s="12">
        <f ca="1" t="shared" si="21"/>
        <v>46620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20"/>
        <v>92027</v>
      </c>
      <c r="B89" s="12">
        <f ca="1" t="shared" si="21"/>
        <v>46651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20"/>
        <v>102027</v>
      </c>
      <c r="B90" s="12">
        <f ca="1" t="shared" si="21"/>
        <v>46681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20"/>
        <v>112027</v>
      </c>
      <c r="B91" s="12">
        <f ca="1" t="shared" si="21"/>
        <v>46712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20"/>
        <v>122027</v>
      </c>
      <c r="B92" s="12">
        <f ca="1" t="shared" si="21"/>
        <v>46742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20"/>
        <v>12028</v>
      </c>
      <c r="B93" s="12">
        <f ca="1" t="shared" si="21"/>
        <v>46773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20"/>
        <v>22028</v>
      </c>
      <c r="B94" s="12">
        <f ca="1" t="shared" si="21"/>
        <v>46804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20"/>
        <v>32028</v>
      </c>
      <c r="B95" s="12">
        <f ca="1" t="shared" si="21"/>
        <v>46833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20"/>
        <v>42028</v>
      </c>
      <c r="B96" s="12">
        <f ca="1" t="shared" si="21"/>
        <v>46864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20"/>
        <v>52028</v>
      </c>
      <c r="B97" s="12">
        <f ca="1" t="shared" si="21"/>
        <v>46894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20"/>
        <v>62028</v>
      </c>
      <c r="B98" s="12">
        <f ca="1" t="shared" si="21"/>
        <v>46925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20"/>
        <v>72028</v>
      </c>
      <c r="B99" s="12">
        <f ca="1" t="shared" si="21"/>
        <v>46955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20"/>
        <v>82028</v>
      </c>
      <c r="B100" s="12">
        <f ca="1" t="shared" si="21"/>
        <v>46986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20"/>
        <v>92028</v>
      </c>
      <c r="B101" s="12">
        <f ca="1" t="shared" si="21"/>
        <v>47017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30">MONTH(B102)&amp;YEAR(B102)</f>
        <v>102028</v>
      </c>
      <c r="B102" s="12">
        <f ca="1" t="shared" ref="B102:B124" si="31">EDATE(B101,1)</f>
        <v>47047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30"/>
        <v>112028</v>
      </c>
      <c r="B103" s="12">
        <f ca="1" t="shared" si="31"/>
        <v>47078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30"/>
        <v>122028</v>
      </c>
      <c r="B104" s="12">
        <f ca="1" t="shared" si="31"/>
        <v>47108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30"/>
        <v>12029</v>
      </c>
      <c r="B105" s="12">
        <f ca="1" t="shared" si="31"/>
        <v>47139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30"/>
        <v>22029</v>
      </c>
      <c r="B106" s="12">
        <f ca="1" t="shared" si="31"/>
        <v>47170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30"/>
        <v>32029</v>
      </c>
      <c r="B107" s="12">
        <f ca="1" t="shared" si="31"/>
        <v>47198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30"/>
        <v>42029</v>
      </c>
      <c r="B108" s="12">
        <f ca="1" t="shared" si="31"/>
        <v>47229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30"/>
        <v>52029</v>
      </c>
      <c r="B109" s="12">
        <f ca="1" t="shared" si="31"/>
        <v>47259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30"/>
        <v>62029</v>
      </c>
      <c r="B110" s="12">
        <f ca="1" t="shared" si="31"/>
        <v>47290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30"/>
        <v>72029</v>
      </c>
      <c r="B111" s="12">
        <f ca="1" t="shared" si="31"/>
        <v>47320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30"/>
        <v>82029</v>
      </c>
      <c r="B112" s="12">
        <f ca="1" t="shared" si="31"/>
        <v>47351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30"/>
        <v>92029</v>
      </c>
      <c r="B113" s="12">
        <f ca="1" t="shared" si="31"/>
        <v>47382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30"/>
        <v>102029</v>
      </c>
      <c r="B114" s="12">
        <f ca="1" t="shared" si="31"/>
        <v>47412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30"/>
        <v>112029</v>
      </c>
      <c r="B115" s="12">
        <f ca="1" t="shared" si="31"/>
        <v>47443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30"/>
        <v>122029</v>
      </c>
      <c r="B116" s="12">
        <f ca="1" t="shared" si="31"/>
        <v>47473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30"/>
        <v>12030</v>
      </c>
      <c r="B117" s="12">
        <f ca="1" t="shared" si="31"/>
        <v>47504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30"/>
        <v>22030</v>
      </c>
      <c r="B118" s="12">
        <f ca="1" t="shared" si="31"/>
        <v>47535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30"/>
        <v>32030</v>
      </c>
      <c r="B119" s="12">
        <f ca="1" t="shared" si="31"/>
        <v>47563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30"/>
        <v>42030</v>
      </c>
      <c r="B120" s="12">
        <f ca="1" t="shared" si="31"/>
        <v>47594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30"/>
        <v>52030</v>
      </c>
      <c r="B121" s="12">
        <f ca="1" t="shared" si="31"/>
        <v>47624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30"/>
        <v>62030</v>
      </c>
      <c r="B122" s="12">
        <f ca="1" t="shared" si="31"/>
        <v>47655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30"/>
        <v>72030</v>
      </c>
      <c r="B123" s="12">
        <f ca="1" t="shared" si="31"/>
        <v>47685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30"/>
        <v>82030</v>
      </c>
      <c r="B124" s="12">
        <f ca="1" t="shared" si="31"/>
        <v>47716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4" sqref="S4"/>
    </sheetView>
  </sheetViews>
  <sheetFormatPr defaultColWidth="11" defaultRowHeight="15"/>
  <cols>
    <col min="1" max="1" width="7" hidden="1" customWidth="1"/>
    <col min="2" max="2" width="8.14285714285714" customWidth="1"/>
    <col min="4" max="8" width="12" customWidth="1"/>
    <col min="10" max="10" width="9.14285714285714" customWidth="1"/>
    <col min="12" max="12" width="9.71428571428571" customWidth="1"/>
    <col min="15" max="15" width="9.85714285714286" customWidth="1"/>
    <col min="16" max="16" width="8.14285714285714" customWidth="1"/>
    <col min="17" max="17" width="3.42857142857143" customWidth="1"/>
    <col min="18" max="18" width="19" customWidth="1"/>
    <col min="19" max="19" width="6.28571428571429" customWidth="1"/>
  </cols>
  <sheetData>
    <row r="1" spans="2:16">
      <c r="B1" s="1" t="s">
        <v>9</v>
      </c>
      <c r="C1" s="2" t="s">
        <v>130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f ca="1">TODAY()</f>
        <v>44095</v>
      </c>
      <c r="N1" s="19" t="s">
        <v>13</v>
      </c>
      <c r="O1" s="20">
        <v>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ca="1" t="shared" ref="A6:A37" si="1">MONTH(B6)&amp;YEAR(B6)</f>
        <v>102020</v>
      </c>
      <c r="B6" s="12">
        <f ca="1" t="shared" ref="B6:B37" si="2">EDATE(B5,1)</f>
        <v>44125</v>
      </c>
      <c r="C6" s="13">
        <f t="shared" ref="C6:C37" si="3">C5-H6+I6</f>
        <v>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112020</v>
      </c>
      <c r="B7" s="12">
        <f ca="1" t="shared" si="2"/>
        <v>44156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1"/>
        <v>122020</v>
      </c>
      <c r="B8" s="12">
        <f ca="1" t="shared" si="2"/>
        <v>44186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ca="1" t="shared" si="1"/>
        <v>12021</v>
      </c>
      <c r="B9" s="12">
        <f ca="1" t="shared" si="2"/>
        <v>44217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22021</v>
      </c>
      <c r="B10" s="12">
        <f ca="1" t="shared" si="2"/>
        <v>44248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32021</v>
      </c>
      <c r="B11" s="12">
        <f ca="1" t="shared" si="2"/>
        <v>44276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42021</v>
      </c>
      <c r="B12" s="12">
        <f ca="1" t="shared" si="2"/>
        <v>44307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52021</v>
      </c>
      <c r="B13" s="12">
        <f ca="1" t="shared" si="2"/>
        <v>44337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62021</v>
      </c>
      <c r="B14" s="12">
        <f ca="1" t="shared" si="2"/>
        <v>44368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72021</v>
      </c>
      <c r="B15" s="12">
        <f ca="1" t="shared" si="2"/>
        <v>44398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82021</v>
      </c>
      <c r="B16" s="12">
        <f ca="1" t="shared" si="2"/>
        <v>44429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92021</v>
      </c>
      <c r="B17" s="12">
        <f ca="1" t="shared" si="2"/>
        <v>44460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102021</v>
      </c>
      <c r="B18" s="12">
        <f ca="1" t="shared" si="2"/>
        <v>44490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112021</v>
      </c>
      <c r="B19" s="12">
        <f ca="1" t="shared" si="2"/>
        <v>44521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122021</v>
      </c>
      <c r="B20" s="12">
        <f ca="1" t="shared" si="2"/>
        <v>44551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12022</v>
      </c>
      <c r="B21" s="12">
        <f ca="1" t="shared" si="2"/>
        <v>44582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22022</v>
      </c>
      <c r="B22" s="12">
        <f ca="1" t="shared" si="2"/>
        <v>44613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32022</v>
      </c>
      <c r="B23" s="12">
        <f ca="1" t="shared" si="2"/>
        <v>44641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42022</v>
      </c>
      <c r="B24" s="12">
        <f ca="1" t="shared" si="2"/>
        <v>44672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52022</v>
      </c>
      <c r="B25" s="12">
        <f ca="1" t="shared" si="2"/>
        <v>44702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62022</v>
      </c>
      <c r="B26" s="12">
        <f ca="1" t="shared" si="2"/>
        <v>44733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72022</v>
      </c>
      <c r="B27" s="12">
        <f ca="1" t="shared" si="2"/>
        <v>44763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82022</v>
      </c>
      <c r="B28" s="12">
        <f ca="1" t="shared" si="2"/>
        <v>44794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92022</v>
      </c>
      <c r="B29" s="12">
        <f ca="1" t="shared" si="2"/>
        <v>44825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102022</v>
      </c>
      <c r="B30" s="12">
        <f ca="1" t="shared" si="2"/>
        <v>44855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112022</v>
      </c>
      <c r="B31" s="12">
        <f ca="1" t="shared" si="2"/>
        <v>44886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122022</v>
      </c>
      <c r="B32" s="12">
        <f ca="1" t="shared" si="2"/>
        <v>44916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12023</v>
      </c>
      <c r="B33" s="12">
        <f ca="1" t="shared" si="2"/>
        <v>44947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22023</v>
      </c>
      <c r="B34" s="12">
        <f ca="1" t="shared" si="2"/>
        <v>44978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32023</v>
      </c>
      <c r="B35" s="12">
        <f ca="1" t="shared" si="2"/>
        <v>45006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42023</v>
      </c>
      <c r="B36" s="12">
        <f ca="1" t="shared" si="2"/>
        <v>45037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52023</v>
      </c>
      <c r="B37" s="12">
        <f ca="1" t="shared" si="2"/>
        <v>45067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1">MONTH(B38)&amp;YEAR(B38)</f>
        <v>62023</v>
      </c>
      <c r="B38" s="12">
        <f ca="1" t="shared" ref="B38:B69" si="12">EDATE(B37,1)</f>
        <v>45098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v>0</v>
      </c>
      <c r="G38" s="14">
        <f t="shared" si="10"/>
        <v>0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1"/>
        <v>72023</v>
      </c>
      <c r="B39" s="12">
        <f ca="1" t="shared" si="12"/>
        <v>45128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>
        <v>0</v>
      </c>
      <c r="G39" s="14">
        <f t="shared" si="10"/>
        <v>0</v>
      </c>
      <c r="H39" s="14">
        <f t="shared" si="16"/>
        <v>0</v>
      </c>
      <c r="I39" s="24">
        <f t="shared" si="17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1"/>
        <v>82023</v>
      </c>
      <c r="B40" s="12">
        <f ca="1" t="shared" si="12"/>
        <v>45159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>
        <v>0</v>
      </c>
      <c r="G40" s="14">
        <f t="shared" si="10"/>
        <v>0</v>
      </c>
      <c r="H40" s="14">
        <f t="shared" si="16"/>
        <v>0</v>
      </c>
      <c r="I40" s="24">
        <f t="shared" si="17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1"/>
        <v>92023</v>
      </c>
      <c r="B41" s="12">
        <f ca="1" t="shared" si="12"/>
        <v>45190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>
        <v>0</v>
      </c>
      <c r="G41" s="14">
        <f t="shared" si="10"/>
        <v>0</v>
      </c>
      <c r="H41" s="14">
        <f t="shared" si="16"/>
        <v>0</v>
      </c>
      <c r="I41" s="24">
        <f t="shared" si="17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1"/>
        <v>102023</v>
      </c>
      <c r="B42" s="12">
        <f ca="1" t="shared" si="12"/>
        <v>45220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>
        <v>0</v>
      </c>
      <c r="G42" s="14">
        <f t="shared" si="10"/>
        <v>0</v>
      </c>
      <c r="H42" s="14">
        <f t="shared" si="16"/>
        <v>0</v>
      </c>
      <c r="I42" s="24">
        <f t="shared" si="17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1"/>
        <v>112023</v>
      </c>
      <c r="B43" s="12">
        <f ca="1" t="shared" si="12"/>
        <v>45251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>
        <v>0</v>
      </c>
      <c r="G43" s="14">
        <f t="shared" si="10"/>
        <v>0</v>
      </c>
      <c r="H43" s="14">
        <f t="shared" si="16"/>
        <v>0</v>
      </c>
      <c r="I43" s="24">
        <f t="shared" si="17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1"/>
        <v>122023</v>
      </c>
      <c r="B44" s="12">
        <f ca="1" t="shared" si="12"/>
        <v>45281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>
        <v>0</v>
      </c>
      <c r="G44" s="14">
        <f t="shared" si="10"/>
        <v>0</v>
      </c>
      <c r="H44" s="14">
        <f t="shared" si="16"/>
        <v>0</v>
      </c>
      <c r="I44" s="24">
        <f t="shared" si="17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1"/>
        <v>12024</v>
      </c>
      <c r="B45" s="12">
        <f ca="1" t="shared" si="12"/>
        <v>45312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>
        <v>0</v>
      </c>
      <c r="G45" s="14">
        <f t="shared" si="10"/>
        <v>0</v>
      </c>
      <c r="H45" s="14">
        <f t="shared" si="16"/>
        <v>0</v>
      </c>
      <c r="I45" s="24">
        <f t="shared" si="17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1"/>
        <v>22024</v>
      </c>
      <c r="B46" s="12">
        <f ca="1" t="shared" si="12"/>
        <v>45343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>
        <v>0</v>
      </c>
      <c r="G46" s="14">
        <f t="shared" si="10"/>
        <v>0</v>
      </c>
      <c r="H46" s="14">
        <f t="shared" si="16"/>
        <v>0</v>
      </c>
      <c r="I46" s="24">
        <f t="shared" si="17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1"/>
        <v>32024</v>
      </c>
      <c r="B47" s="12">
        <f ca="1" t="shared" si="12"/>
        <v>45372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>
        <v>0</v>
      </c>
      <c r="G47" s="14">
        <f t="shared" si="10"/>
        <v>0</v>
      </c>
      <c r="H47" s="14">
        <f t="shared" si="16"/>
        <v>0</v>
      </c>
      <c r="I47" s="24">
        <f t="shared" si="17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1"/>
        <v>42024</v>
      </c>
      <c r="B48" s="12">
        <f ca="1" t="shared" si="12"/>
        <v>45403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>
        <v>0</v>
      </c>
      <c r="G48" s="14">
        <f t="shared" si="10"/>
        <v>0</v>
      </c>
      <c r="H48" s="14">
        <f t="shared" si="16"/>
        <v>0</v>
      </c>
      <c r="I48" s="24">
        <f t="shared" si="17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1"/>
        <v>52024</v>
      </c>
      <c r="B49" s="12">
        <f ca="1" t="shared" si="12"/>
        <v>45433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>
        <v>0</v>
      </c>
      <c r="G49" s="14">
        <f t="shared" si="10"/>
        <v>0</v>
      </c>
      <c r="H49" s="14">
        <f t="shared" si="16"/>
        <v>0</v>
      </c>
      <c r="I49" s="24">
        <f t="shared" si="17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1"/>
        <v>62024</v>
      </c>
      <c r="B50" s="12">
        <f ca="1" t="shared" si="12"/>
        <v>45464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>
        <v>0</v>
      </c>
      <c r="G50" s="14">
        <f t="shared" si="10"/>
        <v>0</v>
      </c>
      <c r="H50" s="14">
        <f t="shared" si="16"/>
        <v>0</v>
      </c>
      <c r="I50" s="24">
        <f t="shared" si="17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1"/>
        <v>72024</v>
      </c>
      <c r="B51" s="12">
        <f ca="1" t="shared" si="12"/>
        <v>45494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>
        <v>0</v>
      </c>
      <c r="G51" s="14">
        <f t="shared" si="10"/>
        <v>0</v>
      </c>
      <c r="H51" s="14">
        <f t="shared" si="16"/>
        <v>0</v>
      </c>
      <c r="I51" s="24">
        <f t="shared" si="17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1"/>
        <v>82024</v>
      </c>
      <c r="B52" s="12">
        <f ca="1" t="shared" si="12"/>
        <v>45525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>
        <v>0</v>
      </c>
      <c r="G52" s="14">
        <f t="shared" si="10"/>
        <v>0</v>
      </c>
      <c r="H52" s="14">
        <f t="shared" si="16"/>
        <v>0</v>
      </c>
      <c r="I52" s="24">
        <f t="shared" si="17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1"/>
        <v>92024</v>
      </c>
      <c r="B53" s="12">
        <f ca="1" t="shared" si="12"/>
        <v>45556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>
        <v>0</v>
      </c>
      <c r="G53" s="14">
        <f t="shared" si="10"/>
        <v>0</v>
      </c>
      <c r="H53" s="14">
        <f t="shared" si="16"/>
        <v>0</v>
      </c>
      <c r="I53" s="24">
        <f t="shared" si="17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1"/>
        <v>102024</v>
      </c>
      <c r="B54" s="12">
        <f ca="1" t="shared" si="12"/>
        <v>45586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>
        <v>0</v>
      </c>
      <c r="G54" s="14">
        <f t="shared" si="10"/>
        <v>0</v>
      </c>
      <c r="H54" s="14">
        <f t="shared" si="16"/>
        <v>0</v>
      </c>
      <c r="I54" s="24">
        <f t="shared" si="17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1"/>
        <v>112024</v>
      </c>
      <c r="B55" s="12">
        <f ca="1" t="shared" si="12"/>
        <v>45617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>
        <v>0</v>
      </c>
      <c r="G55" s="14">
        <f t="shared" si="10"/>
        <v>0</v>
      </c>
      <c r="H55" s="14">
        <f t="shared" si="16"/>
        <v>0</v>
      </c>
      <c r="I55" s="24">
        <f t="shared" si="17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1"/>
        <v>122024</v>
      </c>
      <c r="B56" s="12">
        <f ca="1" t="shared" si="12"/>
        <v>45647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>
        <v>0</v>
      </c>
      <c r="G56" s="14">
        <f t="shared" si="10"/>
        <v>0</v>
      </c>
      <c r="H56" s="14">
        <f t="shared" si="16"/>
        <v>0</v>
      </c>
      <c r="I56" s="24">
        <f t="shared" si="17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1"/>
        <v>12025</v>
      </c>
      <c r="B57" s="12">
        <f ca="1" t="shared" si="12"/>
        <v>45678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>
        <v>0</v>
      </c>
      <c r="G57" s="14">
        <f t="shared" si="10"/>
        <v>0</v>
      </c>
      <c r="H57" s="14">
        <f t="shared" si="16"/>
        <v>0</v>
      </c>
      <c r="I57" s="24">
        <f t="shared" si="17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1"/>
        <v>22025</v>
      </c>
      <c r="B58" s="12">
        <f ca="1" t="shared" si="12"/>
        <v>45709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>
        <v>0</v>
      </c>
      <c r="G58" s="14">
        <f t="shared" si="10"/>
        <v>0</v>
      </c>
      <c r="H58" s="14">
        <f t="shared" si="16"/>
        <v>0</v>
      </c>
      <c r="I58" s="24">
        <f t="shared" si="17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1"/>
        <v>32025</v>
      </c>
      <c r="B59" s="12">
        <f ca="1" t="shared" si="12"/>
        <v>45737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>
        <v>0</v>
      </c>
      <c r="G59" s="14">
        <f t="shared" si="10"/>
        <v>0</v>
      </c>
      <c r="H59" s="14">
        <f t="shared" si="16"/>
        <v>0</v>
      </c>
      <c r="I59" s="24">
        <f t="shared" si="17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1"/>
        <v>42025</v>
      </c>
      <c r="B60" s="12">
        <f ca="1" t="shared" si="12"/>
        <v>45768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>
        <v>0</v>
      </c>
      <c r="G60" s="14">
        <f t="shared" si="10"/>
        <v>0</v>
      </c>
      <c r="H60" s="14">
        <f t="shared" si="16"/>
        <v>0</v>
      </c>
      <c r="I60" s="24">
        <f t="shared" si="17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1"/>
        <v>52025</v>
      </c>
      <c r="B61" s="12">
        <f ca="1" t="shared" si="12"/>
        <v>45798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>
        <v>0</v>
      </c>
      <c r="G61" s="14">
        <f t="shared" si="10"/>
        <v>0</v>
      </c>
      <c r="H61" s="14">
        <f t="shared" si="16"/>
        <v>0</v>
      </c>
      <c r="I61" s="24">
        <f t="shared" si="17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1"/>
        <v>62025</v>
      </c>
      <c r="B62" s="12">
        <f ca="1" t="shared" si="12"/>
        <v>45829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>
        <v>0</v>
      </c>
      <c r="G62" s="14">
        <f t="shared" si="10"/>
        <v>0</v>
      </c>
      <c r="H62" s="14">
        <f t="shared" si="16"/>
        <v>0</v>
      </c>
      <c r="I62" s="24">
        <f t="shared" si="17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1"/>
        <v>72025</v>
      </c>
      <c r="B63" s="12">
        <f ca="1" t="shared" si="12"/>
        <v>45859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>
        <v>0</v>
      </c>
      <c r="G63" s="14">
        <f t="shared" si="10"/>
        <v>0</v>
      </c>
      <c r="H63" s="14">
        <f t="shared" si="16"/>
        <v>0</v>
      </c>
      <c r="I63" s="24">
        <f t="shared" si="17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1"/>
        <v>82025</v>
      </c>
      <c r="B64" s="12">
        <f ca="1" t="shared" si="12"/>
        <v>45890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>
        <v>0</v>
      </c>
      <c r="G64" s="14">
        <f t="shared" si="10"/>
        <v>0</v>
      </c>
      <c r="H64" s="14">
        <f t="shared" si="16"/>
        <v>0</v>
      </c>
      <c r="I64" s="24">
        <f t="shared" si="17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1"/>
        <v>92025</v>
      </c>
      <c r="B65" s="12">
        <f ca="1" t="shared" si="12"/>
        <v>45921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>
        <v>0</v>
      </c>
      <c r="G65" s="14">
        <f t="shared" si="10"/>
        <v>0</v>
      </c>
      <c r="H65" s="14">
        <f t="shared" si="16"/>
        <v>0</v>
      </c>
      <c r="I65" s="24">
        <f t="shared" si="17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1"/>
        <v>102025</v>
      </c>
      <c r="B66" s="12">
        <f ca="1" t="shared" si="12"/>
        <v>45951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>
        <v>0</v>
      </c>
      <c r="G66" s="14">
        <f t="shared" si="10"/>
        <v>0</v>
      </c>
      <c r="H66" s="14">
        <f t="shared" si="16"/>
        <v>0</v>
      </c>
      <c r="I66" s="24">
        <f t="shared" si="17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1"/>
        <v>112025</v>
      </c>
      <c r="B67" s="12">
        <f ca="1" t="shared" si="12"/>
        <v>45982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>
        <v>0</v>
      </c>
      <c r="G67" s="14">
        <f t="shared" si="10"/>
        <v>0</v>
      </c>
      <c r="H67" s="14">
        <f t="shared" si="16"/>
        <v>0</v>
      </c>
      <c r="I67" s="24">
        <f t="shared" si="17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1"/>
        <v>122025</v>
      </c>
      <c r="B68" s="12">
        <f ca="1" t="shared" si="12"/>
        <v>46012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>
        <v>0</v>
      </c>
      <c r="G68" s="14">
        <f t="shared" si="10"/>
        <v>0</v>
      </c>
      <c r="H68" s="14">
        <f t="shared" si="16"/>
        <v>0</v>
      </c>
      <c r="I68" s="24">
        <f t="shared" si="17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1"/>
        <v>12026</v>
      </c>
      <c r="B69" s="12">
        <f ca="1" t="shared" si="12"/>
        <v>46043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>
        <v>0</v>
      </c>
      <c r="G69" s="14">
        <f t="shared" ref="G69:G100" si="18">E69-F69</f>
        <v>0</v>
      </c>
      <c r="H69" s="14">
        <f t="shared" si="16"/>
        <v>0</v>
      </c>
      <c r="I69" s="24">
        <f t="shared" si="17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19">MONTH(B70)&amp;YEAR(B70)</f>
        <v>22026</v>
      </c>
      <c r="B70" s="12">
        <f ca="1" t="shared" ref="B70:B101" si="20">EDATE(B69,1)</f>
        <v>46074</v>
      </c>
      <c r="C70" s="13">
        <f t="shared" ref="C70:C101" si="21">C69-H70+I70</f>
        <v>0</v>
      </c>
      <c r="D70" s="13">
        <f t="shared" ref="D70:D101" si="22">C69*$K$1</f>
        <v>0</v>
      </c>
      <c r="E70" s="13">
        <f t="shared" ref="E70:E101" si="23">C69*$K$1+G69</f>
        <v>0</v>
      </c>
      <c r="F70" s="14">
        <f t="shared" ref="F70:F101" si="24">IF(J70&gt;E70,E70,J70)</f>
        <v>0</v>
      </c>
      <c r="G70" s="14">
        <f t="shared" si="18"/>
        <v>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19"/>
        <v>32026</v>
      </c>
      <c r="B71" s="12">
        <f ca="1" t="shared" si="20"/>
        <v>46102</v>
      </c>
      <c r="C71" s="13">
        <f t="shared" si="21"/>
        <v>0</v>
      </c>
      <c r="D71" s="13">
        <f t="shared" si="22"/>
        <v>0</v>
      </c>
      <c r="E71" s="13">
        <f t="shared" si="23"/>
        <v>0</v>
      </c>
      <c r="F71" s="14">
        <f t="shared" si="24"/>
        <v>0</v>
      </c>
      <c r="G71" s="14">
        <f t="shared" si="18"/>
        <v>0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19"/>
        <v>42026</v>
      </c>
      <c r="B72" s="12">
        <f ca="1" t="shared" si="20"/>
        <v>46133</v>
      </c>
      <c r="C72" s="13">
        <f t="shared" si="21"/>
        <v>0</v>
      </c>
      <c r="D72" s="13">
        <f t="shared" si="22"/>
        <v>0</v>
      </c>
      <c r="E72" s="13">
        <f t="shared" si="23"/>
        <v>0</v>
      </c>
      <c r="F72" s="14">
        <f t="shared" si="24"/>
        <v>0</v>
      </c>
      <c r="G72" s="14">
        <f t="shared" si="18"/>
        <v>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19"/>
        <v>52026</v>
      </c>
      <c r="B73" s="12">
        <f ca="1" t="shared" si="20"/>
        <v>46163</v>
      </c>
      <c r="C73" s="13">
        <f t="shared" si="21"/>
        <v>0</v>
      </c>
      <c r="D73" s="13">
        <f t="shared" si="22"/>
        <v>0</v>
      </c>
      <c r="E73" s="13">
        <f t="shared" si="23"/>
        <v>0</v>
      </c>
      <c r="F73" s="14">
        <f t="shared" si="24"/>
        <v>0</v>
      </c>
      <c r="G73" s="14">
        <f t="shared" si="18"/>
        <v>0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19"/>
        <v>62026</v>
      </c>
      <c r="B74" s="12">
        <f ca="1" t="shared" si="20"/>
        <v>46194</v>
      </c>
      <c r="C74" s="13">
        <f t="shared" si="21"/>
        <v>0</v>
      </c>
      <c r="D74" s="13">
        <f t="shared" si="22"/>
        <v>0</v>
      </c>
      <c r="E74" s="13">
        <f t="shared" si="23"/>
        <v>0</v>
      </c>
      <c r="F74" s="14">
        <f t="shared" si="24"/>
        <v>0</v>
      </c>
      <c r="G74" s="14">
        <f t="shared" si="18"/>
        <v>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19"/>
        <v>72026</v>
      </c>
      <c r="B75" s="12">
        <f ca="1" t="shared" si="20"/>
        <v>46224</v>
      </c>
      <c r="C75" s="13">
        <f t="shared" si="21"/>
        <v>0</v>
      </c>
      <c r="D75" s="13">
        <f t="shared" si="22"/>
        <v>0</v>
      </c>
      <c r="E75" s="13">
        <f t="shared" si="23"/>
        <v>0</v>
      </c>
      <c r="F75" s="14">
        <f t="shared" si="24"/>
        <v>0</v>
      </c>
      <c r="G75" s="14">
        <f t="shared" si="18"/>
        <v>0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19"/>
        <v>82026</v>
      </c>
      <c r="B76" s="12">
        <f ca="1" t="shared" si="20"/>
        <v>46255</v>
      </c>
      <c r="C76" s="13">
        <f t="shared" si="21"/>
        <v>0</v>
      </c>
      <c r="D76" s="13">
        <f t="shared" si="22"/>
        <v>0</v>
      </c>
      <c r="E76" s="13">
        <f t="shared" si="23"/>
        <v>0</v>
      </c>
      <c r="F76" s="14">
        <f t="shared" si="24"/>
        <v>0</v>
      </c>
      <c r="G76" s="14">
        <f t="shared" si="18"/>
        <v>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19"/>
        <v>92026</v>
      </c>
      <c r="B77" s="12">
        <f ca="1" t="shared" si="20"/>
        <v>46286</v>
      </c>
      <c r="C77" s="13">
        <f t="shared" si="21"/>
        <v>0</v>
      </c>
      <c r="D77" s="13">
        <f t="shared" si="22"/>
        <v>0</v>
      </c>
      <c r="E77" s="13">
        <f t="shared" si="23"/>
        <v>0</v>
      </c>
      <c r="F77" s="14">
        <f t="shared" si="24"/>
        <v>0</v>
      </c>
      <c r="G77" s="14">
        <f t="shared" si="18"/>
        <v>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19"/>
        <v>102026</v>
      </c>
      <c r="B78" s="12">
        <f ca="1" t="shared" si="20"/>
        <v>46316</v>
      </c>
      <c r="C78" s="13">
        <f t="shared" si="21"/>
        <v>0</v>
      </c>
      <c r="D78" s="13">
        <f t="shared" si="22"/>
        <v>0</v>
      </c>
      <c r="E78" s="13">
        <f t="shared" si="23"/>
        <v>0</v>
      </c>
      <c r="F78" s="14">
        <f t="shared" si="24"/>
        <v>0</v>
      </c>
      <c r="G78" s="14">
        <f t="shared" si="18"/>
        <v>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19"/>
        <v>112026</v>
      </c>
      <c r="B79" s="12">
        <f ca="1" t="shared" si="20"/>
        <v>46347</v>
      </c>
      <c r="C79" s="13">
        <f t="shared" si="21"/>
        <v>0</v>
      </c>
      <c r="D79" s="13">
        <f t="shared" si="22"/>
        <v>0</v>
      </c>
      <c r="E79" s="13">
        <f t="shared" si="23"/>
        <v>0</v>
      </c>
      <c r="F79" s="14">
        <f t="shared" si="24"/>
        <v>0</v>
      </c>
      <c r="G79" s="14">
        <f t="shared" si="18"/>
        <v>0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19"/>
        <v>122026</v>
      </c>
      <c r="B80" s="12">
        <f ca="1" t="shared" si="20"/>
        <v>46377</v>
      </c>
      <c r="C80" s="13">
        <f t="shared" si="21"/>
        <v>0</v>
      </c>
      <c r="D80" s="13">
        <f t="shared" si="22"/>
        <v>0</v>
      </c>
      <c r="E80" s="13">
        <f t="shared" si="23"/>
        <v>0</v>
      </c>
      <c r="F80" s="14">
        <f t="shared" si="24"/>
        <v>0</v>
      </c>
      <c r="G80" s="14">
        <f t="shared" si="18"/>
        <v>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19"/>
        <v>12027</v>
      </c>
      <c r="B81" s="12">
        <f ca="1" t="shared" si="20"/>
        <v>46408</v>
      </c>
      <c r="C81" s="13">
        <f t="shared" si="21"/>
        <v>0</v>
      </c>
      <c r="D81" s="13">
        <f t="shared" si="22"/>
        <v>0</v>
      </c>
      <c r="E81" s="13">
        <f t="shared" si="23"/>
        <v>0</v>
      </c>
      <c r="F81" s="14">
        <f t="shared" si="24"/>
        <v>0</v>
      </c>
      <c r="G81" s="14">
        <f t="shared" si="18"/>
        <v>0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19"/>
        <v>22027</v>
      </c>
      <c r="B82" s="12">
        <f ca="1" t="shared" si="20"/>
        <v>46439</v>
      </c>
      <c r="C82" s="13">
        <f t="shared" si="21"/>
        <v>0</v>
      </c>
      <c r="D82" s="13">
        <f t="shared" si="22"/>
        <v>0</v>
      </c>
      <c r="E82" s="13">
        <f t="shared" si="23"/>
        <v>0</v>
      </c>
      <c r="F82" s="14">
        <f t="shared" si="24"/>
        <v>0</v>
      </c>
      <c r="G82" s="14">
        <f t="shared" si="18"/>
        <v>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19"/>
        <v>32027</v>
      </c>
      <c r="B83" s="12">
        <f ca="1" t="shared" si="20"/>
        <v>46467</v>
      </c>
      <c r="C83" s="13">
        <f t="shared" si="21"/>
        <v>0</v>
      </c>
      <c r="D83" s="13">
        <f t="shared" si="22"/>
        <v>0</v>
      </c>
      <c r="E83" s="13">
        <f t="shared" si="23"/>
        <v>0</v>
      </c>
      <c r="F83" s="14">
        <f t="shared" si="24"/>
        <v>0</v>
      </c>
      <c r="G83" s="14">
        <f t="shared" si="18"/>
        <v>0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19"/>
        <v>42027</v>
      </c>
      <c r="B84" s="12">
        <f ca="1" t="shared" si="20"/>
        <v>46498</v>
      </c>
      <c r="C84" s="13">
        <f t="shared" si="21"/>
        <v>0</v>
      </c>
      <c r="D84" s="13">
        <f t="shared" si="22"/>
        <v>0</v>
      </c>
      <c r="E84" s="13">
        <f t="shared" si="23"/>
        <v>0</v>
      </c>
      <c r="F84" s="14">
        <f t="shared" si="24"/>
        <v>0</v>
      </c>
      <c r="G84" s="14">
        <f t="shared" si="18"/>
        <v>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19"/>
        <v>52027</v>
      </c>
      <c r="B85" s="12">
        <f ca="1" t="shared" si="20"/>
        <v>46528</v>
      </c>
      <c r="C85" s="13">
        <f t="shared" si="21"/>
        <v>0</v>
      </c>
      <c r="D85" s="13">
        <f t="shared" si="22"/>
        <v>0</v>
      </c>
      <c r="E85" s="13">
        <f t="shared" si="23"/>
        <v>0</v>
      </c>
      <c r="F85" s="14">
        <f t="shared" si="24"/>
        <v>0</v>
      </c>
      <c r="G85" s="14">
        <f t="shared" si="18"/>
        <v>0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19"/>
        <v>62027</v>
      </c>
      <c r="B86" s="12">
        <f ca="1" t="shared" si="20"/>
        <v>46559</v>
      </c>
      <c r="C86" s="13">
        <f t="shared" si="21"/>
        <v>0</v>
      </c>
      <c r="D86" s="13">
        <f t="shared" si="22"/>
        <v>0</v>
      </c>
      <c r="E86" s="13">
        <f t="shared" si="23"/>
        <v>0</v>
      </c>
      <c r="F86" s="14">
        <f t="shared" si="24"/>
        <v>0</v>
      </c>
      <c r="G86" s="14">
        <f t="shared" si="18"/>
        <v>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19"/>
        <v>72027</v>
      </c>
      <c r="B87" s="12">
        <f ca="1" t="shared" si="20"/>
        <v>46589</v>
      </c>
      <c r="C87" s="13">
        <f t="shared" si="21"/>
        <v>0</v>
      </c>
      <c r="D87" s="13">
        <f t="shared" si="22"/>
        <v>0</v>
      </c>
      <c r="E87" s="13">
        <f t="shared" si="23"/>
        <v>0</v>
      </c>
      <c r="F87" s="14">
        <f t="shared" si="24"/>
        <v>0</v>
      </c>
      <c r="G87" s="14">
        <f t="shared" si="18"/>
        <v>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19"/>
        <v>82027</v>
      </c>
      <c r="B88" s="12">
        <f ca="1" t="shared" si="20"/>
        <v>46620</v>
      </c>
      <c r="C88" s="13">
        <f t="shared" si="21"/>
        <v>0</v>
      </c>
      <c r="D88" s="13">
        <f t="shared" si="22"/>
        <v>0</v>
      </c>
      <c r="E88" s="13">
        <f t="shared" si="23"/>
        <v>0</v>
      </c>
      <c r="F88" s="14">
        <f t="shared" si="24"/>
        <v>0</v>
      </c>
      <c r="G88" s="14">
        <f t="shared" si="18"/>
        <v>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19"/>
        <v>92027</v>
      </c>
      <c r="B89" s="12">
        <f ca="1" t="shared" si="20"/>
        <v>46651</v>
      </c>
      <c r="C89" s="13">
        <f t="shared" si="21"/>
        <v>0</v>
      </c>
      <c r="D89" s="13">
        <f t="shared" si="22"/>
        <v>0</v>
      </c>
      <c r="E89" s="13">
        <f t="shared" si="23"/>
        <v>0</v>
      </c>
      <c r="F89" s="14">
        <f t="shared" si="24"/>
        <v>0</v>
      </c>
      <c r="G89" s="14">
        <f t="shared" si="18"/>
        <v>0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19"/>
        <v>102027</v>
      </c>
      <c r="B90" s="12">
        <f ca="1" t="shared" si="20"/>
        <v>46681</v>
      </c>
      <c r="C90" s="13">
        <f t="shared" si="21"/>
        <v>0</v>
      </c>
      <c r="D90" s="13">
        <f t="shared" si="22"/>
        <v>0</v>
      </c>
      <c r="E90" s="13">
        <f t="shared" si="23"/>
        <v>0</v>
      </c>
      <c r="F90" s="14">
        <f t="shared" si="24"/>
        <v>0</v>
      </c>
      <c r="G90" s="14">
        <f t="shared" si="18"/>
        <v>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19"/>
        <v>112027</v>
      </c>
      <c r="B91" s="12">
        <f ca="1" t="shared" si="20"/>
        <v>46712</v>
      </c>
      <c r="C91" s="13">
        <f t="shared" si="21"/>
        <v>0</v>
      </c>
      <c r="D91" s="13">
        <f t="shared" si="22"/>
        <v>0</v>
      </c>
      <c r="E91" s="13">
        <f t="shared" si="23"/>
        <v>0</v>
      </c>
      <c r="F91" s="14">
        <f t="shared" si="24"/>
        <v>0</v>
      </c>
      <c r="G91" s="14">
        <f t="shared" si="18"/>
        <v>0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19"/>
        <v>122027</v>
      </c>
      <c r="B92" s="12">
        <f ca="1" t="shared" si="20"/>
        <v>46742</v>
      </c>
      <c r="C92" s="13">
        <f t="shared" si="21"/>
        <v>0</v>
      </c>
      <c r="D92" s="13">
        <f t="shared" si="22"/>
        <v>0</v>
      </c>
      <c r="E92" s="13">
        <f t="shared" si="23"/>
        <v>0</v>
      </c>
      <c r="F92" s="14">
        <f t="shared" si="24"/>
        <v>0</v>
      </c>
      <c r="G92" s="14">
        <f t="shared" si="18"/>
        <v>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19"/>
        <v>12028</v>
      </c>
      <c r="B93" s="12">
        <f ca="1" t="shared" si="20"/>
        <v>46773</v>
      </c>
      <c r="C93" s="13">
        <f t="shared" si="21"/>
        <v>0</v>
      </c>
      <c r="D93" s="13">
        <f t="shared" si="22"/>
        <v>0</v>
      </c>
      <c r="E93" s="13">
        <f t="shared" si="23"/>
        <v>0</v>
      </c>
      <c r="F93" s="14">
        <f t="shared" si="24"/>
        <v>0</v>
      </c>
      <c r="G93" s="14">
        <f t="shared" si="18"/>
        <v>0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19"/>
        <v>22028</v>
      </c>
      <c r="B94" s="12">
        <f ca="1" t="shared" si="20"/>
        <v>46804</v>
      </c>
      <c r="C94" s="13">
        <f t="shared" si="21"/>
        <v>0</v>
      </c>
      <c r="D94" s="13">
        <f t="shared" si="22"/>
        <v>0</v>
      </c>
      <c r="E94" s="13">
        <f t="shared" si="23"/>
        <v>0</v>
      </c>
      <c r="F94" s="14">
        <f t="shared" si="24"/>
        <v>0</v>
      </c>
      <c r="G94" s="14">
        <f t="shared" si="18"/>
        <v>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19"/>
        <v>32028</v>
      </c>
      <c r="B95" s="12">
        <f ca="1" t="shared" si="20"/>
        <v>46833</v>
      </c>
      <c r="C95" s="13">
        <f t="shared" si="21"/>
        <v>0</v>
      </c>
      <c r="D95" s="13">
        <f t="shared" si="22"/>
        <v>0</v>
      </c>
      <c r="E95" s="13">
        <f t="shared" si="23"/>
        <v>0</v>
      </c>
      <c r="F95" s="14">
        <f t="shared" si="24"/>
        <v>0</v>
      </c>
      <c r="G95" s="14">
        <f t="shared" si="18"/>
        <v>0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19"/>
        <v>42028</v>
      </c>
      <c r="B96" s="12">
        <f ca="1" t="shared" si="20"/>
        <v>46864</v>
      </c>
      <c r="C96" s="13">
        <f t="shared" si="21"/>
        <v>0</v>
      </c>
      <c r="D96" s="13">
        <f t="shared" si="22"/>
        <v>0</v>
      </c>
      <c r="E96" s="13">
        <f t="shared" si="23"/>
        <v>0</v>
      </c>
      <c r="F96" s="14">
        <f t="shared" si="24"/>
        <v>0</v>
      </c>
      <c r="G96" s="14">
        <f t="shared" si="18"/>
        <v>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19"/>
        <v>52028</v>
      </c>
      <c r="B97" s="12">
        <f ca="1" t="shared" si="20"/>
        <v>46894</v>
      </c>
      <c r="C97" s="13">
        <f t="shared" si="21"/>
        <v>0</v>
      </c>
      <c r="D97" s="13">
        <f t="shared" si="22"/>
        <v>0</v>
      </c>
      <c r="E97" s="13">
        <f t="shared" si="23"/>
        <v>0</v>
      </c>
      <c r="F97" s="14">
        <f t="shared" si="24"/>
        <v>0</v>
      </c>
      <c r="G97" s="14">
        <f t="shared" si="18"/>
        <v>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19"/>
        <v>62028</v>
      </c>
      <c r="B98" s="12">
        <f ca="1" t="shared" si="20"/>
        <v>46925</v>
      </c>
      <c r="C98" s="13">
        <f t="shared" si="21"/>
        <v>0</v>
      </c>
      <c r="D98" s="13">
        <f t="shared" si="22"/>
        <v>0</v>
      </c>
      <c r="E98" s="13">
        <f t="shared" si="23"/>
        <v>0</v>
      </c>
      <c r="F98" s="14">
        <f t="shared" si="24"/>
        <v>0</v>
      </c>
      <c r="G98" s="14">
        <f t="shared" si="18"/>
        <v>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19"/>
        <v>72028</v>
      </c>
      <c r="B99" s="12">
        <f ca="1" t="shared" si="20"/>
        <v>46955</v>
      </c>
      <c r="C99" s="13">
        <f t="shared" si="21"/>
        <v>0</v>
      </c>
      <c r="D99" s="13">
        <f t="shared" si="22"/>
        <v>0</v>
      </c>
      <c r="E99" s="13">
        <f t="shared" si="23"/>
        <v>0</v>
      </c>
      <c r="F99" s="14">
        <f t="shared" si="24"/>
        <v>0</v>
      </c>
      <c r="G99" s="14">
        <f t="shared" si="18"/>
        <v>0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19"/>
        <v>82028</v>
      </c>
      <c r="B100" s="12">
        <f ca="1" t="shared" si="20"/>
        <v>46986</v>
      </c>
      <c r="C100" s="13">
        <f t="shared" si="21"/>
        <v>0</v>
      </c>
      <c r="D100" s="13">
        <f t="shared" si="22"/>
        <v>0</v>
      </c>
      <c r="E100" s="13">
        <f t="shared" si="23"/>
        <v>0</v>
      </c>
      <c r="F100" s="14">
        <f t="shared" si="24"/>
        <v>0</v>
      </c>
      <c r="G100" s="14">
        <f t="shared" si="18"/>
        <v>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19"/>
        <v>92028</v>
      </c>
      <c r="B101" s="12">
        <f ca="1" t="shared" si="20"/>
        <v>47017</v>
      </c>
      <c r="C101" s="13">
        <f t="shared" si="21"/>
        <v>0</v>
      </c>
      <c r="D101" s="13">
        <f t="shared" si="22"/>
        <v>0</v>
      </c>
      <c r="E101" s="13">
        <f t="shared" si="23"/>
        <v>0</v>
      </c>
      <c r="F101" s="14">
        <f t="shared" si="24"/>
        <v>0</v>
      </c>
      <c r="G101" s="14">
        <f t="shared" ref="G101:G124" si="28">E101-F101</f>
        <v>0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29">MONTH(B102)&amp;YEAR(B102)</f>
        <v>102028</v>
      </c>
      <c r="B102" s="12">
        <f ca="1" t="shared" ref="B102:B124" si="30">EDATE(B101,1)</f>
        <v>47047</v>
      </c>
      <c r="C102" s="13">
        <f t="shared" ref="C102:C124" si="31">C101-H102+I102</f>
        <v>0</v>
      </c>
      <c r="D102" s="13">
        <f t="shared" ref="D102:D124" si="32">C101*$K$1</f>
        <v>0</v>
      </c>
      <c r="E102" s="13">
        <f t="shared" ref="E102:E124" si="33">C101*$K$1+G101</f>
        <v>0</v>
      </c>
      <c r="F102" s="14">
        <f t="shared" ref="F102:F124" si="34">IF(J102&gt;E102,E102,J102)</f>
        <v>0</v>
      </c>
      <c r="G102" s="14">
        <f t="shared" si="28"/>
        <v>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29"/>
        <v>112028</v>
      </c>
      <c r="B103" s="12">
        <f ca="1" t="shared" si="30"/>
        <v>47078</v>
      </c>
      <c r="C103" s="13">
        <f t="shared" si="31"/>
        <v>0</v>
      </c>
      <c r="D103" s="13">
        <f t="shared" si="32"/>
        <v>0</v>
      </c>
      <c r="E103" s="13">
        <f t="shared" si="33"/>
        <v>0</v>
      </c>
      <c r="F103" s="14">
        <f t="shared" si="34"/>
        <v>0</v>
      </c>
      <c r="G103" s="14">
        <f t="shared" si="28"/>
        <v>0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29"/>
        <v>122028</v>
      </c>
      <c r="B104" s="12">
        <f ca="1" t="shared" si="30"/>
        <v>47108</v>
      </c>
      <c r="C104" s="13">
        <f t="shared" si="31"/>
        <v>0</v>
      </c>
      <c r="D104" s="13">
        <f t="shared" si="32"/>
        <v>0</v>
      </c>
      <c r="E104" s="13">
        <f t="shared" si="33"/>
        <v>0</v>
      </c>
      <c r="F104" s="14">
        <f t="shared" si="34"/>
        <v>0</v>
      </c>
      <c r="G104" s="14">
        <f t="shared" si="28"/>
        <v>0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29"/>
        <v>12029</v>
      </c>
      <c r="B105" s="12">
        <f ca="1" t="shared" si="30"/>
        <v>47139</v>
      </c>
      <c r="C105" s="13">
        <f t="shared" si="31"/>
        <v>0</v>
      </c>
      <c r="D105" s="13">
        <f t="shared" si="32"/>
        <v>0</v>
      </c>
      <c r="E105" s="13">
        <f t="shared" si="33"/>
        <v>0</v>
      </c>
      <c r="F105" s="14">
        <f t="shared" si="34"/>
        <v>0</v>
      </c>
      <c r="G105" s="14">
        <f t="shared" si="28"/>
        <v>0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29"/>
        <v>22029</v>
      </c>
      <c r="B106" s="12">
        <f ca="1" t="shared" si="30"/>
        <v>47170</v>
      </c>
      <c r="C106" s="13">
        <f t="shared" si="31"/>
        <v>0</v>
      </c>
      <c r="D106" s="13">
        <f t="shared" si="32"/>
        <v>0</v>
      </c>
      <c r="E106" s="13">
        <f t="shared" si="33"/>
        <v>0</v>
      </c>
      <c r="F106" s="14">
        <f t="shared" si="34"/>
        <v>0</v>
      </c>
      <c r="G106" s="14">
        <f t="shared" si="28"/>
        <v>0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29"/>
        <v>32029</v>
      </c>
      <c r="B107" s="12">
        <f ca="1" t="shared" si="30"/>
        <v>47198</v>
      </c>
      <c r="C107" s="13">
        <f t="shared" si="31"/>
        <v>0</v>
      </c>
      <c r="D107" s="13">
        <f t="shared" si="32"/>
        <v>0</v>
      </c>
      <c r="E107" s="13">
        <f t="shared" si="33"/>
        <v>0</v>
      </c>
      <c r="F107" s="14">
        <f t="shared" si="34"/>
        <v>0</v>
      </c>
      <c r="G107" s="14">
        <f t="shared" si="28"/>
        <v>0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29"/>
        <v>42029</v>
      </c>
      <c r="B108" s="12">
        <f ca="1" t="shared" si="30"/>
        <v>47229</v>
      </c>
      <c r="C108" s="13">
        <f t="shared" si="31"/>
        <v>0</v>
      </c>
      <c r="D108" s="13">
        <f t="shared" si="32"/>
        <v>0</v>
      </c>
      <c r="E108" s="13">
        <f t="shared" si="33"/>
        <v>0</v>
      </c>
      <c r="F108" s="14">
        <f t="shared" si="34"/>
        <v>0</v>
      </c>
      <c r="G108" s="14">
        <f t="shared" si="28"/>
        <v>0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29"/>
        <v>52029</v>
      </c>
      <c r="B109" s="12">
        <f ca="1" t="shared" si="30"/>
        <v>47259</v>
      </c>
      <c r="C109" s="13">
        <f t="shared" si="31"/>
        <v>0</v>
      </c>
      <c r="D109" s="13">
        <f t="shared" si="32"/>
        <v>0</v>
      </c>
      <c r="E109" s="13">
        <f t="shared" si="33"/>
        <v>0</v>
      </c>
      <c r="F109" s="14">
        <f t="shared" si="34"/>
        <v>0</v>
      </c>
      <c r="G109" s="14">
        <f t="shared" si="28"/>
        <v>0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29"/>
        <v>62029</v>
      </c>
      <c r="B110" s="12">
        <f ca="1" t="shared" si="30"/>
        <v>47290</v>
      </c>
      <c r="C110" s="13">
        <f t="shared" si="31"/>
        <v>0</v>
      </c>
      <c r="D110" s="13">
        <f t="shared" si="32"/>
        <v>0</v>
      </c>
      <c r="E110" s="13">
        <f t="shared" si="33"/>
        <v>0</v>
      </c>
      <c r="F110" s="14">
        <f t="shared" si="34"/>
        <v>0</v>
      </c>
      <c r="G110" s="14">
        <f t="shared" si="28"/>
        <v>0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29"/>
        <v>72029</v>
      </c>
      <c r="B111" s="12">
        <f ca="1" t="shared" si="30"/>
        <v>47320</v>
      </c>
      <c r="C111" s="13">
        <f t="shared" si="31"/>
        <v>0</v>
      </c>
      <c r="D111" s="13">
        <f t="shared" si="32"/>
        <v>0</v>
      </c>
      <c r="E111" s="13">
        <f t="shared" si="33"/>
        <v>0</v>
      </c>
      <c r="F111" s="14">
        <f t="shared" si="34"/>
        <v>0</v>
      </c>
      <c r="G111" s="14">
        <f t="shared" si="28"/>
        <v>0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29"/>
        <v>82029</v>
      </c>
      <c r="B112" s="12">
        <f ca="1" t="shared" si="30"/>
        <v>47351</v>
      </c>
      <c r="C112" s="13">
        <f t="shared" si="31"/>
        <v>0</v>
      </c>
      <c r="D112" s="13">
        <f t="shared" si="32"/>
        <v>0</v>
      </c>
      <c r="E112" s="13">
        <f t="shared" si="33"/>
        <v>0</v>
      </c>
      <c r="F112" s="14">
        <f t="shared" si="34"/>
        <v>0</v>
      </c>
      <c r="G112" s="14">
        <f t="shared" si="28"/>
        <v>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29"/>
        <v>92029</v>
      </c>
      <c r="B113" s="12">
        <f ca="1" t="shared" si="30"/>
        <v>47382</v>
      </c>
      <c r="C113" s="13">
        <f t="shared" si="31"/>
        <v>0</v>
      </c>
      <c r="D113" s="13">
        <f t="shared" si="32"/>
        <v>0</v>
      </c>
      <c r="E113" s="13">
        <f t="shared" si="33"/>
        <v>0</v>
      </c>
      <c r="F113" s="14">
        <f t="shared" si="34"/>
        <v>0</v>
      </c>
      <c r="G113" s="14">
        <f t="shared" si="28"/>
        <v>0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29"/>
        <v>102029</v>
      </c>
      <c r="B114" s="12">
        <f ca="1" t="shared" si="30"/>
        <v>47412</v>
      </c>
      <c r="C114" s="13">
        <f t="shared" si="31"/>
        <v>0</v>
      </c>
      <c r="D114" s="13">
        <f t="shared" si="32"/>
        <v>0</v>
      </c>
      <c r="E114" s="13">
        <f t="shared" si="33"/>
        <v>0</v>
      </c>
      <c r="F114" s="14">
        <f t="shared" si="34"/>
        <v>0</v>
      </c>
      <c r="G114" s="14">
        <f t="shared" si="28"/>
        <v>0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29"/>
        <v>112029</v>
      </c>
      <c r="B115" s="12">
        <f ca="1" t="shared" si="30"/>
        <v>47443</v>
      </c>
      <c r="C115" s="13">
        <f t="shared" si="31"/>
        <v>0</v>
      </c>
      <c r="D115" s="13">
        <f t="shared" si="32"/>
        <v>0</v>
      </c>
      <c r="E115" s="13">
        <f t="shared" si="33"/>
        <v>0</v>
      </c>
      <c r="F115" s="14">
        <f t="shared" si="34"/>
        <v>0</v>
      </c>
      <c r="G115" s="14">
        <f t="shared" si="28"/>
        <v>0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29"/>
        <v>122029</v>
      </c>
      <c r="B116" s="12">
        <f ca="1" t="shared" si="30"/>
        <v>47473</v>
      </c>
      <c r="C116" s="13">
        <f t="shared" si="31"/>
        <v>0</v>
      </c>
      <c r="D116" s="13">
        <f t="shared" si="32"/>
        <v>0</v>
      </c>
      <c r="E116" s="13">
        <f t="shared" si="33"/>
        <v>0</v>
      </c>
      <c r="F116" s="14">
        <f t="shared" si="34"/>
        <v>0</v>
      </c>
      <c r="G116" s="14">
        <f t="shared" si="28"/>
        <v>0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29"/>
        <v>12030</v>
      </c>
      <c r="B117" s="12">
        <f ca="1" t="shared" si="30"/>
        <v>47504</v>
      </c>
      <c r="C117" s="13">
        <f t="shared" si="31"/>
        <v>0</v>
      </c>
      <c r="D117" s="13">
        <f t="shared" si="32"/>
        <v>0</v>
      </c>
      <c r="E117" s="13">
        <f t="shared" si="33"/>
        <v>0</v>
      </c>
      <c r="F117" s="14">
        <f t="shared" si="34"/>
        <v>0</v>
      </c>
      <c r="G117" s="14">
        <f t="shared" si="28"/>
        <v>0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29"/>
        <v>22030</v>
      </c>
      <c r="B118" s="12">
        <f ca="1" t="shared" si="30"/>
        <v>47535</v>
      </c>
      <c r="C118" s="13">
        <f t="shared" si="31"/>
        <v>0</v>
      </c>
      <c r="D118" s="13">
        <f t="shared" si="32"/>
        <v>0</v>
      </c>
      <c r="E118" s="13">
        <f t="shared" si="33"/>
        <v>0</v>
      </c>
      <c r="F118" s="14">
        <f t="shared" si="34"/>
        <v>0</v>
      </c>
      <c r="G118" s="14">
        <f t="shared" si="28"/>
        <v>0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29"/>
        <v>32030</v>
      </c>
      <c r="B119" s="12">
        <f ca="1" t="shared" si="30"/>
        <v>47563</v>
      </c>
      <c r="C119" s="13">
        <f t="shared" si="31"/>
        <v>0</v>
      </c>
      <c r="D119" s="13">
        <f t="shared" si="32"/>
        <v>0</v>
      </c>
      <c r="E119" s="13">
        <f t="shared" si="33"/>
        <v>0</v>
      </c>
      <c r="F119" s="14">
        <f t="shared" si="34"/>
        <v>0</v>
      </c>
      <c r="G119" s="14">
        <f t="shared" si="28"/>
        <v>0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29"/>
        <v>42030</v>
      </c>
      <c r="B120" s="12">
        <f ca="1" t="shared" si="30"/>
        <v>47594</v>
      </c>
      <c r="C120" s="13">
        <f t="shared" si="31"/>
        <v>0</v>
      </c>
      <c r="D120" s="13">
        <f t="shared" si="32"/>
        <v>0</v>
      </c>
      <c r="E120" s="13">
        <f t="shared" si="33"/>
        <v>0</v>
      </c>
      <c r="F120" s="14">
        <f t="shared" si="34"/>
        <v>0</v>
      </c>
      <c r="G120" s="14">
        <f t="shared" si="28"/>
        <v>0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29"/>
        <v>52030</v>
      </c>
      <c r="B121" s="12">
        <f ca="1" t="shared" si="30"/>
        <v>47624</v>
      </c>
      <c r="C121" s="13">
        <f t="shared" si="31"/>
        <v>0</v>
      </c>
      <c r="D121" s="13">
        <f t="shared" si="32"/>
        <v>0</v>
      </c>
      <c r="E121" s="13">
        <f t="shared" si="33"/>
        <v>0</v>
      </c>
      <c r="F121" s="14">
        <f t="shared" si="34"/>
        <v>0</v>
      </c>
      <c r="G121" s="14">
        <f t="shared" si="28"/>
        <v>0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29"/>
        <v>62030</v>
      </c>
      <c r="B122" s="12">
        <f ca="1" t="shared" si="30"/>
        <v>47655</v>
      </c>
      <c r="C122" s="13">
        <f t="shared" si="31"/>
        <v>0</v>
      </c>
      <c r="D122" s="13">
        <f t="shared" si="32"/>
        <v>0</v>
      </c>
      <c r="E122" s="13">
        <f t="shared" si="33"/>
        <v>0</v>
      </c>
      <c r="F122" s="14">
        <f t="shared" si="34"/>
        <v>0</v>
      </c>
      <c r="G122" s="14">
        <f t="shared" si="28"/>
        <v>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29"/>
        <v>72030</v>
      </c>
      <c r="B123" s="12">
        <f ca="1" t="shared" si="30"/>
        <v>47685</v>
      </c>
      <c r="C123" s="13">
        <f t="shared" si="31"/>
        <v>0</v>
      </c>
      <c r="D123" s="13">
        <f t="shared" si="32"/>
        <v>0</v>
      </c>
      <c r="E123" s="13">
        <f t="shared" si="33"/>
        <v>0</v>
      </c>
      <c r="F123" s="14">
        <f t="shared" si="34"/>
        <v>0</v>
      </c>
      <c r="G123" s="14">
        <f t="shared" si="28"/>
        <v>0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29"/>
        <v>82030</v>
      </c>
      <c r="B124" s="12">
        <f ca="1" t="shared" si="30"/>
        <v>47716</v>
      </c>
      <c r="C124" s="13">
        <f t="shared" si="31"/>
        <v>0</v>
      </c>
      <c r="D124" s="13">
        <f t="shared" si="32"/>
        <v>0</v>
      </c>
      <c r="E124" s="13">
        <f t="shared" si="33"/>
        <v>0</v>
      </c>
      <c r="F124" s="14">
        <f t="shared" si="34"/>
        <v>0</v>
      </c>
      <c r="G124" s="14">
        <f t="shared" si="28"/>
        <v>0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O17" sqref="O17"/>
    </sheetView>
  </sheetViews>
  <sheetFormatPr defaultColWidth="11" defaultRowHeight="15"/>
  <cols>
    <col min="1" max="1" width="7" hidden="1" customWidth="1"/>
    <col min="2" max="2" width="8.42857142857143" customWidth="1"/>
    <col min="4" max="4" width="11.8571428571429" customWidth="1"/>
    <col min="5" max="6" width="11" customWidth="1"/>
    <col min="7" max="7" width="11.1428571428571" customWidth="1"/>
    <col min="8" max="8" width="11" customWidth="1"/>
    <col min="9" max="9" width="10" customWidth="1"/>
    <col min="10" max="10" width="10.5714285714286" customWidth="1"/>
    <col min="11" max="11" width="11.5714285714286" customWidth="1"/>
    <col min="12" max="12" width="10" customWidth="1"/>
    <col min="13" max="14" width="11.4285714285714" customWidth="1"/>
    <col min="15" max="15" width="11.8571428571429" customWidth="1"/>
    <col min="16" max="16" width="11.1428571428571" customWidth="1"/>
    <col min="17" max="17" width="3.42857142857143" customWidth="1"/>
    <col min="18" max="18" width="19.4285714285714" customWidth="1"/>
    <col min="19" max="19" width="8.42857142857143" customWidth="1"/>
  </cols>
  <sheetData>
    <row r="1" spans="2:16">
      <c r="B1" s="1" t="s">
        <v>9</v>
      </c>
      <c r="C1" s="2" t="s">
        <v>131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100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100</v>
      </c>
      <c r="D5" s="13"/>
      <c r="E5" s="13">
        <f>IF(OR(J5&lt;&gt;0,I5&lt;&gt;O1),O1*K1,0)</f>
        <v>10</v>
      </c>
      <c r="F5" s="14">
        <f>IF((J5+I5)&lt;0,0,IF((J5+I5)&gt;E5,E5,J5))</f>
        <v>10</v>
      </c>
      <c r="G5" s="14">
        <f t="shared" ref="G5:G36" si="0">E5-F5</f>
        <v>0</v>
      </c>
      <c r="H5" s="14">
        <f>IF(J5+I5&gt;F5,J5-F5,0)</f>
        <v>-10</v>
      </c>
      <c r="I5" s="24">
        <f>-SUMIF($L5:$P5,"&lt;0",$L5:$P5)+O1</f>
        <v>200</v>
      </c>
      <c r="J5" s="24">
        <f>IF($L5&gt;0,$L5,0)+IF($N5&gt;0,$N5,0)+IF($P5&gt;0,$P5,0)</f>
        <v>0</v>
      </c>
      <c r="K5" s="25">
        <v>43613</v>
      </c>
      <c r="L5" s="26">
        <v>-100</v>
      </c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290</v>
      </c>
      <c r="D6" s="13">
        <f t="shared" ref="D6:D37" si="4">C5*$K$1</f>
        <v>10</v>
      </c>
      <c r="E6" s="13">
        <f t="shared" ref="E6:E37" si="5">C5*$K$1+G5</f>
        <v>10</v>
      </c>
      <c r="F6" s="14">
        <f t="shared" ref="F6:F37" si="6">IF(J6&gt;E6,E6,J6)</f>
        <v>10</v>
      </c>
      <c r="G6" s="14">
        <f t="shared" si="0"/>
        <v>0</v>
      </c>
      <c r="H6" s="14">
        <f t="shared" ref="H6:H37" si="7">IF(J6&gt;F6,J6-F6,0)</f>
        <v>10</v>
      </c>
      <c r="I6" s="24">
        <f t="shared" ref="I6:I37" si="8">-SUMIF(L6:P6,"&lt;0",L6:P6)</f>
        <v>200</v>
      </c>
      <c r="J6" s="24">
        <f>IF($L6&gt;0,$L6,0)+IF($N6&gt;0,$N6,0)+IF($P6&gt;0,$P6,0)</f>
        <v>20</v>
      </c>
      <c r="K6" s="27">
        <v>43620</v>
      </c>
      <c r="L6" s="26">
        <v>20</v>
      </c>
      <c r="M6" s="27">
        <v>43624</v>
      </c>
      <c r="N6" s="28">
        <v>-100</v>
      </c>
      <c r="O6" s="27">
        <v>43637</v>
      </c>
      <c r="P6" s="28">
        <v>-100</v>
      </c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439</v>
      </c>
      <c r="D7" s="13">
        <f t="shared" si="4"/>
        <v>29</v>
      </c>
      <c r="E7" s="13">
        <f t="shared" si="5"/>
        <v>29</v>
      </c>
      <c r="F7" s="14">
        <f t="shared" si="6"/>
        <v>29</v>
      </c>
      <c r="G7" s="14">
        <f t="shared" si="0"/>
        <v>0</v>
      </c>
      <c r="H7" s="14">
        <f t="shared" si="7"/>
        <v>201</v>
      </c>
      <c r="I7" s="24">
        <f t="shared" si="8"/>
        <v>350</v>
      </c>
      <c r="J7" s="24">
        <f t="shared" ref="J7:J70" si="9">IF($L7&gt;0,$L7,0)+IF($N7&gt;0,$N7,0)+IF($P7&gt;0,$P7,0)</f>
        <v>230</v>
      </c>
      <c r="K7" s="27">
        <v>43650</v>
      </c>
      <c r="L7" s="26">
        <v>230</v>
      </c>
      <c r="M7" s="27">
        <v>43694</v>
      </c>
      <c r="N7" s="28">
        <v>-300</v>
      </c>
      <c r="O7" s="27">
        <v>43673</v>
      </c>
      <c r="P7" s="28">
        <v>-50</v>
      </c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737.9</v>
      </c>
      <c r="D8" s="13">
        <f t="shared" si="4"/>
        <v>43.9</v>
      </c>
      <c r="E8" s="13">
        <f t="shared" si="5"/>
        <v>43.9</v>
      </c>
      <c r="F8" s="14">
        <f t="shared" si="6"/>
        <v>43.9</v>
      </c>
      <c r="G8" s="14">
        <f t="shared" si="0"/>
        <v>0</v>
      </c>
      <c r="H8" s="14">
        <f t="shared" si="7"/>
        <v>1.09999999999999</v>
      </c>
      <c r="I8" s="24">
        <f t="shared" si="8"/>
        <v>300</v>
      </c>
      <c r="J8" s="24">
        <f t="shared" si="9"/>
        <v>45</v>
      </c>
      <c r="K8" s="27">
        <v>43678</v>
      </c>
      <c r="L8" s="26">
        <v>45</v>
      </c>
      <c r="M8" s="27">
        <v>43678</v>
      </c>
      <c r="N8" s="28">
        <v>-300</v>
      </c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86.6899999999999</v>
      </c>
      <c r="D9" s="13">
        <f t="shared" si="4"/>
        <v>73.79</v>
      </c>
      <c r="E9" s="13">
        <f t="shared" si="5"/>
        <v>73.79</v>
      </c>
      <c r="F9" s="14">
        <f t="shared" si="6"/>
        <v>73.79</v>
      </c>
      <c r="G9" s="14">
        <f t="shared" si="0"/>
        <v>0</v>
      </c>
      <c r="H9" s="14">
        <f t="shared" si="7"/>
        <v>651.21</v>
      </c>
      <c r="I9" s="24">
        <f t="shared" si="8"/>
        <v>0</v>
      </c>
      <c r="J9" s="24">
        <f t="shared" si="9"/>
        <v>725</v>
      </c>
      <c r="K9" s="27">
        <v>43718</v>
      </c>
      <c r="L9" s="26">
        <v>725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386.69</v>
      </c>
      <c r="D10" s="13">
        <f t="shared" si="4"/>
        <v>8.669</v>
      </c>
      <c r="E10" s="13">
        <f t="shared" si="5"/>
        <v>8.669</v>
      </c>
      <c r="F10" s="14">
        <f t="shared" si="6"/>
        <v>0</v>
      </c>
      <c r="G10" s="14">
        <f t="shared" si="0"/>
        <v>8.669</v>
      </c>
      <c r="H10" s="14">
        <f t="shared" si="7"/>
        <v>0</v>
      </c>
      <c r="I10" s="24">
        <f t="shared" si="8"/>
        <v>300</v>
      </c>
      <c r="J10" s="24">
        <f t="shared" si="9"/>
        <v>0</v>
      </c>
      <c r="K10" s="27">
        <v>43756</v>
      </c>
      <c r="L10" s="26">
        <v>-300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v>300</v>
      </c>
      <c r="D11" s="13">
        <f t="shared" si="4"/>
        <v>38.669</v>
      </c>
      <c r="E11" s="13">
        <f t="shared" si="5"/>
        <v>47.338</v>
      </c>
      <c r="F11" s="14">
        <f t="shared" si="6"/>
        <v>47.338</v>
      </c>
      <c r="G11" s="14">
        <f t="shared" si="0"/>
        <v>0</v>
      </c>
      <c r="H11" s="14">
        <f t="shared" si="7"/>
        <v>302.662</v>
      </c>
      <c r="I11" s="24">
        <f t="shared" si="8"/>
        <v>200</v>
      </c>
      <c r="J11" s="24">
        <f t="shared" si="9"/>
        <v>350</v>
      </c>
      <c r="K11" s="27">
        <v>43778</v>
      </c>
      <c r="L11" s="26">
        <v>20</v>
      </c>
      <c r="M11" s="27">
        <v>43780</v>
      </c>
      <c r="N11" s="28">
        <v>330</v>
      </c>
      <c r="O11" s="27">
        <v>43781</v>
      </c>
      <c r="P11" s="28">
        <v>-200</v>
      </c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300</v>
      </c>
      <c r="D12" s="13">
        <f t="shared" si="4"/>
        <v>30</v>
      </c>
      <c r="E12" s="13">
        <f t="shared" si="5"/>
        <v>30</v>
      </c>
      <c r="F12" s="14">
        <f t="shared" si="6"/>
        <v>30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30</v>
      </c>
      <c r="K12" s="27">
        <v>43809</v>
      </c>
      <c r="L12" s="26">
        <v>30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300</v>
      </c>
      <c r="D13" s="13">
        <f t="shared" si="4"/>
        <v>30</v>
      </c>
      <c r="E13" s="13">
        <f t="shared" si="5"/>
        <v>30</v>
      </c>
      <c r="F13" s="14">
        <f t="shared" si="6"/>
        <v>30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30</v>
      </c>
      <c r="K13" s="27">
        <v>43850</v>
      </c>
      <c r="L13" s="26">
        <v>30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300</v>
      </c>
      <c r="D14" s="13">
        <f t="shared" si="4"/>
        <v>30</v>
      </c>
      <c r="E14" s="13">
        <f t="shared" si="5"/>
        <v>30</v>
      </c>
      <c r="F14" s="14">
        <f t="shared" si="6"/>
        <v>30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30</v>
      </c>
      <c r="K14" s="27">
        <v>43873</v>
      </c>
      <c r="L14" s="26">
        <v>30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300</v>
      </c>
      <c r="D15" s="13">
        <f t="shared" si="4"/>
        <v>30</v>
      </c>
      <c r="E15" s="13">
        <f t="shared" si="5"/>
        <v>30</v>
      </c>
      <c r="F15" s="14">
        <f t="shared" si="6"/>
        <v>30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30</v>
      </c>
      <c r="K15" s="29">
        <v>43900</v>
      </c>
      <c r="L15" s="26">
        <v>30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300</v>
      </c>
      <c r="D16" s="13">
        <f t="shared" si="4"/>
        <v>30</v>
      </c>
      <c r="E16" s="13">
        <f t="shared" si="5"/>
        <v>30</v>
      </c>
      <c r="F16" s="14">
        <f t="shared" si="6"/>
        <v>30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30</v>
      </c>
      <c r="K16" s="25">
        <v>43929</v>
      </c>
      <c r="L16" s="26">
        <v>30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0</v>
      </c>
      <c r="D17" s="13">
        <f t="shared" si="4"/>
        <v>30</v>
      </c>
      <c r="E17" s="13">
        <f t="shared" si="5"/>
        <v>30</v>
      </c>
      <c r="F17" s="14">
        <f t="shared" si="6"/>
        <v>30</v>
      </c>
      <c r="G17" s="14">
        <f t="shared" si="0"/>
        <v>0</v>
      </c>
      <c r="H17" s="14">
        <f t="shared" si="7"/>
        <v>300</v>
      </c>
      <c r="I17" s="24">
        <f t="shared" si="8"/>
        <v>0</v>
      </c>
      <c r="J17" s="24">
        <f t="shared" si="9"/>
        <v>330</v>
      </c>
      <c r="K17" s="25">
        <v>43958</v>
      </c>
      <c r="L17" s="26">
        <v>230</v>
      </c>
      <c r="M17" s="25">
        <v>43979</v>
      </c>
      <c r="N17" s="26">
        <v>100</v>
      </c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J36" sqref="J36"/>
    </sheetView>
  </sheetViews>
  <sheetFormatPr defaultColWidth="11" defaultRowHeight="15"/>
  <cols>
    <col min="1" max="1" width="7" hidden="1" customWidth="1"/>
    <col min="2" max="2" width="9.14285714285714" customWidth="1"/>
    <col min="4" max="6" width="12" customWidth="1"/>
    <col min="7" max="7" width="10.7142857142857" customWidth="1"/>
    <col min="8" max="8" width="12" customWidth="1"/>
    <col min="12" max="12" width="9.71428571428571" customWidth="1"/>
    <col min="13" max="13" width="10.4285714285714" customWidth="1"/>
    <col min="14" max="14" width="10.2857142857143" customWidth="1"/>
    <col min="15" max="15" width="10.5714285714286" customWidth="1"/>
    <col min="16" max="16" width="8.57142857142857" customWidth="1"/>
    <col min="17" max="17" width="4.14285714285714" customWidth="1"/>
    <col min="18" max="18" width="19.1428571428571" customWidth="1"/>
    <col min="19" max="19" width="6.28571428571429" customWidth="1"/>
  </cols>
  <sheetData>
    <row r="1" spans="2:16">
      <c r="B1" s="1" t="s">
        <v>9</v>
      </c>
      <c r="C1" s="2" t="s">
        <v>132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f ca="1">TODAY()</f>
        <v>44095</v>
      </c>
      <c r="N1" s="19" t="s">
        <v>13</v>
      </c>
      <c r="O1" s="20">
        <v>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ca="1" t="shared" ref="A6:A37" si="1">MONTH(B6)&amp;YEAR(B6)</f>
        <v>102020</v>
      </c>
      <c r="B6" s="12">
        <f ca="1" t="shared" ref="B6:B37" si="2">EDATE(B5,1)</f>
        <v>44125</v>
      </c>
      <c r="C6" s="13">
        <f t="shared" ref="C6:C37" si="3">C5-H6+I6</f>
        <v>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112020</v>
      </c>
      <c r="B7" s="12">
        <f ca="1" t="shared" si="2"/>
        <v>44156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1"/>
        <v>122020</v>
      </c>
      <c r="B8" s="12">
        <f ca="1" t="shared" si="2"/>
        <v>44186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ca="1" t="shared" si="1"/>
        <v>12021</v>
      </c>
      <c r="B9" s="12">
        <f ca="1" t="shared" si="2"/>
        <v>44217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22021</v>
      </c>
      <c r="B10" s="12">
        <f ca="1" t="shared" si="2"/>
        <v>44248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32021</v>
      </c>
      <c r="B11" s="12">
        <f ca="1" t="shared" si="2"/>
        <v>44276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42021</v>
      </c>
      <c r="B12" s="12">
        <f ca="1" t="shared" si="2"/>
        <v>44307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52021</v>
      </c>
      <c r="B13" s="12">
        <f ca="1" t="shared" si="2"/>
        <v>44337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62021</v>
      </c>
      <c r="B14" s="12">
        <f ca="1" t="shared" si="2"/>
        <v>44368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72021</v>
      </c>
      <c r="B15" s="12">
        <f ca="1" t="shared" si="2"/>
        <v>44398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82021</v>
      </c>
      <c r="B16" s="12">
        <f ca="1" t="shared" si="2"/>
        <v>44429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92021</v>
      </c>
      <c r="B17" s="12">
        <f ca="1" t="shared" si="2"/>
        <v>44460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102021</v>
      </c>
      <c r="B18" s="12">
        <f ca="1" t="shared" si="2"/>
        <v>44490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112021</v>
      </c>
      <c r="B19" s="12">
        <f ca="1" t="shared" si="2"/>
        <v>44521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122021</v>
      </c>
      <c r="B20" s="12">
        <f ca="1" t="shared" si="2"/>
        <v>44551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12022</v>
      </c>
      <c r="B21" s="12">
        <f ca="1" t="shared" si="2"/>
        <v>44582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22022</v>
      </c>
      <c r="B22" s="12">
        <f ca="1" t="shared" si="2"/>
        <v>44613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32022</v>
      </c>
      <c r="B23" s="12">
        <f ca="1" t="shared" si="2"/>
        <v>44641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42022</v>
      </c>
      <c r="B24" s="12">
        <f ca="1" t="shared" si="2"/>
        <v>44672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52022</v>
      </c>
      <c r="B25" s="12">
        <f ca="1" t="shared" si="2"/>
        <v>44702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62022</v>
      </c>
      <c r="B26" s="12">
        <f ca="1" t="shared" si="2"/>
        <v>44733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72022</v>
      </c>
      <c r="B27" s="12">
        <f ca="1" t="shared" si="2"/>
        <v>44763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82022</v>
      </c>
      <c r="B28" s="12">
        <f ca="1" t="shared" si="2"/>
        <v>44794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92022</v>
      </c>
      <c r="B29" s="12">
        <f ca="1" t="shared" si="2"/>
        <v>44825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102022</v>
      </c>
      <c r="B30" s="12">
        <f ca="1" t="shared" si="2"/>
        <v>44855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112022</v>
      </c>
      <c r="B31" s="12">
        <f ca="1" t="shared" si="2"/>
        <v>44886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122022</v>
      </c>
      <c r="B32" s="12">
        <f ca="1" t="shared" si="2"/>
        <v>44916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12023</v>
      </c>
      <c r="B33" s="12">
        <f ca="1" t="shared" si="2"/>
        <v>44947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22023</v>
      </c>
      <c r="B34" s="12">
        <f ca="1" t="shared" si="2"/>
        <v>44978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32023</v>
      </c>
      <c r="B35" s="12">
        <f ca="1" t="shared" si="2"/>
        <v>45006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42023</v>
      </c>
      <c r="B36" s="12">
        <f ca="1" t="shared" si="2"/>
        <v>45037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52023</v>
      </c>
      <c r="B37" s="12">
        <f ca="1" t="shared" si="2"/>
        <v>45067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1">MONTH(B38)&amp;YEAR(B38)</f>
        <v>62023</v>
      </c>
      <c r="B38" s="12">
        <f ca="1" t="shared" ref="B38:B69" si="12">EDATE(B37,1)</f>
        <v>45098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v>0</v>
      </c>
      <c r="G38" s="14">
        <f t="shared" si="10"/>
        <v>0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1"/>
        <v>72023</v>
      </c>
      <c r="B39" s="12">
        <f ca="1" t="shared" si="12"/>
        <v>45128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>
        <v>0</v>
      </c>
      <c r="G39" s="14">
        <f t="shared" si="10"/>
        <v>0</v>
      </c>
      <c r="H39" s="14">
        <f t="shared" si="16"/>
        <v>0</v>
      </c>
      <c r="I39" s="24">
        <f t="shared" si="17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1"/>
        <v>82023</v>
      </c>
      <c r="B40" s="12">
        <f ca="1" t="shared" si="12"/>
        <v>45159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>
        <v>0</v>
      </c>
      <c r="G40" s="14">
        <f t="shared" si="10"/>
        <v>0</v>
      </c>
      <c r="H40" s="14">
        <f t="shared" si="16"/>
        <v>0</v>
      </c>
      <c r="I40" s="24">
        <f t="shared" si="17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1"/>
        <v>92023</v>
      </c>
      <c r="B41" s="12">
        <f ca="1" t="shared" si="12"/>
        <v>45190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>
        <v>0</v>
      </c>
      <c r="G41" s="14">
        <f t="shared" si="10"/>
        <v>0</v>
      </c>
      <c r="H41" s="14">
        <f t="shared" si="16"/>
        <v>0</v>
      </c>
      <c r="I41" s="24">
        <f t="shared" si="17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1"/>
        <v>102023</v>
      </c>
      <c r="B42" s="12">
        <f ca="1" t="shared" si="12"/>
        <v>45220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>
        <v>0</v>
      </c>
      <c r="G42" s="14">
        <f t="shared" si="10"/>
        <v>0</v>
      </c>
      <c r="H42" s="14">
        <f t="shared" si="16"/>
        <v>0</v>
      </c>
      <c r="I42" s="24">
        <f t="shared" si="17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1"/>
        <v>112023</v>
      </c>
      <c r="B43" s="12">
        <f ca="1" t="shared" si="12"/>
        <v>45251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>
        <v>0</v>
      </c>
      <c r="G43" s="14">
        <f t="shared" si="10"/>
        <v>0</v>
      </c>
      <c r="H43" s="14">
        <f t="shared" si="16"/>
        <v>0</v>
      </c>
      <c r="I43" s="24">
        <f t="shared" si="17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1"/>
        <v>122023</v>
      </c>
      <c r="B44" s="12">
        <f ca="1" t="shared" si="12"/>
        <v>45281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>
        <v>0</v>
      </c>
      <c r="G44" s="14">
        <f t="shared" si="10"/>
        <v>0</v>
      </c>
      <c r="H44" s="14">
        <f t="shared" si="16"/>
        <v>0</v>
      </c>
      <c r="I44" s="24">
        <f t="shared" si="17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1"/>
        <v>12024</v>
      </c>
      <c r="B45" s="12">
        <f ca="1" t="shared" si="12"/>
        <v>45312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>
        <v>0</v>
      </c>
      <c r="G45" s="14">
        <f t="shared" si="10"/>
        <v>0</v>
      </c>
      <c r="H45" s="14">
        <f t="shared" si="16"/>
        <v>0</v>
      </c>
      <c r="I45" s="24">
        <f t="shared" si="17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1"/>
        <v>22024</v>
      </c>
      <c r="B46" s="12">
        <f ca="1" t="shared" si="12"/>
        <v>45343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>
        <v>0</v>
      </c>
      <c r="G46" s="14">
        <f t="shared" si="10"/>
        <v>0</v>
      </c>
      <c r="H46" s="14">
        <f t="shared" si="16"/>
        <v>0</v>
      </c>
      <c r="I46" s="24">
        <f t="shared" si="17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1"/>
        <v>32024</v>
      </c>
      <c r="B47" s="12">
        <f ca="1" t="shared" si="12"/>
        <v>45372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>
        <v>0</v>
      </c>
      <c r="G47" s="14">
        <f t="shared" si="10"/>
        <v>0</v>
      </c>
      <c r="H47" s="14">
        <f t="shared" si="16"/>
        <v>0</v>
      </c>
      <c r="I47" s="24">
        <f t="shared" si="17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1"/>
        <v>42024</v>
      </c>
      <c r="B48" s="12">
        <f ca="1" t="shared" si="12"/>
        <v>45403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>
        <v>0</v>
      </c>
      <c r="G48" s="14">
        <f t="shared" si="10"/>
        <v>0</v>
      </c>
      <c r="H48" s="14">
        <f t="shared" si="16"/>
        <v>0</v>
      </c>
      <c r="I48" s="24">
        <f t="shared" si="17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1"/>
        <v>52024</v>
      </c>
      <c r="B49" s="12">
        <f ca="1" t="shared" si="12"/>
        <v>45433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>
        <v>0</v>
      </c>
      <c r="G49" s="14">
        <f t="shared" si="10"/>
        <v>0</v>
      </c>
      <c r="H49" s="14">
        <f t="shared" si="16"/>
        <v>0</v>
      </c>
      <c r="I49" s="24">
        <f t="shared" si="17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1"/>
        <v>62024</v>
      </c>
      <c r="B50" s="12">
        <f ca="1" t="shared" si="12"/>
        <v>45464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>
        <v>0</v>
      </c>
      <c r="G50" s="14">
        <f t="shared" si="10"/>
        <v>0</v>
      </c>
      <c r="H50" s="14">
        <f t="shared" si="16"/>
        <v>0</v>
      </c>
      <c r="I50" s="24">
        <f t="shared" si="17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1"/>
        <v>72024</v>
      </c>
      <c r="B51" s="12">
        <f ca="1" t="shared" si="12"/>
        <v>45494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>
        <v>0</v>
      </c>
      <c r="G51" s="14">
        <f t="shared" si="10"/>
        <v>0</v>
      </c>
      <c r="H51" s="14">
        <f t="shared" si="16"/>
        <v>0</v>
      </c>
      <c r="I51" s="24">
        <f t="shared" si="17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1"/>
        <v>82024</v>
      </c>
      <c r="B52" s="12">
        <f ca="1" t="shared" si="12"/>
        <v>45525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>
        <v>0</v>
      </c>
      <c r="G52" s="14">
        <f t="shared" si="10"/>
        <v>0</v>
      </c>
      <c r="H52" s="14">
        <f t="shared" si="16"/>
        <v>0</v>
      </c>
      <c r="I52" s="24">
        <f t="shared" si="17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1"/>
        <v>92024</v>
      </c>
      <c r="B53" s="12">
        <f ca="1" t="shared" si="12"/>
        <v>45556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>
        <v>0</v>
      </c>
      <c r="G53" s="14">
        <f t="shared" si="10"/>
        <v>0</v>
      </c>
      <c r="H53" s="14">
        <f t="shared" si="16"/>
        <v>0</v>
      </c>
      <c r="I53" s="24">
        <f t="shared" si="17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1"/>
        <v>102024</v>
      </c>
      <c r="B54" s="12">
        <f ca="1" t="shared" si="12"/>
        <v>45586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>
        <v>0</v>
      </c>
      <c r="G54" s="14">
        <f t="shared" si="10"/>
        <v>0</v>
      </c>
      <c r="H54" s="14">
        <f t="shared" si="16"/>
        <v>0</v>
      </c>
      <c r="I54" s="24">
        <f t="shared" si="17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1"/>
        <v>112024</v>
      </c>
      <c r="B55" s="12">
        <f ca="1" t="shared" si="12"/>
        <v>45617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>
        <v>0</v>
      </c>
      <c r="G55" s="14">
        <f t="shared" si="10"/>
        <v>0</v>
      </c>
      <c r="H55" s="14">
        <f t="shared" si="16"/>
        <v>0</v>
      </c>
      <c r="I55" s="24">
        <f t="shared" si="17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1"/>
        <v>122024</v>
      </c>
      <c r="B56" s="12">
        <f ca="1" t="shared" si="12"/>
        <v>45647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>
        <v>0</v>
      </c>
      <c r="G56" s="14">
        <f t="shared" si="10"/>
        <v>0</v>
      </c>
      <c r="H56" s="14">
        <f t="shared" si="16"/>
        <v>0</v>
      </c>
      <c r="I56" s="24">
        <f t="shared" si="17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1"/>
        <v>12025</v>
      </c>
      <c r="B57" s="12">
        <f ca="1" t="shared" si="12"/>
        <v>45678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>
        <v>0</v>
      </c>
      <c r="G57" s="14">
        <f t="shared" si="10"/>
        <v>0</v>
      </c>
      <c r="H57" s="14">
        <f t="shared" si="16"/>
        <v>0</v>
      </c>
      <c r="I57" s="24">
        <f t="shared" si="17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1"/>
        <v>22025</v>
      </c>
      <c r="B58" s="12">
        <f ca="1" t="shared" si="12"/>
        <v>45709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>
        <v>0</v>
      </c>
      <c r="G58" s="14">
        <f t="shared" si="10"/>
        <v>0</v>
      </c>
      <c r="H58" s="14">
        <f t="shared" si="16"/>
        <v>0</v>
      </c>
      <c r="I58" s="24">
        <f t="shared" si="17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1"/>
        <v>32025</v>
      </c>
      <c r="B59" s="12">
        <f ca="1" t="shared" si="12"/>
        <v>45737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>
        <v>0</v>
      </c>
      <c r="G59" s="14">
        <f t="shared" si="10"/>
        <v>0</v>
      </c>
      <c r="H59" s="14">
        <f t="shared" si="16"/>
        <v>0</v>
      </c>
      <c r="I59" s="24">
        <f t="shared" si="17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1"/>
        <v>42025</v>
      </c>
      <c r="B60" s="12">
        <f ca="1" t="shared" si="12"/>
        <v>45768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>
        <v>0</v>
      </c>
      <c r="G60" s="14">
        <f t="shared" si="10"/>
        <v>0</v>
      </c>
      <c r="H60" s="14">
        <f t="shared" si="16"/>
        <v>0</v>
      </c>
      <c r="I60" s="24">
        <f t="shared" si="17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1"/>
        <v>52025</v>
      </c>
      <c r="B61" s="12">
        <f ca="1" t="shared" si="12"/>
        <v>45798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>
        <v>0</v>
      </c>
      <c r="G61" s="14">
        <f t="shared" si="10"/>
        <v>0</v>
      </c>
      <c r="H61" s="14">
        <f t="shared" si="16"/>
        <v>0</v>
      </c>
      <c r="I61" s="24">
        <f t="shared" si="17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1"/>
        <v>62025</v>
      </c>
      <c r="B62" s="12">
        <f ca="1" t="shared" si="12"/>
        <v>45829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>
        <v>0</v>
      </c>
      <c r="G62" s="14">
        <f t="shared" si="10"/>
        <v>0</v>
      </c>
      <c r="H62" s="14">
        <f t="shared" si="16"/>
        <v>0</v>
      </c>
      <c r="I62" s="24">
        <f t="shared" si="17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1"/>
        <v>72025</v>
      </c>
      <c r="B63" s="12">
        <f ca="1" t="shared" si="12"/>
        <v>45859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>
        <v>0</v>
      </c>
      <c r="G63" s="14">
        <f t="shared" si="10"/>
        <v>0</v>
      </c>
      <c r="H63" s="14">
        <f t="shared" si="16"/>
        <v>0</v>
      </c>
      <c r="I63" s="24">
        <f t="shared" si="17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1"/>
        <v>82025</v>
      </c>
      <c r="B64" s="12">
        <f ca="1" t="shared" si="12"/>
        <v>45890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>
        <v>0</v>
      </c>
      <c r="G64" s="14">
        <f t="shared" si="10"/>
        <v>0</v>
      </c>
      <c r="H64" s="14">
        <f t="shared" si="16"/>
        <v>0</v>
      </c>
      <c r="I64" s="24">
        <f t="shared" si="17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1"/>
        <v>92025</v>
      </c>
      <c r="B65" s="12">
        <f ca="1" t="shared" si="12"/>
        <v>45921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>
        <v>0</v>
      </c>
      <c r="G65" s="14">
        <f t="shared" si="10"/>
        <v>0</v>
      </c>
      <c r="H65" s="14">
        <f t="shared" si="16"/>
        <v>0</v>
      </c>
      <c r="I65" s="24">
        <f t="shared" si="17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1"/>
        <v>102025</v>
      </c>
      <c r="B66" s="12">
        <f ca="1" t="shared" si="12"/>
        <v>45951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>
        <v>0</v>
      </c>
      <c r="G66" s="14">
        <f t="shared" si="10"/>
        <v>0</v>
      </c>
      <c r="H66" s="14">
        <f t="shared" si="16"/>
        <v>0</v>
      </c>
      <c r="I66" s="24">
        <f t="shared" si="17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1"/>
        <v>112025</v>
      </c>
      <c r="B67" s="12">
        <f ca="1" t="shared" si="12"/>
        <v>45982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>
        <v>0</v>
      </c>
      <c r="G67" s="14">
        <f t="shared" si="10"/>
        <v>0</v>
      </c>
      <c r="H67" s="14">
        <f t="shared" si="16"/>
        <v>0</v>
      </c>
      <c r="I67" s="24">
        <f t="shared" si="17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1"/>
        <v>122025</v>
      </c>
      <c r="B68" s="12">
        <f ca="1" t="shared" si="12"/>
        <v>46012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>
        <v>0</v>
      </c>
      <c r="G68" s="14">
        <f t="shared" si="10"/>
        <v>0</v>
      </c>
      <c r="H68" s="14">
        <f t="shared" si="16"/>
        <v>0</v>
      </c>
      <c r="I68" s="24">
        <f t="shared" si="17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1"/>
        <v>12026</v>
      </c>
      <c r="B69" s="12">
        <f ca="1" t="shared" si="12"/>
        <v>46043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>
        <v>0</v>
      </c>
      <c r="G69" s="14">
        <f t="shared" ref="G69:G100" si="18">E69-F69</f>
        <v>0</v>
      </c>
      <c r="H69" s="14">
        <f t="shared" si="16"/>
        <v>0</v>
      </c>
      <c r="I69" s="24">
        <f t="shared" si="17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19">MONTH(B70)&amp;YEAR(B70)</f>
        <v>22026</v>
      </c>
      <c r="B70" s="12">
        <f ca="1" t="shared" ref="B70:B101" si="20">EDATE(B69,1)</f>
        <v>46074</v>
      </c>
      <c r="C70" s="13">
        <f t="shared" ref="C70:C101" si="21">C69-H70+I70</f>
        <v>0</v>
      </c>
      <c r="D70" s="13">
        <f t="shared" ref="D70:D101" si="22">C69*$K$1</f>
        <v>0</v>
      </c>
      <c r="E70" s="13">
        <f t="shared" ref="E70:E101" si="23">C69*$K$1+G69</f>
        <v>0</v>
      </c>
      <c r="F70" s="14">
        <f t="shared" ref="F70:F101" si="24">IF(J70&gt;E70,E70,J70)</f>
        <v>0</v>
      </c>
      <c r="G70" s="14">
        <f t="shared" si="18"/>
        <v>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19"/>
        <v>32026</v>
      </c>
      <c r="B71" s="12">
        <f ca="1" t="shared" si="20"/>
        <v>46102</v>
      </c>
      <c r="C71" s="13">
        <f t="shared" si="21"/>
        <v>0</v>
      </c>
      <c r="D71" s="13">
        <f t="shared" si="22"/>
        <v>0</v>
      </c>
      <c r="E71" s="13">
        <f t="shared" si="23"/>
        <v>0</v>
      </c>
      <c r="F71" s="14">
        <f t="shared" si="24"/>
        <v>0</v>
      </c>
      <c r="G71" s="14">
        <f t="shared" si="18"/>
        <v>0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19"/>
        <v>42026</v>
      </c>
      <c r="B72" s="12">
        <f ca="1" t="shared" si="20"/>
        <v>46133</v>
      </c>
      <c r="C72" s="13">
        <f t="shared" si="21"/>
        <v>0</v>
      </c>
      <c r="D72" s="13">
        <f t="shared" si="22"/>
        <v>0</v>
      </c>
      <c r="E72" s="13">
        <f t="shared" si="23"/>
        <v>0</v>
      </c>
      <c r="F72" s="14">
        <f t="shared" si="24"/>
        <v>0</v>
      </c>
      <c r="G72" s="14">
        <f t="shared" si="18"/>
        <v>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19"/>
        <v>52026</v>
      </c>
      <c r="B73" s="12">
        <f ca="1" t="shared" si="20"/>
        <v>46163</v>
      </c>
      <c r="C73" s="13">
        <f t="shared" si="21"/>
        <v>0</v>
      </c>
      <c r="D73" s="13">
        <f t="shared" si="22"/>
        <v>0</v>
      </c>
      <c r="E73" s="13">
        <f t="shared" si="23"/>
        <v>0</v>
      </c>
      <c r="F73" s="14">
        <f t="shared" si="24"/>
        <v>0</v>
      </c>
      <c r="G73" s="14">
        <f t="shared" si="18"/>
        <v>0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19"/>
        <v>62026</v>
      </c>
      <c r="B74" s="12">
        <f ca="1" t="shared" si="20"/>
        <v>46194</v>
      </c>
      <c r="C74" s="13">
        <f t="shared" si="21"/>
        <v>0</v>
      </c>
      <c r="D74" s="13">
        <f t="shared" si="22"/>
        <v>0</v>
      </c>
      <c r="E74" s="13">
        <f t="shared" si="23"/>
        <v>0</v>
      </c>
      <c r="F74" s="14">
        <f t="shared" si="24"/>
        <v>0</v>
      </c>
      <c r="G74" s="14">
        <f t="shared" si="18"/>
        <v>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19"/>
        <v>72026</v>
      </c>
      <c r="B75" s="12">
        <f ca="1" t="shared" si="20"/>
        <v>46224</v>
      </c>
      <c r="C75" s="13">
        <f t="shared" si="21"/>
        <v>0</v>
      </c>
      <c r="D75" s="13">
        <f t="shared" si="22"/>
        <v>0</v>
      </c>
      <c r="E75" s="13">
        <f t="shared" si="23"/>
        <v>0</v>
      </c>
      <c r="F75" s="14">
        <f t="shared" si="24"/>
        <v>0</v>
      </c>
      <c r="G75" s="14">
        <f t="shared" si="18"/>
        <v>0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19"/>
        <v>82026</v>
      </c>
      <c r="B76" s="12">
        <f ca="1" t="shared" si="20"/>
        <v>46255</v>
      </c>
      <c r="C76" s="13">
        <f t="shared" si="21"/>
        <v>0</v>
      </c>
      <c r="D76" s="13">
        <f t="shared" si="22"/>
        <v>0</v>
      </c>
      <c r="E76" s="13">
        <f t="shared" si="23"/>
        <v>0</v>
      </c>
      <c r="F76" s="14">
        <f t="shared" si="24"/>
        <v>0</v>
      </c>
      <c r="G76" s="14">
        <f t="shared" si="18"/>
        <v>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19"/>
        <v>92026</v>
      </c>
      <c r="B77" s="12">
        <f ca="1" t="shared" si="20"/>
        <v>46286</v>
      </c>
      <c r="C77" s="13">
        <f t="shared" si="21"/>
        <v>0</v>
      </c>
      <c r="D77" s="13">
        <f t="shared" si="22"/>
        <v>0</v>
      </c>
      <c r="E77" s="13">
        <f t="shared" si="23"/>
        <v>0</v>
      </c>
      <c r="F77" s="14">
        <f t="shared" si="24"/>
        <v>0</v>
      </c>
      <c r="G77" s="14">
        <f t="shared" si="18"/>
        <v>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19"/>
        <v>102026</v>
      </c>
      <c r="B78" s="12">
        <f ca="1" t="shared" si="20"/>
        <v>46316</v>
      </c>
      <c r="C78" s="13">
        <f t="shared" si="21"/>
        <v>0</v>
      </c>
      <c r="D78" s="13">
        <f t="shared" si="22"/>
        <v>0</v>
      </c>
      <c r="E78" s="13">
        <f t="shared" si="23"/>
        <v>0</v>
      </c>
      <c r="F78" s="14">
        <f t="shared" si="24"/>
        <v>0</v>
      </c>
      <c r="G78" s="14">
        <f t="shared" si="18"/>
        <v>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19"/>
        <v>112026</v>
      </c>
      <c r="B79" s="12">
        <f ca="1" t="shared" si="20"/>
        <v>46347</v>
      </c>
      <c r="C79" s="13">
        <f t="shared" si="21"/>
        <v>0</v>
      </c>
      <c r="D79" s="13">
        <f t="shared" si="22"/>
        <v>0</v>
      </c>
      <c r="E79" s="13">
        <f t="shared" si="23"/>
        <v>0</v>
      </c>
      <c r="F79" s="14">
        <f t="shared" si="24"/>
        <v>0</v>
      </c>
      <c r="G79" s="14">
        <f t="shared" si="18"/>
        <v>0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19"/>
        <v>122026</v>
      </c>
      <c r="B80" s="12">
        <f ca="1" t="shared" si="20"/>
        <v>46377</v>
      </c>
      <c r="C80" s="13">
        <f t="shared" si="21"/>
        <v>0</v>
      </c>
      <c r="D80" s="13">
        <f t="shared" si="22"/>
        <v>0</v>
      </c>
      <c r="E80" s="13">
        <f t="shared" si="23"/>
        <v>0</v>
      </c>
      <c r="F80" s="14">
        <f t="shared" si="24"/>
        <v>0</v>
      </c>
      <c r="G80" s="14">
        <f t="shared" si="18"/>
        <v>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19"/>
        <v>12027</v>
      </c>
      <c r="B81" s="12">
        <f ca="1" t="shared" si="20"/>
        <v>46408</v>
      </c>
      <c r="C81" s="13">
        <f t="shared" si="21"/>
        <v>0</v>
      </c>
      <c r="D81" s="13">
        <f t="shared" si="22"/>
        <v>0</v>
      </c>
      <c r="E81" s="13">
        <f t="shared" si="23"/>
        <v>0</v>
      </c>
      <c r="F81" s="14">
        <f t="shared" si="24"/>
        <v>0</v>
      </c>
      <c r="G81" s="14">
        <f t="shared" si="18"/>
        <v>0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19"/>
        <v>22027</v>
      </c>
      <c r="B82" s="12">
        <f ca="1" t="shared" si="20"/>
        <v>46439</v>
      </c>
      <c r="C82" s="13">
        <f t="shared" si="21"/>
        <v>0</v>
      </c>
      <c r="D82" s="13">
        <f t="shared" si="22"/>
        <v>0</v>
      </c>
      <c r="E82" s="13">
        <f t="shared" si="23"/>
        <v>0</v>
      </c>
      <c r="F82" s="14">
        <f t="shared" si="24"/>
        <v>0</v>
      </c>
      <c r="G82" s="14">
        <f t="shared" si="18"/>
        <v>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19"/>
        <v>32027</v>
      </c>
      <c r="B83" s="12">
        <f ca="1" t="shared" si="20"/>
        <v>46467</v>
      </c>
      <c r="C83" s="13">
        <f t="shared" si="21"/>
        <v>0</v>
      </c>
      <c r="D83" s="13">
        <f t="shared" si="22"/>
        <v>0</v>
      </c>
      <c r="E83" s="13">
        <f t="shared" si="23"/>
        <v>0</v>
      </c>
      <c r="F83" s="14">
        <f t="shared" si="24"/>
        <v>0</v>
      </c>
      <c r="G83" s="14">
        <f t="shared" si="18"/>
        <v>0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19"/>
        <v>42027</v>
      </c>
      <c r="B84" s="12">
        <f ca="1" t="shared" si="20"/>
        <v>46498</v>
      </c>
      <c r="C84" s="13">
        <f t="shared" si="21"/>
        <v>0</v>
      </c>
      <c r="D84" s="13">
        <f t="shared" si="22"/>
        <v>0</v>
      </c>
      <c r="E84" s="13">
        <f t="shared" si="23"/>
        <v>0</v>
      </c>
      <c r="F84" s="14">
        <f t="shared" si="24"/>
        <v>0</v>
      </c>
      <c r="G84" s="14">
        <f t="shared" si="18"/>
        <v>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19"/>
        <v>52027</v>
      </c>
      <c r="B85" s="12">
        <f ca="1" t="shared" si="20"/>
        <v>46528</v>
      </c>
      <c r="C85" s="13">
        <f t="shared" si="21"/>
        <v>0</v>
      </c>
      <c r="D85" s="13">
        <f t="shared" si="22"/>
        <v>0</v>
      </c>
      <c r="E85" s="13">
        <f t="shared" si="23"/>
        <v>0</v>
      </c>
      <c r="F85" s="14">
        <f t="shared" si="24"/>
        <v>0</v>
      </c>
      <c r="G85" s="14">
        <f t="shared" si="18"/>
        <v>0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19"/>
        <v>62027</v>
      </c>
      <c r="B86" s="12">
        <f ca="1" t="shared" si="20"/>
        <v>46559</v>
      </c>
      <c r="C86" s="13">
        <f t="shared" si="21"/>
        <v>0</v>
      </c>
      <c r="D86" s="13">
        <f t="shared" si="22"/>
        <v>0</v>
      </c>
      <c r="E86" s="13">
        <f t="shared" si="23"/>
        <v>0</v>
      </c>
      <c r="F86" s="14">
        <f t="shared" si="24"/>
        <v>0</v>
      </c>
      <c r="G86" s="14">
        <f t="shared" si="18"/>
        <v>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19"/>
        <v>72027</v>
      </c>
      <c r="B87" s="12">
        <f ca="1" t="shared" si="20"/>
        <v>46589</v>
      </c>
      <c r="C87" s="13">
        <f t="shared" si="21"/>
        <v>0</v>
      </c>
      <c r="D87" s="13">
        <f t="shared" si="22"/>
        <v>0</v>
      </c>
      <c r="E87" s="13">
        <f t="shared" si="23"/>
        <v>0</v>
      </c>
      <c r="F87" s="14">
        <f t="shared" si="24"/>
        <v>0</v>
      </c>
      <c r="G87" s="14">
        <f t="shared" si="18"/>
        <v>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19"/>
        <v>82027</v>
      </c>
      <c r="B88" s="12">
        <f ca="1" t="shared" si="20"/>
        <v>46620</v>
      </c>
      <c r="C88" s="13">
        <f t="shared" si="21"/>
        <v>0</v>
      </c>
      <c r="D88" s="13">
        <f t="shared" si="22"/>
        <v>0</v>
      </c>
      <c r="E88" s="13">
        <f t="shared" si="23"/>
        <v>0</v>
      </c>
      <c r="F88" s="14">
        <f t="shared" si="24"/>
        <v>0</v>
      </c>
      <c r="G88" s="14">
        <f t="shared" si="18"/>
        <v>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19"/>
        <v>92027</v>
      </c>
      <c r="B89" s="12">
        <f ca="1" t="shared" si="20"/>
        <v>46651</v>
      </c>
      <c r="C89" s="13">
        <f t="shared" si="21"/>
        <v>0</v>
      </c>
      <c r="D89" s="13">
        <f t="shared" si="22"/>
        <v>0</v>
      </c>
      <c r="E89" s="13">
        <f t="shared" si="23"/>
        <v>0</v>
      </c>
      <c r="F89" s="14">
        <f t="shared" si="24"/>
        <v>0</v>
      </c>
      <c r="G89" s="14">
        <f t="shared" si="18"/>
        <v>0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19"/>
        <v>102027</v>
      </c>
      <c r="B90" s="12">
        <f ca="1" t="shared" si="20"/>
        <v>46681</v>
      </c>
      <c r="C90" s="13">
        <f t="shared" si="21"/>
        <v>0</v>
      </c>
      <c r="D90" s="13">
        <f t="shared" si="22"/>
        <v>0</v>
      </c>
      <c r="E90" s="13">
        <f t="shared" si="23"/>
        <v>0</v>
      </c>
      <c r="F90" s="14">
        <f t="shared" si="24"/>
        <v>0</v>
      </c>
      <c r="G90" s="14">
        <f t="shared" si="18"/>
        <v>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19"/>
        <v>112027</v>
      </c>
      <c r="B91" s="12">
        <f ca="1" t="shared" si="20"/>
        <v>46712</v>
      </c>
      <c r="C91" s="13">
        <f t="shared" si="21"/>
        <v>0</v>
      </c>
      <c r="D91" s="13">
        <f t="shared" si="22"/>
        <v>0</v>
      </c>
      <c r="E91" s="13">
        <f t="shared" si="23"/>
        <v>0</v>
      </c>
      <c r="F91" s="14">
        <f t="shared" si="24"/>
        <v>0</v>
      </c>
      <c r="G91" s="14">
        <f t="shared" si="18"/>
        <v>0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19"/>
        <v>122027</v>
      </c>
      <c r="B92" s="12">
        <f ca="1" t="shared" si="20"/>
        <v>46742</v>
      </c>
      <c r="C92" s="13">
        <f t="shared" si="21"/>
        <v>0</v>
      </c>
      <c r="D92" s="13">
        <f t="shared" si="22"/>
        <v>0</v>
      </c>
      <c r="E92" s="13">
        <f t="shared" si="23"/>
        <v>0</v>
      </c>
      <c r="F92" s="14">
        <f t="shared" si="24"/>
        <v>0</v>
      </c>
      <c r="G92" s="14">
        <f t="shared" si="18"/>
        <v>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19"/>
        <v>12028</v>
      </c>
      <c r="B93" s="12">
        <f ca="1" t="shared" si="20"/>
        <v>46773</v>
      </c>
      <c r="C93" s="13">
        <f t="shared" si="21"/>
        <v>0</v>
      </c>
      <c r="D93" s="13">
        <f t="shared" si="22"/>
        <v>0</v>
      </c>
      <c r="E93" s="13">
        <f t="shared" si="23"/>
        <v>0</v>
      </c>
      <c r="F93" s="14">
        <f t="shared" si="24"/>
        <v>0</v>
      </c>
      <c r="G93" s="14">
        <f t="shared" si="18"/>
        <v>0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19"/>
        <v>22028</v>
      </c>
      <c r="B94" s="12">
        <f ca="1" t="shared" si="20"/>
        <v>46804</v>
      </c>
      <c r="C94" s="13">
        <f t="shared" si="21"/>
        <v>0</v>
      </c>
      <c r="D94" s="13">
        <f t="shared" si="22"/>
        <v>0</v>
      </c>
      <c r="E94" s="13">
        <f t="shared" si="23"/>
        <v>0</v>
      </c>
      <c r="F94" s="14">
        <f t="shared" si="24"/>
        <v>0</v>
      </c>
      <c r="G94" s="14">
        <f t="shared" si="18"/>
        <v>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19"/>
        <v>32028</v>
      </c>
      <c r="B95" s="12">
        <f ca="1" t="shared" si="20"/>
        <v>46833</v>
      </c>
      <c r="C95" s="13">
        <f t="shared" si="21"/>
        <v>0</v>
      </c>
      <c r="D95" s="13">
        <f t="shared" si="22"/>
        <v>0</v>
      </c>
      <c r="E95" s="13">
        <f t="shared" si="23"/>
        <v>0</v>
      </c>
      <c r="F95" s="14">
        <f t="shared" si="24"/>
        <v>0</v>
      </c>
      <c r="G95" s="14">
        <f t="shared" si="18"/>
        <v>0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19"/>
        <v>42028</v>
      </c>
      <c r="B96" s="12">
        <f ca="1" t="shared" si="20"/>
        <v>46864</v>
      </c>
      <c r="C96" s="13">
        <f t="shared" si="21"/>
        <v>0</v>
      </c>
      <c r="D96" s="13">
        <f t="shared" si="22"/>
        <v>0</v>
      </c>
      <c r="E96" s="13">
        <f t="shared" si="23"/>
        <v>0</v>
      </c>
      <c r="F96" s="14">
        <f t="shared" si="24"/>
        <v>0</v>
      </c>
      <c r="G96" s="14">
        <f t="shared" si="18"/>
        <v>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19"/>
        <v>52028</v>
      </c>
      <c r="B97" s="12">
        <f ca="1" t="shared" si="20"/>
        <v>46894</v>
      </c>
      <c r="C97" s="13">
        <f t="shared" si="21"/>
        <v>0</v>
      </c>
      <c r="D97" s="13">
        <f t="shared" si="22"/>
        <v>0</v>
      </c>
      <c r="E97" s="13">
        <f t="shared" si="23"/>
        <v>0</v>
      </c>
      <c r="F97" s="14">
        <f t="shared" si="24"/>
        <v>0</v>
      </c>
      <c r="G97" s="14">
        <f t="shared" si="18"/>
        <v>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19"/>
        <v>62028</v>
      </c>
      <c r="B98" s="12">
        <f ca="1" t="shared" si="20"/>
        <v>46925</v>
      </c>
      <c r="C98" s="13">
        <f t="shared" si="21"/>
        <v>0</v>
      </c>
      <c r="D98" s="13">
        <f t="shared" si="22"/>
        <v>0</v>
      </c>
      <c r="E98" s="13">
        <f t="shared" si="23"/>
        <v>0</v>
      </c>
      <c r="F98" s="14">
        <f t="shared" si="24"/>
        <v>0</v>
      </c>
      <c r="G98" s="14">
        <f t="shared" si="18"/>
        <v>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19"/>
        <v>72028</v>
      </c>
      <c r="B99" s="12">
        <f ca="1" t="shared" si="20"/>
        <v>46955</v>
      </c>
      <c r="C99" s="13">
        <f t="shared" si="21"/>
        <v>0</v>
      </c>
      <c r="D99" s="13">
        <f t="shared" si="22"/>
        <v>0</v>
      </c>
      <c r="E99" s="13">
        <f t="shared" si="23"/>
        <v>0</v>
      </c>
      <c r="F99" s="14">
        <f t="shared" si="24"/>
        <v>0</v>
      </c>
      <c r="G99" s="14">
        <f t="shared" si="18"/>
        <v>0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19"/>
        <v>82028</v>
      </c>
      <c r="B100" s="12">
        <f ca="1" t="shared" si="20"/>
        <v>46986</v>
      </c>
      <c r="C100" s="13">
        <f t="shared" si="21"/>
        <v>0</v>
      </c>
      <c r="D100" s="13">
        <f t="shared" si="22"/>
        <v>0</v>
      </c>
      <c r="E100" s="13">
        <f t="shared" si="23"/>
        <v>0</v>
      </c>
      <c r="F100" s="14">
        <f t="shared" si="24"/>
        <v>0</v>
      </c>
      <c r="G100" s="14">
        <f t="shared" si="18"/>
        <v>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19"/>
        <v>92028</v>
      </c>
      <c r="B101" s="12">
        <f ca="1" t="shared" si="20"/>
        <v>47017</v>
      </c>
      <c r="C101" s="13">
        <f t="shared" si="21"/>
        <v>0</v>
      </c>
      <c r="D101" s="13">
        <f t="shared" si="22"/>
        <v>0</v>
      </c>
      <c r="E101" s="13">
        <f t="shared" si="23"/>
        <v>0</v>
      </c>
      <c r="F101" s="14">
        <f t="shared" si="24"/>
        <v>0</v>
      </c>
      <c r="G101" s="14">
        <f t="shared" ref="G101:G124" si="28">E101-F101</f>
        <v>0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29">MONTH(B102)&amp;YEAR(B102)</f>
        <v>102028</v>
      </c>
      <c r="B102" s="12">
        <f ca="1" t="shared" ref="B102:B124" si="30">EDATE(B101,1)</f>
        <v>47047</v>
      </c>
      <c r="C102" s="13">
        <f t="shared" ref="C102:C124" si="31">C101-H102+I102</f>
        <v>0</v>
      </c>
      <c r="D102" s="13">
        <f t="shared" ref="D102:D124" si="32">C101*$K$1</f>
        <v>0</v>
      </c>
      <c r="E102" s="13">
        <f t="shared" ref="E102:E124" si="33">C101*$K$1+G101</f>
        <v>0</v>
      </c>
      <c r="F102" s="14">
        <f t="shared" ref="F102:F124" si="34">IF(J102&gt;E102,E102,J102)</f>
        <v>0</v>
      </c>
      <c r="G102" s="14">
        <f t="shared" si="28"/>
        <v>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29"/>
        <v>112028</v>
      </c>
      <c r="B103" s="12">
        <f ca="1" t="shared" si="30"/>
        <v>47078</v>
      </c>
      <c r="C103" s="13">
        <f t="shared" si="31"/>
        <v>0</v>
      </c>
      <c r="D103" s="13">
        <f t="shared" si="32"/>
        <v>0</v>
      </c>
      <c r="E103" s="13">
        <f t="shared" si="33"/>
        <v>0</v>
      </c>
      <c r="F103" s="14">
        <f t="shared" si="34"/>
        <v>0</v>
      </c>
      <c r="G103" s="14">
        <f t="shared" si="28"/>
        <v>0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29"/>
        <v>122028</v>
      </c>
      <c r="B104" s="12">
        <f ca="1" t="shared" si="30"/>
        <v>47108</v>
      </c>
      <c r="C104" s="13">
        <f t="shared" si="31"/>
        <v>0</v>
      </c>
      <c r="D104" s="13">
        <f t="shared" si="32"/>
        <v>0</v>
      </c>
      <c r="E104" s="13">
        <f t="shared" si="33"/>
        <v>0</v>
      </c>
      <c r="F104" s="14">
        <f t="shared" si="34"/>
        <v>0</v>
      </c>
      <c r="G104" s="14">
        <f t="shared" si="28"/>
        <v>0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29"/>
        <v>12029</v>
      </c>
      <c r="B105" s="12">
        <f ca="1" t="shared" si="30"/>
        <v>47139</v>
      </c>
      <c r="C105" s="13">
        <f t="shared" si="31"/>
        <v>0</v>
      </c>
      <c r="D105" s="13">
        <f t="shared" si="32"/>
        <v>0</v>
      </c>
      <c r="E105" s="13">
        <f t="shared" si="33"/>
        <v>0</v>
      </c>
      <c r="F105" s="14">
        <f t="shared" si="34"/>
        <v>0</v>
      </c>
      <c r="G105" s="14">
        <f t="shared" si="28"/>
        <v>0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29"/>
        <v>22029</v>
      </c>
      <c r="B106" s="12">
        <f ca="1" t="shared" si="30"/>
        <v>47170</v>
      </c>
      <c r="C106" s="13">
        <f t="shared" si="31"/>
        <v>0</v>
      </c>
      <c r="D106" s="13">
        <f t="shared" si="32"/>
        <v>0</v>
      </c>
      <c r="E106" s="13">
        <f t="shared" si="33"/>
        <v>0</v>
      </c>
      <c r="F106" s="14">
        <f t="shared" si="34"/>
        <v>0</v>
      </c>
      <c r="G106" s="14">
        <f t="shared" si="28"/>
        <v>0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29"/>
        <v>32029</v>
      </c>
      <c r="B107" s="12">
        <f ca="1" t="shared" si="30"/>
        <v>47198</v>
      </c>
      <c r="C107" s="13">
        <f t="shared" si="31"/>
        <v>0</v>
      </c>
      <c r="D107" s="13">
        <f t="shared" si="32"/>
        <v>0</v>
      </c>
      <c r="E107" s="13">
        <f t="shared" si="33"/>
        <v>0</v>
      </c>
      <c r="F107" s="14">
        <f t="shared" si="34"/>
        <v>0</v>
      </c>
      <c r="G107" s="14">
        <f t="shared" si="28"/>
        <v>0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29"/>
        <v>42029</v>
      </c>
      <c r="B108" s="12">
        <f ca="1" t="shared" si="30"/>
        <v>47229</v>
      </c>
      <c r="C108" s="13">
        <f t="shared" si="31"/>
        <v>0</v>
      </c>
      <c r="D108" s="13">
        <f t="shared" si="32"/>
        <v>0</v>
      </c>
      <c r="E108" s="13">
        <f t="shared" si="33"/>
        <v>0</v>
      </c>
      <c r="F108" s="14">
        <f t="shared" si="34"/>
        <v>0</v>
      </c>
      <c r="G108" s="14">
        <f t="shared" si="28"/>
        <v>0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29"/>
        <v>52029</v>
      </c>
      <c r="B109" s="12">
        <f ca="1" t="shared" si="30"/>
        <v>47259</v>
      </c>
      <c r="C109" s="13">
        <f t="shared" si="31"/>
        <v>0</v>
      </c>
      <c r="D109" s="13">
        <f t="shared" si="32"/>
        <v>0</v>
      </c>
      <c r="E109" s="13">
        <f t="shared" si="33"/>
        <v>0</v>
      </c>
      <c r="F109" s="14">
        <f t="shared" si="34"/>
        <v>0</v>
      </c>
      <c r="G109" s="14">
        <f t="shared" si="28"/>
        <v>0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29"/>
        <v>62029</v>
      </c>
      <c r="B110" s="12">
        <f ca="1" t="shared" si="30"/>
        <v>47290</v>
      </c>
      <c r="C110" s="13">
        <f t="shared" si="31"/>
        <v>0</v>
      </c>
      <c r="D110" s="13">
        <f t="shared" si="32"/>
        <v>0</v>
      </c>
      <c r="E110" s="13">
        <f t="shared" si="33"/>
        <v>0</v>
      </c>
      <c r="F110" s="14">
        <f t="shared" si="34"/>
        <v>0</v>
      </c>
      <c r="G110" s="14">
        <f t="shared" si="28"/>
        <v>0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29"/>
        <v>72029</v>
      </c>
      <c r="B111" s="12">
        <f ca="1" t="shared" si="30"/>
        <v>47320</v>
      </c>
      <c r="C111" s="13">
        <f t="shared" si="31"/>
        <v>0</v>
      </c>
      <c r="D111" s="13">
        <f t="shared" si="32"/>
        <v>0</v>
      </c>
      <c r="E111" s="13">
        <f t="shared" si="33"/>
        <v>0</v>
      </c>
      <c r="F111" s="14">
        <f t="shared" si="34"/>
        <v>0</v>
      </c>
      <c r="G111" s="14">
        <f t="shared" si="28"/>
        <v>0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29"/>
        <v>82029</v>
      </c>
      <c r="B112" s="12">
        <f ca="1" t="shared" si="30"/>
        <v>47351</v>
      </c>
      <c r="C112" s="13">
        <f t="shared" si="31"/>
        <v>0</v>
      </c>
      <c r="D112" s="13">
        <f t="shared" si="32"/>
        <v>0</v>
      </c>
      <c r="E112" s="13">
        <f t="shared" si="33"/>
        <v>0</v>
      </c>
      <c r="F112" s="14">
        <f t="shared" si="34"/>
        <v>0</v>
      </c>
      <c r="G112" s="14">
        <f t="shared" si="28"/>
        <v>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29"/>
        <v>92029</v>
      </c>
      <c r="B113" s="12">
        <f ca="1" t="shared" si="30"/>
        <v>47382</v>
      </c>
      <c r="C113" s="13">
        <f t="shared" si="31"/>
        <v>0</v>
      </c>
      <c r="D113" s="13">
        <f t="shared" si="32"/>
        <v>0</v>
      </c>
      <c r="E113" s="13">
        <f t="shared" si="33"/>
        <v>0</v>
      </c>
      <c r="F113" s="14">
        <f t="shared" si="34"/>
        <v>0</v>
      </c>
      <c r="G113" s="14">
        <f t="shared" si="28"/>
        <v>0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29"/>
        <v>102029</v>
      </c>
      <c r="B114" s="12">
        <f ca="1" t="shared" si="30"/>
        <v>47412</v>
      </c>
      <c r="C114" s="13">
        <f t="shared" si="31"/>
        <v>0</v>
      </c>
      <c r="D114" s="13">
        <f t="shared" si="32"/>
        <v>0</v>
      </c>
      <c r="E114" s="13">
        <f t="shared" si="33"/>
        <v>0</v>
      </c>
      <c r="F114" s="14">
        <f t="shared" si="34"/>
        <v>0</v>
      </c>
      <c r="G114" s="14">
        <f t="shared" si="28"/>
        <v>0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29"/>
        <v>112029</v>
      </c>
      <c r="B115" s="12">
        <f ca="1" t="shared" si="30"/>
        <v>47443</v>
      </c>
      <c r="C115" s="13">
        <f t="shared" si="31"/>
        <v>0</v>
      </c>
      <c r="D115" s="13">
        <f t="shared" si="32"/>
        <v>0</v>
      </c>
      <c r="E115" s="13">
        <f t="shared" si="33"/>
        <v>0</v>
      </c>
      <c r="F115" s="14">
        <f t="shared" si="34"/>
        <v>0</v>
      </c>
      <c r="G115" s="14">
        <f t="shared" si="28"/>
        <v>0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29"/>
        <v>122029</v>
      </c>
      <c r="B116" s="12">
        <f ca="1" t="shared" si="30"/>
        <v>47473</v>
      </c>
      <c r="C116" s="13">
        <f t="shared" si="31"/>
        <v>0</v>
      </c>
      <c r="D116" s="13">
        <f t="shared" si="32"/>
        <v>0</v>
      </c>
      <c r="E116" s="13">
        <f t="shared" si="33"/>
        <v>0</v>
      </c>
      <c r="F116" s="14">
        <f t="shared" si="34"/>
        <v>0</v>
      </c>
      <c r="G116" s="14">
        <f t="shared" si="28"/>
        <v>0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29"/>
        <v>12030</v>
      </c>
      <c r="B117" s="12">
        <f ca="1" t="shared" si="30"/>
        <v>47504</v>
      </c>
      <c r="C117" s="13">
        <f t="shared" si="31"/>
        <v>0</v>
      </c>
      <c r="D117" s="13">
        <f t="shared" si="32"/>
        <v>0</v>
      </c>
      <c r="E117" s="13">
        <f t="shared" si="33"/>
        <v>0</v>
      </c>
      <c r="F117" s="14">
        <f t="shared" si="34"/>
        <v>0</v>
      </c>
      <c r="G117" s="14">
        <f t="shared" si="28"/>
        <v>0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29"/>
        <v>22030</v>
      </c>
      <c r="B118" s="12">
        <f ca="1" t="shared" si="30"/>
        <v>47535</v>
      </c>
      <c r="C118" s="13">
        <f t="shared" si="31"/>
        <v>0</v>
      </c>
      <c r="D118" s="13">
        <f t="shared" si="32"/>
        <v>0</v>
      </c>
      <c r="E118" s="13">
        <f t="shared" si="33"/>
        <v>0</v>
      </c>
      <c r="F118" s="14">
        <f t="shared" si="34"/>
        <v>0</v>
      </c>
      <c r="G118" s="14">
        <f t="shared" si="28"/>
        <v>0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29"/>
        <v>32030</v>
      </c>
      <c r="B119" s="12">
        <f ca="1" t="shared" si="30"/>
        <v>47563</v>
      </c>
      <c r="C119" s="13">
        <f t="shared" si="31"/>
        <v>0</v>
      </c>
      <c r="D119" s="13">
        <f t="shared" si="32"/>
        <v>0</v>
      </c>
      <c r="E119" s="13">
        <f t="shared" si="33"/>
        <v>0</v>
      </c>
      <c r="F119" s="14">
        <f t="shared" si="34"/>
        <v>0</v>
      </c>
      <c r="G119" s="14">
        <f t="shared" si="28"/>
        <v>0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29"/>
        <v>42030</v>
      </c>
      <c r="B120" s="12">
        <f ca="1" t="shared" si="30"/>
        <v>47594</v>
      </c>
      <c r="C120" s="13">
        <f t="shared" si="31"/>
        <v>0</v>
      </c>
      <c r="D120" s="13">
        <f t="shared" si="32"/>
        <v>0</v>
      </c>
      <c r="E120" s="13">
        <f t="shared" si="33"/>
        <v>0</v>
      </c>
      <c r="F120" s="14">
        <f t="shared" si="34"/>
        <v>0</v>
      </c>
      <c r="G120" s="14">
        <f t="shared" si="28"/>
        <v>0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29"/>
        <v>52030</v>
      </c>
      <c r="B121" s="12">
        <f ca="1" t="shared" si="30"/>
        <v>47624</v>
      </c>
      <c r="C121" s="13">
        <f t="shared" si="31"/>
        <v>0</v>
      </c>
      <c r="D121" s="13">
        <f t="shared" si="32"/>
        <v>0</v>
      </c>
      <c r="E121" s="13">
        <f t="shared" si="33"/>
        <v>0</v>
      </c>
      <c r="F121" s="14">
        <f t="shared" si="34"/>
        <v>0</v>
      </c>
      <c r="G121" s="14">
        <f t="shared" si="28"/>
        <v>0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29"/>
        <v>62030</v>
      </c>
      <c r="B122" s="12">
        <f ca="1" t="shared" si="30"/>
        <v>47655</v>
      </c>
      <c r="C122" s="13">
        <f t="shared" si="31"/>
        <v>0</v>
      </c>
      <c r="D122" s="13">
        <f t="shared" si="32"/>
        <v>0</v>
      </c>
      <c r="E122" s="13">
        <f t="shared" si="33"/>
        <v>0</v>
      </c>
      <c r="F122" s="14">
        <f t="shared" si="34"/>
        <v>0</v>
      </c>
      <c r="G122" s="14">
        <f t="shared" si="28"/>
        <v>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29"/>
        <v>72030</v>
      </c>
      <c r="B123" s="12">
        <f ca="1" t="shared" si="30"/>
        <v>47685</v>
      </c>
      <c r="C123" s="13">
        <f t="shared" si="31"/>
        <v>0</v>
      </c>
      <c r="D123" s="13">
        <f t="shared" si="32"/>
        <v>0</v>
      </c>
      <c r="E123" s="13">
        <f t="shared" si="33"/>
        <v>0</v>
      </c>
      <c r="F123" s="14">
        <f t="shared" si="34"/>
        <v>0</v>
      </c>
      <c r="G123" s="14">
        <f t="shared" si="28"/>
        <v>0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29"/>
        <v>82030</v>
      </c>
      <c r="B124" s="12">
        <f ca="1" t="shared" si="30"/>
        <v>47716</v>
      </c>
      <c r="C124" s="13">
        <f t="shared" si="31"/>
        <v>0</v>
      </c>
      <c r="D124" s="13">
        <f t="shared" si="32"/>
        <v>0</v>
      </c>
      <c r="E124" s="13">
        <f t="shared" si="33"/>
        <v>0</v>
      </c>
      <c r="F124" s="14">
        <f t="shared" si="34"/>
        <v>0</v>
      </c>
      <c r="G124" s="14">
        <f t="shared" si="28"/>
        <v>0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4" sqref="S4"/>
    </sheetView>
  </sheetViews>
  <sheetFormatPr defaultColWidth="11" defaultRowHeight="15"/>
  <cols>
    <col min="1" max="1" width="7" hidden="1" customWidth="1"/>
    <col min="4" max="8" width="12" customWidth="1"/>
    <col min="10" max="10" width="11" customWidth="1"/>
    <col min="11" max="11" width="10.5714285714286" customWidth="1"/>
    <col min="12" max="12" width="10.1428571428571" customWidth="1"/>
    <col min="13" max="13" width="10" customWidth="1"/>
    <col min="14" max="14" width="10.4285714285714" customWidth="1"/>
    <col min="15" max="15" width="11.1428571428571" customWidth="1"/>
    <col min="16" max="16" width="8.42857142857143" customWidth="1"/>
    <col min="17" max="17" width="4.14285714285714" customWidth="1"/>
    <col min="18" max="18" width="18.1428571428571" customWidth="1"/>
    <col min="19" max="19" width="6.42857142857143" customWidth="1"/>
  </cols>
  <sheetData>
    <row r="1" spans="2:16">
      <c r="B1" s="1" t="s">
        <v>9</v>
      </c>
      <c r="C1" s="2" t="s">
        <v>133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f ca="1">TODAY()</f>
        <v>44095</v>
      </c>
      <c r="N1" s="19" t="s">
        <v>13</v>
      </c>
      <c r="O1" s="20">
        <v>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ca="1" t="shared" ref="A6:A37" si="1">MONTH(B6)&amp;YEAR(B6)</f>
        <v>102020</v>
      </c>
      <c r="B6" s="12">
        <f ca="1" t="shared" ref="B6:B37" si="2">EDATE(B5,1)</f>
        <v>44125</v>
      </c>
      <c r="C6" s="13">
        <f t="shared" ref="C6:C37" si="3">C5-H6+I6</f>
        <v>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112020</v>
      </c>
      <c r="B7" s="12">
        <f ca="1" t="shared" si="2"/>
        <v>44156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1"/>
        <v>122020</v>
      </c>
      <c r="B8" s="12">
        <f ca="1" t="shared" si="2"/>
        <v>44186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ca="1" t="shared" si="1"/>
        <v>12021</v>
      </c>
      <c r="B9" s="12">
        <f ca="1" t="shared" si="2"/>
        <v>44217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22021</v>
      </c>
      <c r="B10" s="12">
        <f ca="1" t="shared" si="2"/>
        <v>44248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32021</v>
      </c>
      <c r="B11" s="12">
        <f ca="1" t="shared" si="2"/>
        <v>44276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42021</v>
      </c>
      <c r="B12" s="12">
        <f ca="1" t="shared" si="2"/>
        <v>44307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52021</v>
      </c>
      <c r="B13" s="12">
        <f ca="1" t="shared" si="2"/>
        <v>44337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62021</v>
      </c>
      <c r="B14" s="12">
        <f ca="1" t="shared" si="2"/>
        <v>44368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72021</v>
      </c>
      <c r="B15" s="12">
        <f ca="1" t="shared" si="2"/>
        <v>44398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82021</v>
      </c>
      <c r="B16" s="12">
        <f ca="1" t="shared" si="2"/>
        <v>44429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92021</v>
      </c>
      <c r="B17" s="12">
        <f ca="1" t="shared" si="2"/>
        <v>44460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102021</v>
      </c>
      <c r="B18" s="12">
        <f ca="1" t="shared" si="2"/>
        <v>44490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112021</v>
      </c>
      <c r="B19" s="12">
        <f ca="1" t="shared" si="2"/>
        <v>44521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122021</v>
      </c>
      <c r="B20" s="12">
        <f ca="1" t="shared" si="2"/>
        <v>44551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12022</v>
      </c>
      <c r="B21" s="12">
        <f ca="1" t="shared" si="2"/>
        <v>44582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22022</v>
      </c>
      <c r="B22" s="12">
        <f ca="1" t="shared" si="2"/>
        <v>44613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32022</v>
      </c>
      <c r="B23" s="12">
        <f ca="1" t="shared" si="2"/>
        <v>44641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42022</v>
      </c>
      <c r="B24" s="12">
        <f ca="1" t="shared" si="2"/>
        <v>44672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52022</v>
      </c>
      <c r="B25" s="12">
        <f ca="1" t="shared" si="2"/>
        <v>44702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62022</v>
      </c>
      <c r="B26" s="12">
        <f ca="1" t="shared" si="2"/>
        <v>44733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72022</v>
      </c>
      <c r="B27" s="12">
        <f ca="1" t="shared" si="2"/>
        <v>44763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82022</v>
      </c>
      <c r="B28" s="12">
        <f ca="1" t="shared" si="2"/>
        <v>44794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92022</v>
      </c>
      <c r="B29" s="12">
        <f ca="1" t="shared" si="2"/>
        <v>44825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102022</v>
      </c>
      <c r="B30" s="12">
        <f ca="1" t="shared" si="2"/>
        <v>44855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112022</v>
      </c>
      <c r="B31" s="12">
        <f ca="1" t="shared" si="2"/>
        <v>44886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122022</v>
      </c>
      <c r="B32" s="12">
        <f ca="1" t="shared" si="2"/>
        <v>44916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12023</v>
      </c>
      <c r="B33" s="12">
        <f ca="1" t="shared" si="2"/>
        <v>44947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22023</v>
      </c>
      <c r="B34" s="12">
        <f ca="1" t="shared" si="2"/>
        <v>44978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32023</v>
      </c>
      <c r="B35" s="12">
        <f ca="1" t="shared" si="2"/>
        <v>45006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42023</v>
      </c>
      <c r="B36" s="12">
        <f ca="1" t="shared" si="2"/>
        <v>45037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52023</v>
      </c>
      <c r="B37" s="12">
        <f ca="1" t="shared" si="2"/>
        <v>45067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1">MONTH(B38)&amp;YEAR(B38)</f>
        <v>62023</v>
      </c>
      <c r="B38" s="12">
        <f ca="1" t="shared" ref="B38:B69" si="12">EDATE(B37,1)</f>
        <v>45098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v>0</v>
      </c>
      <c r="I38" s="24"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1"/>
        <v>72023</v>
      </c>
      <c r="B39" s="12">
        <f ca="1" t="shared" si="12"/>
        <v>45128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>
        <v>0</v>
      </c>
      <c r="I39"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1"/>
        <v>82023</v>
      </c>
      <c r="B40" s="12">
        <f ca="1" t="shared" si="12"/>
        <v>45159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>
        <v>0</v>
      </c>
      <c r="I40"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1"/>
        <v>92023</v>
      </c>
      <c r="B41" s="12">
        <f ca="1" t="shared" si="12"/>
        <v>45190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>
        <v>0</v>
      </c>
      <c r="I41"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1"/>
        <v>102023</v>
      </c>
      <c r="B42" s="12">
        <f ca="1" t="shared" si="12"/>
        <v>45220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>
        <v>0</v>
      </c>
      <c r="I42"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1"/>
        <v>112023</v>
      </c>
      <c r="B43" s="12">
        <f ca="1" t="shared" si="12"/>
        <v>45251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>
        <v>0</v>
      </c>
      <c r="I43"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1"/>
        <v>122023</v>
      </c>
      <c r="B44" s="12">
        <f ca="1" t="shared" si="12"/>
        <v>45281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>
        <v>0</v>
      </c>
      <c r="I44"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1"/>
        <v>12024</v>
      </c>
      <c r="B45" s="12">
        <f ca="1" t="shared" si="12"/>
        <v>45312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>
        <v>0</v>
      </c>
      <c r="I45"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1"/>
        <v>22024</v>
      </c>
      <c r="B46" s="12">
        <f ca="1" t="shared" si="12"/>
        <v>45343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>
        <v>0</v>
      </c>
      <c r="I46"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1"/>
        <v>32024</v>
      </c>
      <c r="B47" s="12">
        <f ca="1" t="shared" si="12"/>
        <v>45372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>
        <v>0</v>
      </c>
      <c r="I47"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1"/>
        <v>42024</v>
      </c>
      <c r="B48" s="12">
        <f ca="1" t="shared" si="12"/>
        <v>45403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>
        <v>0</v>
      </c>
      <c r="I48"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1"/>
        <v>52024</v>
      </c>
      <c r="B49" s="12">
        <f ca="1" t="shared" si="12"/>
        <v>45433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>
        <v>0</v>
      </c>
      <c r="I49"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1"/>
        <v>62024</v>
      </c>
      <c r="B50" s="12">
        <f ca="1" t="shared" si="12"/>
        <v>45464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>
        <v>0</v>
      </c>
      <c r="I50"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1"/>
        <v>72024</v>
      </c>
      <c r="B51" s="12">
        <f ca="1" t="shared" si="12"/>
        <v>45494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>
        <v>0</v>
      </c>
      <c r="I51"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1"/>
        <v>82024</v>
      </c>
      <c r="B52" s="12">
        <f ca="1" t="shared" si="12"/>
        <v>45525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>
        <v>0</v>
      </c>
      <c r="I52"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1"/>
        <v>92024</v>
      </c>
      <c r="B53" s="12">
        <f ca="1" t="shared" si="12"/>
        <v>45556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>
        <v>0</v>
      </c>
      <c r="I53"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1"/>
        <v>102024</v>
      </c>
      <c r="B54" s="12">
        <f ca="1" t="shared" si="12"/>
        <v>45586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>
        <v>0</v>
      </c>
      <c r="I54"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1"/>
        <v>112024</v>
      </c>
      <c r="B55" s="12">
        <f ca="1" t="shared" si="12"/>
        <v>45617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>
        <v>0</v>
      </c>
      <c r="I55"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1"/>
        <v>122024</v>
      </c>
      <c r="B56" s="12">
        <f ca="1" t="shared" si="12"/>
        <v>45647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>
        <v>0</v>
      </c>
      <c r="I56"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1"/>
        <v>12025</v>
      </c>
      <c r="B57" s="12">
        <f ca="1" t="shared" si="12"/>
        <v>45678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>
        <v>0</v>
      </c>
      <c r="I57"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1"/>
        <v>22025</v>
      </c>
      <c r="B58" s="12">
        <f ca="1" t="shared" si="12"/>
        <v>45709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>
        <v>0</v>
      </c>
      <c r="I58"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1"/>
        <v>32025</v>
      </c>
      <c r="B59" s="12">
        <f ca="1" t="shared" si="12"/>
        <v>45737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>
        <v>0</v>
      </c>
      <c r="I59"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1"/>
        <v>42025</v>
      </c>
      <c r="B60" s="12">
        <f ca="1" t="shared" si="12"/>
        <v>45768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>
        <v>0</v>
      </c>
      <c r="I60"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1"/>
        <v>52025</v>
      </c>
      <c r="B61" s="12">
        <f ca="1" t="shared" si="12"/>
        <v>45798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>
        <v>0</v>
      </c>
      <c r="I61"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1"/>
        <v>62025</v>
      </c>
      <c r="B62" s="12">
        <f ca="1" t="shared" si="12"/>
        <v>45829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>
        <v>0</v>
      </c>
      <c r="I62"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1"/>
        <v>72025</v>
      </c>
      <c r="B63" s="12">
        <f ca="1" t="shared" si="12"/>
        <v>45859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>
        <v>0</v>
      </c>
      <c r="I63"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1"/>
        <v>82025</v>
      </c>
      <c r="B64" s="12">
        <f ca="1" t="shared" si="12"/>
        <v>45890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>
        <v>0</v>
      </c>
      <c r="I64"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1"/>
        <v>92025</v>
      </c>
      <c r="B65" s="12">
        <f ca="1" t="shared" si="12"/>
        <v>45921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>
        <v>0</v>
      </c>
      <c r="I65"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1"/>
        <v>102025</v>
      </c>
      <c r="B66" s="12">
        <f ca="1" t="shared" si="12"/>
        <v>45951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>
        <v>0</v>
      </c>
      <c r="I66"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1"/>
        <v>112025</v>
      </c>
      <c r="B67" s="12">
        <f ca="1" t="shared" si="12"/>
        <v>45982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>
        <v>0</v>
      </c>
      <c r="I67"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1"/>
        <v>122025</v>
      </c>
      <c r="B68" s="12">
        <f ca="1" t="shared" si="12"/>
        <v>46012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>
        <v>0</v>
      </c>
      <c r="I68"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1"/>
        <v>12026</v>
      </c>
      <c r="B69" s="12">
        <f ca="1" t="shared" si="12"/>
        <v>46043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7">E69-F69</f>
        <v>0</v>
      </c>
      <c r="H69">
        <v>0</v>
      </c>
      <c r="I69"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18">MONTH(B70)&amp;YEAR(B70)</f>
        <v>22026</v>
      </c>
      <c r="B70" s="12">
        <f ca="1" t="shared" ref="B70:B101" si="19">EDATE(B69,1)</f>
        <v>46074</v>
      </c>
      <c r="C70" s="13">
        <f t="shared" ref="C70:C101" si="20">C69-H70+I70</f>
        <v>0</v>
      </c>
      <c r="D70" s="13">
        <f t="shared" ref="D70:D101" si="21">C69*$K$1</f>
        <v>0</v>
      </c>
      <c r="E70" s="13">
        <f t="shared" ref="E70:E101" si="22">C69*$K$1+G69</f>
        <v>0</v>
      </c>
      <c r="F70" s="14">
        <f t="shared" ref="F70:F101" si="23">IF(J70&gt;E70,E70,J70)</f>
        <v>0</v>
      </c>
      <c r="G70" s="14">
        <f t="shared" si="17"/>
        <v>0</v>
      </c>
      <c r="H70" s="14">
        <f t="shared" ref="H70:H101" si="24">IF(J70&gt;F70,J70-F70,0)</f>
        <v>0</v>
      </c>
      <c r="I70" s="24">
        <f t="shared" ref="I70:I101" si="25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18"/>
        <v>32026</v>
      </c>
      <c r="B71" s="12">
        <f ca="1" t="shared" si="19"/>
        <v>46102</v>
      </c>
      <c r="C71" s="13">
        <f t="shared" si="20"/>
        <v>0</v>
      </c>
      <c r="D71" s="13">
        <f t="shared" si="21"/>
        <v>0</v>
      </c>
      <c r="E71" s="13">
        <f t="shared" si="22"/>
        <v>0</v>
      </c>
      <c r="F71" s="14">
        <f t="shared" si="23"/>
        <v>0</v>
      </c>
      <c r="G71" s="14">
        <f t="shared" si="17"/>
        <v>0</v>
      </c>
      <c r="H71" s="14">
        <f t="shared" si="24"/>
        <v>0</v>
      </c>
      <c r="I71" s="24">
        <f t="shared" si="25"/>
        <v>0</v>
      </c>
      <c r="J71" s="24">
        <f t="shared" ref="J71:J124" si="26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18"/>
        <v>42026</v>
      </c>
      <c r="B72" s="12">
        <f ca="1" t="shared" si="19"/>
        <v>46133</v>
      </c>
      <c r="C72" s="13">
        <f t="shared" si="20"/>
        <v>0</v>
      </c>
      <c r="D72" s="13">
        <f t="shared" si="21"/>
        <v>0</v>
      </c>
      <c r="E72" s="13">
        <f t="shared" si="22"/>
        <v>0</v>
      </c>
      <c r="F72" s="14">
        <f t="shared" si="23"/>
        <v>0</v>
      </c>
      <c r="G72" s="14">
        <f t="shared" si="17"/>
        <v>0</v>
      </c>
      <c r="H72" s="14">
        <f t="shared" si="24"/>
        <v>0</v>
      </c>
      <c r="I72" s="24">
        <f t="shared" si="25"/>
        <v>0</v>
      </c>
      <c r="J72" s="24">
        <f t="shared" si="26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18"/>
        <v>52026</v>
      </c>
      <c r="B73" s="12">
        <f ca="1" t="shared" si="19"/>
        <v>46163</v>
      </c>
      <c r="C73" s="13">
        <f t="shared" si="20"/>
        <v>0</v>
      </c>
      <c r="D73" s="13">
        <f t="shared" si="21"/>
        <v>0</v>
      </c>
      <c r="E73" s="13">
        <f t="shared" si="22"/>
        <v>0</v>
      </c>
      <c r="F73" s="14">
        <f t="shared" si="23"/>
        <v>0</v>
      </c>
      <c r="G73" s="14">
        <f t="shared" si="17"/>
        <v>0</v>
      </c>
      <c r="H73" s="14">
        <f t="shared" si="24"/>
        <v>0</v>
      </c>
      <c r="I73" s="24">
        <f t="shared" si="25"/>
        <v>0</v>
      </c>
      <c r="J73" s="24">
        <f t="shared" si="26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18"/>
        <v>62026</v>
      </c>
      <c r="B74" s="12">
        <f ca="1" t="shared" si="19"/>
        <v>46194</v>
      </c>
      <c r="C74" s="13">
        <f t="shared" si="20"/>
        <v>0</v>
      </c>
      <c r="D74" s="13">
        <f t="shared" si="21"/>
        <v>0</v>
      </c>
      <c r="E74" s="13">
        <f t="shared" si="22"/>
        <v>0</v>
      </c>
      <c r="F74" s="14">
        <f t="shared" si="23"/>
        <v>0</v>
      </c>
      <c r="G74" s="14">
        <f t="shared" si="17"/>
        <v>0</v>
      </c>
      <c r="H74" s="14">
        <f t="shared" si="24"/>
        <v>0</v>
      </c>
      <c r="I74" s="24">
        <f t="shared" si="25"/>
        <v>0</v>
      </c>
      <c r="J74" s="24">
        <f t="shared" si="26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18"/>
        <v>72026</v>
      </c>
      <c r="B75" s="12">
        <f ca="1" t="shared" si="19"/>
        <v>46224</v>
      </c>
      <c r="C75" s="13">
        <f t="shared" si="20"/>
        <v>0</v>
      </c>
      <c r="D75" s="13">
        <f t="shared" si="21"/>
        <v>0</v>
      </c>
      <c r="E75" s="13">
        <f t="shared" si="22"/>
        <v>0</v>
      </c>
      <c r="F75" s="14">
        <f t="shared" si="23"/>
        <v>0</v>
      </c>
      <c r="G75" s="14">
        <f t="shared" si="17"/>
        <v>0</v>
      </c>
      <c r="H75" s="14">
        <f t="shared" si="24"/>
        <v>0</v>
      </c>
      <c r="I75" s="24">
        <f t="shared" si="25"/>
        <v>0</v>
      </c>
      <c r="J75" s="24">
        <f t="shared" si="26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18"/>
        <v>82026</v>
      </c>
      <c r="B76" s="12">
        <f ca="1" t="shared" si="19"/>
        <v>46255</v>
      </c>
      <c r="C76" s="13">
        <f t="shared" si="20"/>
        <v>0</v>
      </c>
      <c r="D76" s="13">
        <f t="shared" si="21"/>
        <v>0</v>
      </c>
      <c r="E76" s="13">
        <f t="shared" si="22"/>
        <v>0</v>
      </c>
      <c r="F76" s="14">
        <f t="shared" si="23"/>
        <v>0</v>
      </c>
      <c r="G76" s="14">
        <f t="shared" si="17"/>
        <v>0</v>
      </c>
      <c r="H76" s="14">
        <f t="shared" si="24"/>
        <v>0</v>
      </c>
      <c r="I76" s="24">
        <f t="shared" si="25"/>
        <v>0</v>
      </c>
      <c r="J76" s="24">
        <f t="shared" si="26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18"/>
        <v>92026</v>
      </c>
      <c r="B77" s="12">
        <f ca="1" t="shared" si="19"/>
        <v>46286</v>
      </c>
      <c r="C77" s="13">
        <f t="shared" si="20"/>
        <v>0</v>
      </c>
      <c r="D77" s="13">
        <f t="shared" si="21"/>
        <v>0</v>
      </c>
      <c r="E77" s="13">
        <f t="shared" si="22"/>
        <v>0</v>
      </c>
      <c r="F77" s="14">
        <f t="shared" si="23"/>
        <v>0</v>
      </c>
      <c r="G77" s="14">
        <f t="shared" si="17"/>
        <v>0</v>
      </c>
      <c r="H77" s="14">
        <f t="shared" si="24"/>
        <v>0</v>
      </c>
      <c r="I77" s="24">
        <f t="shared" si="25"/>
        <v>0</v>
      </c>
      <c r="J77" s="24">
        <f t="shared" si="26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18"/>
        <v>102026</v>
      </c>
      <c r="B78" s="12">
        <f ca="1" t="shared" si="19"/>
        <v>46316</v>
      </c>
      <c r="C78" s="13">
        <f t="shared" si="20"/>
        <v>0</v>
      </c>
      <c r="D78" s="13">
        <f t="shared" si="21"/>
        <v>0</v>
      </c>
      <c r="E78" s="13">
        <f t="shared" si="22"/>
        <v>0</v>
      </c>
      <c r="F78" s="14">
        <f t="shared" si="23"/>
        <v>0</v>
      </c>
      <c r="G78" s="14">
        <f t="shared" si="17"/>
        <v>0</v>
      </c>
      <c r="H78" s="14">
        <f t="shared" si="24"/>
        <v>0</v>
      </c>
      <c r="I78" s="24">
        <f t="shared" si="25"/>
        <v>0</v>
      </c>
      <c r="J78" s="24">
        <f t="shared" si="26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18"/>
        <v>112026</v>
      </c>
      <c r="B79" s="12">
        <f ca="1" t="shared" si="19"/>
        <v>46347</v>
      </c>
      <c r="C79" s="13">
        <f t="shared" si="20"/>
        <v>0</v>
      </c>
      <c r="D79" s="13">
        <f t="shared" si="21"/>
        <v>0</v>
      </c>
      <c r="E79" s="13">
        <f t="shared" si="22"/>
        <v>0</v>
      </c>
      <c r="F79" s="14">
        <f t="shared" si="23"/>
        <v>0</v>
      </c>
      <c r="G79" s="14">
        <f t="shared" si="17"/>
        <v>0</v>
      </c>
      <c r="H79" s="14">
        <f t="shared" si="24"/>
        <v>0</v>
      </c>
      <c r="I79" s="24">
        <f t="shared" si="25"/>
        <v>0</v>
      </c>
      <c r="J79" s="24">
        <f t="shared" si="26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18"/>
        <v>122026</v>
      </c>
      <c r="B80" s="12">
        <f ca="1" t="shared" si="19"/>
        <v>46377</v>
      </c>
      <c r="C80" s="13">
        <f t="shared" si="20"/>
        <v>0</v>
      </c>
      <c r="D80" s="13">
        <f t="shared" si="21"/>
        <v>0</v>
      </c>
      <c r="E80" s="13">
        <f t="shared" si="22"/>
        <v>0</v>
      </c>
      <c r="F80" s="14">
        <f t="shared" si="23"/>
        <v>0</v>
      </c>
      <c r="G80" s="14">
        <f t="shared" si="17"/>
        <v>0</v>
      </c>
      <c r="H80" s="14">
        <f t="shared" si="24"/>
        <v>0</v>
      </c>
      <c r="I80" s="24">
        <f t="shared" si="25"/>
        <v>0</v>
      </c>
      <c r="J80" s="24">
        <f t="shared" si="26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18"/>
        <v>12027</v>
      </c>
      <c r="B81" s="12">
        <f ca="1" t="shared" si="19"/>
        <v>46408</v>
      </c>
      <c r="C81" s="13">
        <f t="shared" si="20"/>
        <v>0</v>
      </c>
      <c r="D81" s="13">
        <f t="shared" si="21"/>
        <v>0</v>
      </c>
      <c r="E81" s="13">
        <f t="shared" si="22"/>
        <v>0</v>
      </c>
      <c r="F81" s="14">
        <f t="shared" si="23"/>
        <v>0</v>
      </c>
      <c r="G81" s="14">
        <f t="shared" si="17"/>
        <v>0</v>
      </c>
      <c r="H81" s="14">
        <f t="shared" si="24"/>
        <v>0</v>
      </c>
      <c r="I81" s="24">
        <f t="shared" si="25"/>
        <v>0</v>
      </c>
      <c r="J81" s="24">
        <f t="shared" si="26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18"/>
        <v>22027</v>
      </c>
      <c r="B82" s="12">
        <f ca="1" t="shared" si="19"/>
        <v>46439</v>
      </c>
      <c r="C82" s="13">
        <f t="shared" si="20"/>
        <v>0</v>
      </c>
      <c r="D82" s="13">
        <f t="shared" si="21"/>
        <v>0</v>
      </c>
      <c r="E82" s="13">
        <f t="shared" si="22"/>
        <v>0</v>
      </c>
      <c r="F82" s="14">
        <f t="shared" si="23"/>
        <v>0</v>
      </c>
      <c r="G82" s="14">
        <f t="shared" si="17"/>
        <v>0</v>
      </c>
      <c r="H82" s="14">
        <f t="shared" si="24"/>
        <v>0</v>
      </c>
      <c r="I82" s="24">
        <f t="shared" si="25"/>
        <v>0</v>
      </c>
      <c r="J82" s="24">
        <f t="shared" si="26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18"/>
        <v>32027</v>
      </c>
      <c r="B83" s="12">
        <f ca="1" t="shared" si="19"/>
        <v>46467</v>
      </c>
      <c r="C83" s="13">
        <f t="shared" si="20"/>
        <v>0</v>
      </c>
      <c r="D83" s="13">
        <f t="shared" si="21"/>
        <v>0</v>
      </c>
      <c r="E83" s="13">
        <f t="shared" si="22"/>
        <v>0</v>
      </c>
      <c r="F83" s="14">
        <f t="shared" si="23"/>
        <v>0</v>
      </c>
      <c r="G83" s="14">
        <f t="shared" si="17"/>
        <v>0</v>
      </c>
      <c r="H83" s="14">
        <f t="shared" si="24"/>
        <v>0</v>
      </c>
      <c r="I83" s="24">
        <f t="shared" si="25"/>
        <v>0</v>
      </c>
      <c r="J83" s="24">
        <f t="shared" si="26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18"/>
        <v>42027</v>
      </c>
      <c r="B84" s="12">
        <f ca="1" t="shared" si="19"/>
        <v>46498</v>
      </c>
      <c r="C84" s="13">
        <f t="shared" si="20"/>
        <v>0</v>
      </c>
      <c r="D84" s="13">
        <f t="shared" si="21"/>
        <v>0</v>
      </c>
      <c r="E84" s="13">
        <f t="shared" si="22"/>
        <v>0</v>
      </c>
      <c r="F84" s="14">
        <f t="shared" si="23"/>
        <v>0</v>
      </c>
      <c r="G84" s="14">
        <f t="shared" si="17"/>
        <v>0</v>
      </c>
      <c r="H84" s="14">
        <f t="shared" si="24"/>
        <v>0</v>
      </c>
      <c r="I84" s="24">
        <f t="shared" si="25"/>
        <v>0</v>
      </c>
      <c r="J84" s="24">
        <f t="shared" si="26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18"/>
        <v>52027</v>
      </c>
      <c r="B85" s="12">
        <f ca="1" t="shared" si="19"/>
        <v>46528</v>
      </c>
      <c r="C85" s="13">
        <f t="shared" si="20"/>
        <v>0</v>
      </c>
      <c r="D85" s="13">
        <f t="shared" si="21"/>
        <v>0</v>
      </c>
      <c r="E85" s="13">
        <f t="shared" si="22"/>
        <v>0</v>
      </c>
      <c r="F85" s="14">
        <f t="shared" si="23"/>
        <v>0</v>
      </c>
      <c r="G85" s="14">
        <f t="shared" si="17"/>
        <v>0</v>
      </c>
      <c r="H85" s="14">
        <f t="shared" si="24"/>
        <v>0</v>
      </c>
      <c r="I85" s="24">
        <f t="shared" si="25"/>
        <v>0</v>
      </c>
      <c r="J85" s="24">
        <f t="shared" si="26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18"/>
        <v>62027</v>
      </c>
      <c r="B86" s="12">
        <f ca="1" t="shared" si="19"/>
        <v>46559</v>
      </c>
      <c r="C86" s="13">
        <f t="shared" si="20"/>
        <v>0</v>
      </c>
      <c r="D86" s="13">
        <f t="shared" si="21"/>
        <v>0</v>
      </c>
      <c r="E86" s="13">
        <f t="shared" si="22"/>
        <v>0</v>
      </c>
      <c r="F86" s="14">
        <f t="shared" si="23"/>
        <v>0</v>
      </c>
      <c r="G86" s="14">
        <f t="shared" si="17"/>
        <v>0</v>
      </c>
      <c r="H86" s="14">
        <f t="shared" si="24"/>
        <v>0</v>
      </c>
      <c r="I86" s="24">
        <f t="shared" si="25"/>
        <v>0</v>
      </c>
      <c r="J86" s="24">
        <f t="shared" si="26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18"/>
        <v>72027</v>
      </c>
      <c r="B87" s="12">
        <f ca="1" t="shared" si="19"/>
        <v>46589</v>
      </c>
      <c r="C87" s="13">
        <f t="shared" si="20"/>
        <v>0</v>
      </c>
      <c r="D87" s="13">
        <f t="shared" si="21"/>
        <v>0</v>
      </c>
      <c r="E87" s="13">
        <f t="shared" si="22"/>
        <v>0</v>
      </c>
      <c r="F87" s="14">
        <f t="shared" si="23"/>
        <v>0</v>
      </c>
      <c r="G87" s="14">
        <f t="shared" si="17"/>
        <v>0</v>
      </c>
      <c r="H87" s="14">
        <f t="shared" si="24"/>
        <v>0</v>
      </c>
      <c r="I87" s="24">
        <f t="shared" si="25"/>
        <v>0</v>
      </c>
      <c r="J87" s="24">
        <f t="shared" si="26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18"/>
        <v>82027</v>
      </c>
      <c r="B88" s="12">
        <f ca="1" t="shared" si="19"/>
        <v>46620</v>
      </c>
      <c r="C88" s="13">
        <f t="shared" si="20"/>
        <v>0</v>
      </c>
      <c r="D88" s="13">
        <f t="shared" si="21"/>
        <v>0</v>
      </c>
      <c r="E88" s="13">
        <f t="shared" si="22"/>
        <v>0</v>
      </c>
      <c r="F88" s="14">
        <f t="shared" si="23"/>
        <v>0</v>
      </c>
      <c r="G88" s="14">
        <f t="shared" si="17"/>
        <v>0</v>
      </c>
      <c r="H88" s="14">
        <f t="shared" si="24"/>
        <v>0</v>
      </c>
      <c r="I88" s="24">
        <f t="shared" si="25"/>
        <v>0</v>
      </c>
      <c r="J88" s="24">
        <f t="shared" si="26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18"/>
        <v>92027</v>
      </c>
      <c r="B89" s="12">
        <f ca="1" t="shared" si="19"/>
        <v>46651</v>
      </c>
      <c r="C89" s="13">
        <f t="shared" si="20"/>
        <v>0</v>
      </c>
      <c r="D89" s="13">
        <f t="shared" si="21"/>
        <v>0</v>
      </c>
      <c r="E89" s="13">
        <f t="shared" si="22"/>
        <v>0</v>
      </c>
      <c r="F89" s="14">
        <f t="shared" si="23"/>
        <v>0</v>
      </c>
      <c r="G89" s="14">
        <f t="shared" si="17"/>
        <v>0</v>
      </c>
      <c r="H89" s="14">
        <f t="shared" si="24"/>
        <v>0</v>
      </c>
      <c r="I89" s="24">
        <f t="shared" si="25"/>
        <v>0</v>
      </c>
      <c r="J89" s="24">
        <f t="shared" si="26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18"/>
        <v>102027</v>
      </c>
      <c r="B90" s="12">
        <f ca="1" t="shared" si="19"/>
        <v>46681</v>
      </c>
      <c r="C90" s="13">
        <f t="shared" si="20"/>
        <v>0</v>
      </c>
      <c r="D90" s="13">
        <f t="shared" si="21"/>
        <v>0</v>
      </c>
      <c r="E90" s="13">
        <f t="shared" si="22"/>
        <v>0</v>
      </c>
      <c r="F90" s="14">
        <f t="shared" si="23"/>
        <v>0</v>
      </c>
      <c r="G90" s="14">
        <f t="shared" si="17"/>
        <v>0</v>
      </c>
      <c r="H90" s="14">
        <f t="shared" si="24"/>
        <v>0</v>
      </c>
      <c r="I90" s="24">
        <f t="shared" si="25"/>
        <v>0</v>
      </c>
      <c r="J90" s="24">
        <f t="shared" si="26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18"/>
        <v>112027</v>
      </c>
      <c r="B91" s="12">
        <f ca="1" t="shared" si="19"/>
        <v>46712</v>
      </c>
      <c r="C91" s="13">
        <f t="shared" si="20"/>
        <v>0</v>
      </c>
      <c r="D91" s="13">
        <f t="shared" si="21"/>
        <v>0</v>
      </c>
      <c r="E91" s="13">
        <f t="shared" si="22"/>
        <v>0</v>
      </c>
      <c r="F91" s="14">
        <f t="shared" si="23"/>
        <v>0</v>
      </c>
      <c r="G91" s="14">
        <f t="shared" si="17"/>
        <v>0</v>
      </c>
      <c r="H91" s="14">
        <f t="shared" si="24"/>
        <v>0</v>
      </c>
      <c r="I91" s="24">
        <f t="shared" si="25"/>
        <v>0</v>
      </c>
      <c r="J91" s="24">
        <f t="shared" si="26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18"/>
        <v>122027</v>
      </c>
      <c r="B92" s="12">
        <f ca="1" t="shared" si="19"/>
        <v>46742</v>
      </c>
      <c r="C92" s="13">
        <f t="shared" si="20"/>
        <v>0</v>
      </c>
      <c r="D92" s="13">
        <f t="shared" si="21"/>
        <v>0</v>
      </c>
      <c r="E92" s="13">
        <f t="shared" si="22"/>
        <v>0</v>
      </c>
      <c r="F92" s="14">
        <f t="shared" si="23"/>
        <v>0</v>
      </c>
      <c r="G92" s="14">
        <f t="shared" si="17"/>
        <v>0</v>
      </c>
      <c r="H92" s="14">
        <f t="shared" si="24"/>
        <v>0</v>
      </c>
      <c r="I92" s="24">
        <f t="shared" si="25"/>
        <v>0</v>
      </c>
      <c r="J92" s="24">
        <f t="shared" si="26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18"/>
        <v>12028</v>
      </c>
      <c r="B93" s="12">
        <f ca="1" t="shared" si="19"/>
        <v>46773</v>
      </c>
      <c r="C93" s="13">
        <f t="shared" si="20"/>
        <v>0</v>
      </c>
      <c r="D93" s="13">
        <f t="shared" si="21"/>
        <v>0</v>
      </c>
      <c r="E93" s="13">
        <f t="shared" si="22"/>
        <v>0</v>
      </c>
      <c r="F93" s="14">
        <f t="shared" si="23"/>
        <v>0</v>
      </c>
      <c r="G93" s="14">
        <f t="shared" si="17"/>
        <v>0</v>
      </c>
      <c r="H93" s="14">
        <f t="shared" si="24"/>
        <v>0</v>
      </c>
      <c r="I93" s="24">
        <f t="shared" si="25"/>
        <v>0</v>
      </c>
      <c r="J93" s="24">
        <f t="shared" si="26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18"/>
        <v>22028</v>
      </c>
      <c r="B94" s="12">
        <f ca="1" t="shared" si="19"/>
        <v>46804</v>
      </c>
      <c r="C94" s="13">
        <f t="shared" si="20"/>
        <v>0</v>
      </c>
      <c r="D94" s="13">
        <f t="shared" si="21"/>
        <v>0</v>
      </c>
      <c r="E94" s="13">
        <f t="shared" si="22"/>
        <v>0</v>
      </c>
      <c r="F94" s="14">
        <f t="shared" si="23"/>
        <v>0</v>
      </c>
      <c r="G94" s="14">
        <f t="shared" si="17"/>
        <v>0</v>
      </c>
      <c r="H94" s="14">
        <f t="shared" si="24"/>
        <v>0</v>
      </c>
      <c r="I94" s="24">
        <f t="shared" si="25"/>
        <v>0</v>
      </c>
      <c r="J94" s="24">
        <f t="shared" si="26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18"/>
        <v>32028</v>
      </c>
      <c r="B95" s="12">
        <f ca="1" t="shared" si="19"/>
        <v>46833</v>
      </c>
      <c r="C95" s="13">
        <f t="shared" si="20"/>
        <v>0</v>
      </c>
      <c r="D95" s="13">
        <f t="shared" si="21"/>
        <v>0</v>
      </c>
      <c r="E95" s="13">
        <f t="shared" si="22"/>
        <v>0</v>
      </c>
      <c r="F95" s="14">
        <f t="shared" si="23"/>
        <v>0</v>
      </c>
      <c r="G95" s="14">
        <f t="shared" si="17"/>
        <v>0</v>
      </c>
      <c r="H95" s="14">
        <f t="shared" si="24"/>
        <v>0</v>
      </c>
      <c r="I95" s="24">
        <f t="shared" si="25"/>
        <v>0</v>
      </c>
      <c r="J95" s="24">
        <f t="shared" si="26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18"/>
        <v>42028</v>
      </c>
      <c r="B96" s="12">
        <f ca="1" t="shared" si="19"/>
        <v>46864</v>
      </c>
      <c r="C96" s="13">
        <f t="shared" si="20"/>
        <v>0</v>
      </c>
      <c r="D96" s="13">
        <f t="shared" si="21"/>
        <v>0</v>
      </c>
      <c r="E96" s="13">
        <f t="shared" si="22"/>
        <v>0</v>
      </c>
      <c r="F96" s="14">
        <f t="shared" si="23"/>
        <v>0</v>
      </c>
      <c r="G96" s="14">
        <f t="shared" si="17"/>
        <v>0</v>
      </c>
      <c r="H96" s="14">
        <f t="shared" si="24"/>
        <v>0</v>
      </c>
      <c r="I96" s="24">
        <f t="shared" si="25"/>
        <v>0</v>
      </c>
      <c r="J96" s="24">
        <f t="shared" si="26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18"/>
        <v>52028</v>
      </c>
      <c r="B97" s="12">
        <f ca="1" t="shared" si="19"/>
        <v>46894</v>
      </c>
      <c r="C97" s="13">
        <f t="shared" si="20"/>
        <v>0</v>
      </c>
      <c r="D97" s="13">
        <f t="shared" si="21"/>
        <v>0</v>
      </c>
      <c r="E97" s="13">
        <f t="shared" si="22"/>
        <v>0</v>
      </c>
      <c r="F97" s="14">
        <f t="shared" si="23"/>
        <v>0</v>
      </c>
      <c r="G97" s="14">
        <f t="shared" si="17"/>
        <v>0</v>
      </c>
      <c r="H97" s="14">
        <f t="shared" si="24"/>
        <v>0</v>
      </c>
      <c r="I97" s="24">
        <f t="shared" si="25"/>
        <v>0</v>
      </c>
      <c r="J97" s="24">
        <f t="shared" si="26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18"/>
        <v>62028</v>
      </c>
      <c r="B98" s="12">
        <f ca="1" t="shared" si="19"/>
        <v>46925</v>
      </c>
      <c r="C98" s="13">
        <f t="shared" si="20"/>
        <v>0</v>
      </c>
      <c r="D98" s="13">
        <f t="shared" si="21"/>
        <v>0</v>
      </c>
      <c r="E98" s="13">
        <f t="shared" si="22"/>
        <v>0</v>
      </c>
      <c r="F98" s="14">
        <f t="shared" si="23"/>
        <v>0</v>
      </c>
      <c r="G98" s="14">
        <f t="shared" si="17"/>
        <v>0</v>
      </c>
      <c r="H98" s="14">
        <f t="shared" si="24"/>
        <v>0</v>
      </c>
      <c r="I98" s="24">
        <f t="shared" si="25"/>
        <v>0</v>
      </c>
      <c r="J98" s="24">
        <f t="shared" si="26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18"/>
        <v>72028</v>
      </c>
      <c r="B99" s="12">
        <f ca="1" t="shared" si="19"/>
        <v>46955</v>
      </c>
      <c r="C99" s="13">
        <f t="shared" si="20"/>
        <v>0</v>
      </c>
      <c r="D99" s="13">
        <f t="shared" si="21"/>
        <v>0</v>
      </c>
      <c r="E99" s="13">
        <f t="shared" si="22"/>
        <v>0</v>
      </c>
      <c r="F99" s="14">
        <f t="shared" si="23"/>
        <v>0</v>
      </c>
      <c r="G99" s="14">
        <f t="shared" si="17"/>
        <v>0</v>
      </c>
      <c r="H99" s="14">
        <f t="shared" si="24"/>
        <v>0</v>
      </c>
      <c r="I99" s="24">
        <f t="shared" si="25"/>
        <v>0</v>
      </c>
      <c r="J99" s="24">
        <f t="shared" si="26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18"/>
        <v>82028</v>
      </c>
      <c r="B100" s="12">
        <f ca="1" t="shared" si="19"/>
        <v>46986</v>
      </c>
      <c r="C100" s="13">
        <f t="shared" si="20"/>
        <v>0</v>
      </c>
      <c r="D100" s="13">
        <f t="shared" si="21"/>
        <v>0</v>
      </c>
      <c r="E100" s="13">
        <f t="shared" si="22"/>
        <v>0</v>
      </c>
      <c r="F100" s="14">
        <f t="shared" si="23"/>
        <v>0</v>
      </c>
      <c r="G100" s="14">
        <f t="shared" si="17"/>
        <v>0</v>
      </c>
      <c r="H100" s="14">
        <f t="shared" si="24"/>
        <v>0</v>
      </c>
      <c r="I100" s="24">
        <f t="shared" si="25"/>
        <v>0</v>
      </c>
      <c r="J100" s="24">
        <f t="shared" si="26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18"/>
        <v>92028</v>
      </c>
      <c r="B101" s="12">
        <f ca="1" t="shared" si="19"/>
        <v>47017</v>
      </c>
      <c r="C101" s="13">
        <f t="shared" si="20"/>
        <v>0</v>
      </c>
      <c r="D101" s="13">
        <f t="shared" si="21"/>
        <v>0</v>
      </c>
      <c r="E101" s="13">
        <f t="shared" si="22"/>
        <v>0</v>
      </c>
      <c r="F101" s="14">
        <f t="shared" si="23"/>
        <v>0</v>
      </c>
      <c r="G101" s="14">
        <f t="shared" ref="G101:G124" si="27">E101-F101</f>
        <v>0</v>
      </c>
      <c r="H101" s="14">
        <f t="shared" si="24"/>
        <v>0</v>
      </c>
      <c r="I101" s="24">
        <f t="shared" si="25"/>
        <v>0</v>
      </c>
      <c r="J101" s="24">
        <f t="shared" si="26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28">MONTH(B102)&amp;YEAR(B102)</f>
        <v>102028</v>
      </c>
      <c r="B102" s="12">
        <f ca="1" t="shared" ref="B102:B124" si="29">EDATE(B101,1)</f>
        <v>47047</v>
      </c>
      <c r="C102" s="13">
        <f t="shared" ref="C102:C124" si="30">C101-H102+I102</f>
        <v>0</v>
      </c>
      <c r="D102" s="13">
        <f t="shared" ref="D102:D124" si="31">C101*$K$1</f>
        <v>0</v>
      </c>
      <c r="E102" s="13">
        <f t="shared" ref="E102:E124" si="32">C101*$K$1+G101</f>
        <v>0</v>
      </c>
      <c r="F102" s="14">
        <f t="shared" ref="F102:F124" si="33">IF(J102&gt;E102,E102,J102)</f>
        <v>0</v>
      </c>
      <c r="G102" s="14">
        <f t="shared" si="27"/>
        <v>0</v>
      </c>
      <c r="H102" s="14">
        <f t="shared" ref="H102:H124" si="34">IF(J102&gt;F102,J102-F102,0)</f>
        <v>0</v>
      </c>
      <c r="I102" s="24">
        <f t="shared" ref="I102:I124" si="35">-SUMIF(L102:P102,"&lt;0",L102:P102)</f>
        <v>0</v>
      </c>
      <c r="J102" s="24">
        <f t="shared" si="26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28"/>
        <v>112028</v>
      </c>
      <c r="B103" s="12">
        <f ca="1" t="shared" si="29"/>
        <v>47078</v>
      </c>
      <c r="C103" s="13">
        <f t="shared" si="30"/>
        <v>0</v>
      </c>
      <c r="D103" s="13">
        <f t="shared" si="31"/>
        <v>0</v>
      </c>
      <c r="E103" s="13">
        <f t="shared" si="32"/>
        <v>0</v>
      </c>
      <c r="F103" s="14">
        <f t="shared" si="33"/>
        <v>0</v>
      </c>
      <c r="G103" s="14">
        <f t="shared" si="27"/>
        <v>0</v>
      </c>
      <c r="H103" s="14">
        <f t="shared" si="34"/>
        <v>0</v>
      </c>
      <c r="I103" s="24">
        <f t="shared" si="35"/>
        <v>0</v>
      </c>
      <c r="J103" s="24">
        <f t="shared" si="26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28"/>
        <v>122028</v>
      </c>
      <c r="B104" s="12">
        <f ca="1" t="shared" si="29"/>
        <v>47108</v>
      </c>
      <c r="C104" s="13">
        <f t="shared" si="30"/>
        <v>0</v>
      </c>
      <c r="D104" s="13">
        <f t="shared" si="31"/>
        <v>0</v>
      </c>
      <c r="E104" s="13">
        <f t="shared" si="32"/>
        <v>0</v>
      </c>
      <c r="F104" s="14">
        <f t="shared" si="33"/>
        <v>0</v>
      </c>
      <c r="G104" s="14">
        <f t="shared" si="27"/>
        <v>0</v>
      </c>
      <c r="H104" s="14">
        <f t="shared" si="34"/>
        <v>0</v>
      </c>
      <c r="I104" s="24">
        <f t="shared" si="35"/>
        <v>0</v>
      </c>
      <c r="J104" s="24">
        <f t="shared" si="26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28"/>
        <v>12029</v>
      </c>
      <c r="B105" s="12">
        <f ca="1" t="shared" si="29"/>
        <v>47139</v>
      </c>
      <c r="C105" s="13">
        <f t="shared" si="30"/>
        <v>0</v>
      </c>
      <c r="D105" s="13">
        <f t="shared" si="31"/>
        <v>0</v>
      </c>
      <c r="E105" s="13">
        <f t="shared" si="32"/>
        <v>0</v>
      </c>
      <c r="F105" s="14">
        <f t="shared" si="33"/>
        <v>0</v>
      </c>
      <c r="G105" s="14">
        <f t="shared" si="27"/>
        <v>0</v>
      </c>
      <c r="H105" s="14">
        <f t="shared" si="34"/>
        <v>0</v>
      </c>
      <c r="I105" s="24">
        <f t="shared" si="35"/>
        <v>0</v>
      </c>
      <c r="J105" s="24">
        <f t="shared" si="26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28"/>
        <v>22029</v>
      </c>
      <c r="B106" s="12">
        <f ca="1" t="shared" si="29"/>
        <v>47170</v>
      </c>
      <c r="C106" s="13">
        <f t="shared" si="30"/>
        <v>0</v>
      </c>
      <c r="D106" s="13">
        <f t="shared" si="31"/>
        <v>0</v>
      </c>
      <c r="E106" s="13">
        <f t="shared" si="32"/>
        <v>0</v>
      </c>
      <c r="F106" s="14">
        <f t="shared" si="33"/>
        <v>0</v>
      </c>
      <c r="G106" s="14">
        <f t="shared" si="27"/>
        <v>0</v>
      </c>
      <c r="H106" s="14">
        <f t="shared" si="34"/>
        <v>0</v>
      </c>
      <c r="I106" s="24">
        <f t="shared" si="35"/>
        <v>0</v>
      </c>
      <c r="J106" s="24">
        <f t="shared" si="26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28"/>
        <v>32029</v>
      </c>
      <c r="B107" s="12">
        <f ca="1" t="shared" si="29"/>
        <v>47198</v>
      </c>
      <c r="C107" s="13">
        <f t="shared" si="30"/>
        <v>0</v>
      </c>
      <c r="D107" s="13">
        <f t="shared" si="31"/>
        <v>0</v>
      </c>
      <c r="E107" s="13">
        <f t="shared" si="32"/>
        <v>0</v>
      </c>
      <c r="F107" s="14">
        <f t="shared" si="33"/>
        <v>0</v>
      </c>
      <c r="G107" s="14">
        <f t="shared" si="27"/>
        <v>0</v>
      </c>
      <c r="H107" s="14">
        <f t="shared" si="34"/>
        <v>0</v>
      </c>
      <c r="I107" s="24">
        <f t="shared" si="35"/>
        <v>0</v>
      </c>
      <c r="J107" s="24">
        <f t="shared" si="26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28"/>
        <v>42029</v>
      </c>
      <c r="B108" s="12">
        <f ca="1" t="shared" si="29"/>
        <v>47229</v>
      </c>
      <c r="C108" s="13">
        <f t="shared" si="30"/>
        <v>0</v>
      </c>
      <c r="D108" s="13">
        <f t="shared" si="31"/>
        <v>0</v>
      </c>
      <c r="E108" s="13">
        <f t="shared" si="32"/>
        <v>0</v>
      </c>
      <c r="F108" s="14">
        <f t="shared" si="33"/>
        <v>0</v>
      </c>
      <c r="G108" s="14">
        <f t="shared" si="27"/>
        <v>0</v>
      </c>
      <c r="H108" s="14">
        <f t="shared" si="34"/>
        <v>0</v>
      </c>
      <c r="I108" s="24">
        <f t="shared" si="35"/>
        <v>0</v>
      </c>
      <c r="J108" s="24">
        <f t="shared" si="26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28"/>
        <v>52029</v>
      </c>
      <c r="B109" s="12">
        <f ca="1" t="shared" si="29"/>
        <v>47259</v>
      </c>
      <c r="C109" s="13">
        <f t="shared" si="30"/>
        <v>0</v>
      </c>
      <c r="D109" s="13">
        <f t="shared" si="31"/>
        <v>0</v>
      </c>
      <c r="E109" s="13">
        <f t="shared" si="32"/>
        <v>0</v>
      </c>
      <c r="F109" s="14">
        <f t="shared" si="33"/>
        <v>0</v>
      </c>
      <c r="G109" s="14">
        <f t="shared" si="27"/>
        <v>0</v>
      </c>
      <c r="H109" s="14">
        <f t="shared" si="34"/>
        <v>0</v>
      </c>
      <c r="I109" s="24">
        <f t="shared" si="35"/>
        <v>0</v>
      </c>
      <c r="J109" s="24">
        <f t="shared" si="26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28"/>
        <v>62029</v>
      </c>
      <c r="B110" s="12">
        <f ca="1" t="shared" si="29"/>
        <v>47290</v>
      </c>
      <c r="C110" s="13">
        <f t="shared" si="30"/>
        <v>0</v>
      </c>
      <c r="D110" s="13">
        <f t="shared" si="31"/>
        <v>0</v>
      </c>
      <c r="E110" s="13">
        <f t="shared" si="32"/>
        <v>0</v>
      </c>
      <c r="F110" s="14">
        <f t="shared" si="33"/>
        <v>0</v>
      </c>
      <c r="G110" s="14">
        <f t="shared" si="27"/>
        <v>0</v>
      </c>
      <c r="H110" s="14">
        <f t="shared" si="34"/>
        <v>0</v>
      </c>
      <c r="I110" s="24">
        <f t="shared" si="35"/>
        <v>0</v>
      </c>
      <c r="J110" s="24">
        <f t="shared" si="26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28"/>
        <v>72029</v>
      </c>
      <c r="B111" s="12">
        <f ca="1" t="shared" si="29"/>
        <v>47320</v>
      </c>
      <c r="C111" s="13">
        <f t="shared" si="30"/>
        <v>0</v>
      </c>
      <c r="D111" s="13">
        <f t="shared" si="31"/>
        <v>0</v>
      </c>
      <c r="E111" s="13">
        <f t="shared" si="32"/>
        <v>0</v>
      </c>
      <c r="F111" s="14">
        <f t="shared" si="33"/>
        <v>0</v>
      </c>
      <c r="G111" s="14">
        <f t="shared" si="27"/>
        <v>0</v>
      </c>
      <c r="H111" s="14">
        <f t="shared" si="34"/>
        <v>0</v>
      </c>
      <c r="I111" s="24">
        <f t="shared" si="35"/>
        <v>0</v>
      </c>
      <c r="J111" s="24">
        <f t="shared" si="26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28"/>
        <v>82029</v>
      </c>
      <c r="B112" s="12">
        <f ca="1" t="shared" si="29"/>
        <v>47351</v>
      </c>
      <c r="C112" s="13">
        <f t="shared" si="30"/>
        <v>0</v>
      </c>
      <c r="D112" s="13">
        <f t="shared" si="31"/>
        <v>0</v>
      </c>
      <c r="E112" s="13">
        <f t="shared" si="32"/>
        <v>0</v>
      </c>
      <c r="F112" s="14">
        <f t="shared" si="33"/>
        <v>0</v>
      </c>
      <c r="G112" s="14">
        <f t="shared" si="27"/>
        <v>0</v>
      </c>
      <c r="H112" s="14">
        <f t="shared" si="34"/>
        <v>0</v>
      </c>
      <c r="I112" s="24">
        <f t="shared" si="35"/>
        <v>0</v>
      </c>
      <c r="J112" s="24">
        <f t="shared" si="26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28"/>
        <v>92029</v>
      </c>
      <c r="B113" s="12">
        <f ca="1" t="shared" si="29"/>
        <v>47382</v>
      </c>
      <c r="C113" s="13">
        <f t="shared" si="30"/>
        <v>0</v>
      </c>
      <c r="D113" s="13">
        <f t="shared" si="31"/>
        <v>0</v>
      </c>
      <c r="E113" s="13">
        <f t="shared" si="32"/>
        <v>0</v>
      </c>
      <c r="F113" s="14">
        <f t="shared" si="33"/>
        <v>0</v>
      </c>
      <c r="G113" s="14">
        <f t="shared" si="27"/>
        <v>0</v>
      </c>
      <c r="H113" s="14">
        <f t="shared" si="34"/>
        <v>0</v>
      </c>
      <c r="I113" s="24">
        <f t="shared" si="35"/>
        <v>0</v>
      </c>
      <c r="J113" s="24">
        <f t="shared" si="26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28"/>
        <v>102029</v>
      </c>
      <c r="B114" s="12">
        <f ca="1" t="shared" si="29"/>
        <v>47412</v>
      </c>
      <c r="C114" s="13">
        <f t="shared" si="30"/>
        <v>0</v>
      </c>
      <c r="D114" s="13">
        <f t="shared" si="31"/>
        <v>0</v>
      </c>
      <c r="E114" s="13">
        <f t="shared" si="32"/>
        <v>0</v>
      </c>
      <c r="F114" s="14">
        <f t="shared" si="33"/>
        <v>0</v>
      </c>
      <c r="G114" s="14">
        <f t="shared" si="27"/>
        <v>0</v>
      </c>
      <c r="H114" s="14">
        <f t="shared" si="34"/>
        <v>0</v>
      </c>
      <c r="I114" s="24">
        <f t="shared" si="35"/>
        <v>0</v>
      </c>
      <c r="J114" s="24">
        <f t="shared" si="26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28"/>
        <v>112029</v>
      </c>
      <c r="B115" s="12">
        <f ca="1" t="shared" si="29"/>
        <v>47443</v>
      </c>
      <c r="C115" s="13">
        <f t="shared" si="30"/>
        <v>0</v>
      </c>
      <c r="D115" s="13">
        <f t="shared" si="31"/>
        <v>0</v>
      </c>
      <c r="E115" s="13">
        <f t="shared" si="32"/>
        <v>0</v>
      </c>
      <c r="F115" s="14">
        <f t="shared" si="33"/>
        <v>0</v>
      </c>
      <c r="G115" s="14">
        <f t="shared" si="27"/>
        <v>0</v>
      </c>
      <c r="H115" s="14">
        <f t="shared" si="34"/>
        <v>0</v>
      </c>
      <c r="I115" s="24">
        <f t="shared" si="35"/>
        <v>0</v>
      </c>
      <c r="J115" s="24">
        <f t="shared" si="26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28"/>
        <v>122029</v>
      </c>
      <c r="B116" s="12">
        <f ca="1" t="shared" si="29"/>
        <v>47473</v>
      </c>
      <c r="C116" s="13">
        <f t="shared" si="30"/>
        <v>0</v>
      </c>
      <c r="D116" s="13">
        <f t="shared" si="31"/>
        <v>0</v>
      </c>
      <c r="E116" s="13">
        <f t="shared" si="32"/>
        <v>0</v>
      </c>
      <c r="F116" s="14">
        <f t="shared" si="33"/>
        <v>0</v>
      </c>
      <c r="G116" s="14">
        <f t="shared" si="27"/>
        <v>0</v>
      </c>
      <c r="H116" s="14">
        <f t="shared" si="34"/>
        <v>0</v>
      </c>
      <c r="I116" s="24">
        <f t="shared" si="35"/>
        <v>0</v>
      </c>
      <c r="J116" s="24">
        <f t="shared" si="26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28"/>
        <v>12030</v>
      </c>
      <c r="B117" s="12">
        <f ca="1" t="shared" si="29"/>
        <v>47504</v>
      </c>
      <c r="C117" s="13">
        <f t="shared" si="30"/>
        <v>0</v>
      </c>
      <c r="D117" s="13">
        <f t="shared" si="31"/>
        <v>0</v>
      </c>
      <c r="E117" s="13">
        <f t="shared" si="32"/>
        <v>0</v>
      </c>
      <c r="F117" s="14">
        <f t="shared" si="33"/>
        <v>0</v>
      </c>
      <c r="G117" s="14">
        <f t="shared" si="27"/>
        <v>0</v>
      </c>
      <c r="H117" s="14">
        <f t="shared" si="34"/>
        <v>0</v>
      </c>
      <c r="I117" s="24">
        <f t="shared" si="35"/>
        <v>0</v>
      </c>
      <c r="J117" s="24">
        <f t="shared" si="26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28"/>
        <v>22030</v>
      </c>
      <c r="B118" s="12">
        <f ca="1" t="shared" si="29"/>
        <v>47535</v>
      </c>
      <c r="C118" s="13">
        <f t="shared" si="30"/>
        <v>0</v>
      </c>
      <c r="D118" s="13">
        <f t="shared" si="31"/>
        <v>0</v>
      </c>
      <c r="E118" s="13">
        <f t="shared" si="32"/>
        <v>0</v>
      </c>
      <c r="F118" s="14">
        <f t="shared" si="33"/>
        <v>0</v>
      </c>
      <c r="G118" s="14">
        <f t="shared" si="27"/>
        <v>0</v>
      </c>
      <c r="H118" s="14">
        <f t="shared" si="34"/>
        <v>0</v>
      </c>
      <c r="I118" s="24">
        <f t="shared" si="35"/>
        <v>0</v>
      </c>
      <c r="J118" s="24">
        <f t="shared" si="26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28"/>
        <v>32030</v>
      </c>
      <c r="B119" s="12">
        <f ca="1" t="shared" si="29"/>
        <v>47563</v>
      </c>
      <c r="C119" s="13">
        <f t="shared" si="30"/>
        <v>0</v>
      </c>
      <c r="D119" s="13">
        <f t="shared" si="31"/>
        <v>0</v>
      </c>
      <c r="E119" s="13">
        <f t="shared" si="32"/>
        <v>0</v>
      </c>
      <c r="F119" s="14">
        <f t="shared" si="33"/>
        <v>0</v>
      </c>
      <c r="G119" s="14">
        <f t="shared" si="27"/>
        <v>0</v>
      </c>
      <c r="H119" s="14">
        <f t="shared" si="34"/>
        <v>0</v>
      </c>
      <c r="I119" s="24">
        <f t="shared" si="35"/>
        <v>0</v>
      </c>
      <c r="J119" s="24">
        <f t="shared" si="26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28"/>
        <v>42030</v>
      </c>
      <c r="B120" s="12">
        <f ca="1" t="shared" si="29"/>
        <v>47594</v>
      </c>
      <c r="C120" s="13">
        <f t="shared" si="30"/>
        <v>0</v>
      </c>
      <c r="D120" s="13">
        <f t="shared" si="31"/>
        <v>0</v>
      </c>
      <c r="E120" s="13">
        <f t="shared" si="32"/>
        <v>0</v>
      </c>
      <c r="F120" s="14">
        <f t="shared" si="33"/>
        <v>0</v>
      </c>
      <c r="G120" s="14">
        <f t="shared" si="27"/>
        <v>0</v>
      </c>
      <c r="H120" s="14">
        <f t="shared" si="34"/>
        <v>0</v>
      </c>
      <c r="I120" s="24">
        <f t="shared" si="35"/>
        <v>0</v>
      </c>
      <c r="J120" s="24">
        <f t="shared" si="26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28"/>
        <v>52030</v>
      </c>
      <c r="B121" s="12">
        <f ca="1" t="shared" si="29"/>
        <v>47624</v>
      </c>
      <c r="C121" s="13">
        <f t="shared" si="30"/>
        <v>0</v>
      </c>
      <c r="D121" s="13">
        <f t="shared" si="31"/>
        <v>0</v>
      </c>
      <c r="E121" s="13">
        <f t="shared" si="32"/>
        <v>0</v>
      </c>
      <c r="F121" s="14">
        <f t="shared" si="33"/>
        <v>0</v>
      </c>
      <c r="G121" s="14">
        <f t="shared" si="27"/>
        <v>0</v>
      </c>
      <c r="H121" s="14">
        <f t="shared" si="34"/>
        <v>0</v>
      </c>
      <c r="I121" s="24">
        <f t="shared" si="35"/>
        <v>0</v>
      </c>
      <c r="J121" s="24">
        <f t="shared" si="26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28"/>
        <v>62030</v>
      </c>
      <c r="B122" s="12">
        <f ca="1" t="shared" si="29"/>
        <v>47655</v>
      </c>
      <c r="C122" s="13">
        <f t="shared" si="30"/>
        <v>0</v>
      </c>
      <c r="D122" s="13">
        <f t="shared" si="31"/>
        <v>0</v>
      </c>
      <c r="E122" s="13">
        <f t="shared" si="32"/>
        <v>0</v>
      </c>
      <c r="F122" s="14">
        <f t="shared" si="33"/>
        <v>0</v>
      </c>
      <c r="G122" s="14">
        <f t="shared" si="27"/>
        <v>0</v>
      </c>
      <c r="H122" s="14">
        <f t="shared" si="34"/>
        <v>0</v>
      </c>
      <c r="I122" s="24">
        <f t="shared" si="35"/>
        <v>0</v>
      </c>
      <c r="J122" s="24">
        <f t="shared" si="26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28"/>
        <v>72030</v>
      </c>
      <c r="B123" s="12">
        <f ca="1" t="shared" si="29"/>
        <v>47685</v>
      </c>
      <c r="C123" s="13">
        <f t="shared" si="30"/>
        <v>0</v>
      </c>
      <c r="D123" s="13">
        <f t="shared" si="31"/>
        <v>0</v>
      </c>
      <c r="E123" s="13">
        <f t="shared" si="32"/>
        <v>0</v>
      </c>
      <c r="F123" s="14">
        <f t="shared" si="33"/>
        <v>0</v>
      </c>
      <c r="G123" s="14">
        <f t="shared" si="27"/>
        <v>0</v>
      </c>
      <c r="H123" s="14">
        <f t="shared" si="34"/>
        <v>0</v>
      </c>
      <c r="I123" s="24">
        <f t="shared" si="35"/>
        <v>0</v>
      </c>
      <c r="J123" s="24">
        <f t="shared" si="26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28"/>
        <v>82030</v>
      </c>
      <c r="B124" s="12">
        <f ca="1" t="shared" si="29"/>
        <v>47716</v>
      </c>
      <c r="C124" s="13">
        <f t="shared" si="30"/>
        <v>0</v>
      </c>
      <c r="D124" s="13">
        <f t="shared" si="31"/>
        <v>0</v>
      </c>
      <c r="E124" s="13">
        <f t="shared" si="32"/>
        <v>0</v>
      </c>
      <c r="F124" s="14">
        <f t="shared" si="33"/>
        <v>0</v>
      </c>
      <c r="G124" s="14">
        <f t="shared" si="27"/>
        <v>0</v>
      </c>
      <c r="H124" s="14">
        <f t="shared" si="34"/>
        <v>0</v>
      </c>
      <c r="I124" s="24">
        <f t="shared" si="35"/>
        <v>0</v>
      </c>
      <c r="J124" s="24">
        <f t="shared" si="26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31" sqref="M31"/>
    </sheetView>
  </sheetViews>
  <sheetFormatPr defaultColWidth="11" defaultRowHeight="15"/>
  <cols>
    <col min="1" max="1" width="7" hidden="1" customWidth="1"/>
    <col min="2" max="2" width="8.42857142857143" customWidth="1"/>
    <col min="3" max="4" width="11.4285714285714" customWidth="1"/>
    <col min="5" max="5" width="12.1428571428571" customWidth="1"/>
    <col min="6" max="6" width="10" customWidth="1"/>
    <col min="7" max="7" width="12.5714285714286" customWidth="1"/>
    <col min="8" max="8" width="11.4285714285714" customWidth="1"/>
    <col min="9" max="9" width="9.71428571428571" customWidth="1"/>
    <col min="11" max="11" width="12.2857142857143" customWidth="1"/>
    <col min="12" max="12" width="11.4285714285714" customWidth="1"/>
    <col min="13" max="13" width="11.7142857142857" customWidth="1"/>
    <col min="14" max="14" width="9.71428571428571" customWidth="1"/>
    <col min="15" max="15" width="10.4285714285714" customWidth="1"/>
    <col min="16" max="16" width="8.42857142857143" customWidth="1"/>
    <col min="17" max="17" width="3.14285714285714" customWidth="1"/>
    <col min="18" max="18" width="17.8571428571429" customWidth="1"/>
    <col min="19" max="19" width="11.8571428571429" customWidth="1"/>
  </cols>
  <sheetData>
    <row r="1" spans="2:16">
      <c r="B1" s="1" t="s">
        <v>9</v>
      </c>
      <c r="C1" s="2" t="s">
        <v>134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43282</v>
      </c>
      <c r="N1" s="19" t="s">
        <v>13</v>
      </c>
      <c r="O1" s="20">
        <v>650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100</v>
      </c>
    </row>
    <row r="5" ht="15.75" spans="1:19">
      <c r="A5" s="5" t="str">
        <f>(MONTH(B5)&amp;YEAR(B5))</f>
        <v>72018</v>
      </c>
      <c r="B5" s="12">
        <f>EDATE(M1,0)</f>
        <v>43282</v>
      </c>
      <c r="C5" s="13">
        <f>IF(H5&gt;0,O1-H5,IF(J5&lt;0,O1-J5,O1))</f>
        <v>650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650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670</v>
      </c>
    </row>
    <row r="6" ht="15.75" spans="1:19">
      <c r="A6" s="5" t="str">
        <f t="shared" ref="A6:A37" si="1">MONTH(B6)&amp;YEAR(B6)</f>
        <v>82018</v>
      </c>
      <c r="B6" s="12">
        <f t="shared" ref="B6:B37" si="2">EDATE(B5,1)</f>
        <v>43313</v>
      </c>
      <c r="C6" s="13">
        <f t="shared" ref="C6:C37" si="3">C5-H6+I6</f>
        <v>585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65</v>
      </c>
      <c r="I6" s="24">
        <f t="shared" ref="I6:I37" si="8">-SUMIF(L6:P6,"&lt;0",L6:P6)</f>
        <v>0</v>
      </c>
      <c r="J6" s="24">
        <f>IF($L6&gt;0,$L6,0)+IF($N6&gt;0,$N6,0)+IF($P6&gt;0,$P6,0)</f>
        <v>65</v>
      </c>
      <c r="K6" s="27">
        <v>43320</v>
      </c>
      <c r="L6" s="26">
        <v>65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92018</v>
      </c>
      <c r="B7" s="12">
        <f t="shared" si="2"/>
        <v>43344</v>
      </c>
      <c r="C7" s="13">
        <f t="shared" si="3"/>
        <v>520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65</v>
      </c>
      <c r="I7" s="24">
        <f t="shared" si="8"/>
        <v>0</v>
      </c>
      <c r="J7" s="24">
        <f t="shared" ref="J7:J70" si="9">IF($L7&gt;0,$L7,0)+IF($N7&gt;0,$N7,0)+IF($P7&gt;0,$P7,0)</f>
        <v>65</v>
      </c>
      <c r="K7" s="27">
        <v>43355</v>
      </c>
      <c r="L7" s="26">
        <v>65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102018</v>
      </c>
      <c r="B8" s="12">
        <f t="shared" si="2"/>
        <v>43374</v>
      </c>
      <c r="C8" s="13">
        <f t="shared" si="3"/>
        <v>455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65</v>
      </c>
      <c r="I8" s="24">
        <f t="shared" si="8"/>
        <v>0</v>
      </c>
      <c r="J8" s="24">
        <f t="shared" si="9"/>
        <v>65</v>
      </c>
      <c r="K8" s="27">
        <v>43385</v>
      </c>
      <c r="L8" s="26">
        <v>65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112018</v>
      </c>
      <c r="B9" s="12">
        <f t="shared" si="2"/>
        <v>43405</v>
      </c>
      <c r="C9" s="13">
        <f t="shared" si="3"/>
        <v>390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65</v>
      </c>
      <c r="I9" s="24">
        <f t="shared" si="8"/>
        <v>0</v>
      </c>
      <c r="J9" s="24">
        <f t="shared" si="9"/>
        <v>65</v>
      </c>
      <c r="K9" s="27">
        <v>43409</v>
      </c>
      <c r="L9" s="26">
        <v>65</v>
      </c>
      <c r="M9" s="27"/>
      <c r="N9" s="28"/>
      <c r="O9" s="27"/>
      <c r="P9" s="28"/>
      <c r="S9" s="5"/>
    </row>
    <row r="10" ht="15.75" spans="1:19">
      <c r="A10" s="5" t="str">
        <f t="shared" si="1"/>
        <v>122018</v>
      </c>
      <c r="B10" s="12">
        <f t="shared" si="2"/>
        <v>43435</v>
      </c>
      <c r="C10" s="13">
        <f t="shared" si="3"/>
        <v>325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65</v>
      </c>
      <c r="I10" s="24">
        <f t="shared" si="8"/>
        <v>0</v>
      </c>
      <c r="J10" s="24">
        <f t="shared" si="9"/>
        <v>65</v>
      </c>
      <c r="K10" s="27">
        <v>43434</v>
      </c>
      <c r="L10" s="26">
        <v>65</v>
      </c>
      <c r="M10" s="27"/>
      <c r="N10" s="28"/>
      <c r="O10" s="27"/>
      <c r="P10" s="28"/>
      <c r="S10" s="5"/>
    </row>
    <row r="11" ht="15.75" spans="1:19">
      <c r="A11" s="5" t="str">
        <f t="shared" si="1"/>
        <v>12019</v>
      </c>
      <c r="B11" s="12">
        <f t="shared" si="2"/>
        <v>43466</v>
      </c>
      <c r="C11" s="13">
        <f t="shared" si="3"/>
        <v>260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65</v>
      </c>
      <c r="I11" s="24">
        <f t="shared" si="8"/>
        <v>0</v>
      </c>
      <c r="J11" s="24">
        <f t="shared" si="9"/>
        <v>65</v>
      </c>
      <c r="K11" s="27">
        <v>43472</v>
      </c>
      <c r="L11" s="26">
        <v>65</v>
      </c>
      <c r="M11" s="27"/>
      <c r="N11" s="28"/>
      <c r="O11" s="27"/>
      <c r="P11" s="28"/>
      <c r="S11" s="5"/>
    </row>
    <row r="12" ht="15.75" spans="1:19">
      <c r="A12" s="5" t="str">
        <f t="shared" si="1"/>
        <v>22019</v>
      </c>
      <c r="B12" s="12">
        <f t="shared" si="2"/>
        <v>43497</v>
      </c>
      <c r="C12" s="13">
        <f t="shared" si="3"/>
        <v>195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65</v>
      </c>
      <c r="I12" s="24">
        <f t="shared" si="8"/>
        <v>0</v>
      </c>
      <c r="J12" s="24">
        <f t="shared" si="9"/>
        <v>65</v>
      </c>
      <c r="K12" s="27">
        <v>43504</v>
      </c>
      <c r="L12" s="26">
        <v>65</v>
      </c>
      <c r="M12" s="27"/>
      <c r="N12" s="28"/>
      <c r="O12" s="27"/>
      <c r="P12" s="28"/>
      <c r="S12" s="5"/>
    </row>
    <row r="13" ht="15.75" spans="1:19">
      <c r="A13" s="5" t="str">
        <f t="shared" si="1"/>
        <v>32019</v>
      </c>
      <c r="B13" s="12">
        <f t="shared" si="2"/>
        <v>43525</v>
      </c>
      <c r="C13" s="13">
        <f t="shared" si="3"/>
        <v>130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65</v>
      </c>
      <c r="I13" s="24">
        <f t="shared" si="8"/>
        <v>0</v>
      </c>
      <c r="J13" s="24">
        <f t="shared" si="9"/>
        <v>65</v>
      </c>
      <c r="K13" s="27">
        <v>43532</v>
      </c>
      <c r="L13" s="26">
        <v>65</v>
      </c>
      <c r="M13" s="27"/>
      <c r="N13" s="28"/>
      <c r="O13" s="27"/>
      <c r="P13" s="28"/>
      <c r="S13" s="5"/>
    </row>
    <row r="14" ht="15.75" spans="1:19">
      <c r="A14" s="5" t="str">
        <f t="shared" si="1"/>
        <v>42019</v>
      </c>
      <c r="B14" s="12">
        <f t="shared" si="2"/>
        <v>43556</v>
      </c>
      <c r="C14" s="13">
        <f t="shared" si="3"/>
        <v>65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65</v>
      </c>
      <c r="I14" s="24">
        <f t="shared" si="8"/>
        <v>0</v>
      </c>
      <c r="J14" s="24">
        <f t="shared" si="9"/>
        <v>65</v>
      </c>
      <c r="K14" s="27">
        <v>43564</v>
      </c>
      <c r="L14" s="26">
        <v>65</v>
      </c>
      <c r="M14" s="27"/>
      <c r="N14" s="28"/>
      <c r="O14" s="27"/>
      <c r="P14" s="28"/>
      <c r="S14" s="5"/>
    </row>
    <row r="15" ht="15.75" spans="1:19">
      <c r="A15" s="5" t="str">
        <f t="shared" si="1"/>
        <v>52019</v>
      </c>
      <c r="B15" s="12">
        <f t="shared" si="2"/>
        <v>43586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65</v>
      </c>
      <c r="I15" s="24">
        <f t="shared" si="8"/>
        <v>0</v>
      </c>
      <c r="J15" s="24">
        <f t="shared" si="9"/>
        <v>65</v>
      </c>
      <c r="K15" s="29">
        <v>43595</v>
      </c>
      <c r="L15" s="26">
        <v>65</v>
      </c>
      <c r="M15" s="29"/>
      <c r="N15" s="30"/>
      <c r="O15" s="29"/>
      <c r="P15" s="30"/>
      <c r="S15" s="5"/>
    </row>
    <row r="16" ht="15.75" spans="1:19">
      <c r="A16" s="5" t="str">
        <f t="shared" si="1"/>
        <v>62019</v>
      </c>
      <c r="B16" s="12">
        <f t="shared" si="2"/>
        <v>43617</v>
      </c>
      <c r="C16" s="13">
        <f t="shared" si="3"/>
        <v>65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65</v>
      </c>
      <c r="J16" s="24">
        <f t="shared" si="9"/>
        <v>0</v>
      </c>
      <c r="K16" s="25">
        <v>43626</v>
      </c>
      <c r="L16" s="26">
        <v>-65</v>
      </c>
      <c r="M16" s="25"/>
      <c r="N16" s="26"/>
      <c r="O16" s="25"/>
      <c r="P16" s="26"/>
      <c r="S16" s="5"/>
    </row>
    <row r="17" ht="15.75" spans="1:19">
      <c r="A17" s="5" t="str">
        <f t="shared" si="1"/>
        <v>72019</v>
      </c>
      <c r="B17" s="12">
        <f t="shared" si="2"/>
        <v>43647</v>
      </c>
      <c r="C17" s="13">
        <f t="shared" si="3"/>
        <v>130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65</v>
      </c>
      <c r="J17" s="24">
        <f t="shared" si="9"/>
        <v>0</v>
      </c>
      <c r="K17" s="25">
        <v>43656</v>
      </c>
      <c r="L17" s="26">
        <v>-65</v>
      </c>
      <c r="M17" s="25"/>
      <c r="N17" s="26"/>
      <c r="O17" s="25"/>
      <c r="P17" s="26"/>
      <c r="S17" s="5"/>
    </row>
    <row r="18" ht="15.75" spans="1:19">
      <c r="A18" s="5" t="str">
        <f t="shared" si="1"/>
        <v>82019</v>
      </c>
      <c r="B18" s="12">
        <f t="shared" si="2"/>
        <v>43678</v>
      </c>
      <c r="C18" s="13">
        <f t="shared" si="3"/>
        <v>195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65</v>
      </c>
      <c r="J18" s="24">
        <f t="shared" si="9"/>
        <v>0</v>
      </c>
      <c r="K18" s="25">
        <v>43687</v>
      </c>
      <c r="L18" s="26">
        <v>-65</v>
      </c>
      <c r="M18" s="25"/>
      <c r="N18" s="26"/>
      <c r="O18" s="25"/>
      <c r="P18" s="26"/>
      <c r="S18" s="5"/>
    </row>
    <row r="19" ht="15.75" spans="1:19">
      <c r="A19" s="5" t="str">
        <f t="shared" si="1"/>
        <v>92019</v>
      </c>
      <c r="B19" s="12">
        <f t="shared" si="2"/>
        <v>43709</v>
      </c>
      <c r="C19" s="13">
        <f t="shared" si="3"/>
        <v>260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65</v>
      </c>
      <c r="J19" s="24">
        <f t="shared" si="9"/>
        <v>0</v>
      </c>
      <c r="K19" s="25">
        <v>43718</v>
      </c>
      <c r="L19" s="26">
        <v>-65</v>
      </c>
      <c r="M19" s="25"/>
      <c r="N19" s="26"/>
      <c r="O19" s="25"/>
      <c r="P19" s="26"/>
      <c r="S19" s="5"/>
    </row>
    <row r="20" ht="15.75" spans="1:19">
      <c r="A20" s="5" t="str">
        <f t="shared" si="1"/>
        <v>102019</v>
      </c>
      <c r="B20" s="12">
        <f t="shared" si="2"/>
        <v>43739</v>
      </c>
      <c r="C20" s="13">
        <f t="shared" si="3"/>
        <v>325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65</v>
      </c>
      <c r="J20" s="24">
        <f t="shared" si="9"/>
        <v>0</v>
      </c>
      <c r="K20" s="25">
        <v>43748</v>
      </c>
      <c r="L20" s="26">
        <v>-65</v>
      </c>
      <c r="M20" s="25"/>
      <c r="N20" s="26"/>
      <c r="O20" s="25"/>
      <c r="P20" s="26"/>
      <c r="S20" s="5"/>
    </row>
    <row r="21" ht="15.75" spans="1:19">
      <c r="A21" s="5" t="str">
        <f t="shared" si="1"/>
        <v>112019</v>
      </c>
      <c r="B21" s="12">
        <f t="shared" si="2"/>
        <v>43770</v>
      </c>
      <c r="C21" s="13">
        <f t="shared" si="3"/>
        <v>390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65</v>
      </c>
      <c r="J21" s="24">
        <f t="shared" si="9"/>
        <v>0</v>
      </c>
      <c r="K21" s="25">
        <v>43779</v>
      </c>
      <c r="L21" s="26">
        <v>-65</v>
      </c>
      <c r="M21" s="25"/>
      <c r="N21" s="26"/>
      <c r="O21" s="25"/>
      <c r="P21" s="26"/>
      <c r="S21" s="5"/>
    </row>
    <row r="22" ht="15.75" spans="1:19">
      <c r="A22" s="5" t="str">
        <f t="shared" si="1"/>
        <v>122019</v>
      </c>
      <c r="B22" s="12">
        <f t="shared" si="2"/>
        <v>43800</v>
      </c>
      <c r="C22" s="13">
        <f t="shared" si="3"/>
        <v>455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65</v>
      </c>
      <c r="J22" s="24">
        <f t="shared" si="9"/>
        <v>0</v>
      </c>
      <c r="K22" s="25">
        <v>43809</v>
      </c>
      <c r="L22" s="26">
        <v>-65</v>
      </c>
      <c r="M22" s="25"/>
      <c r="N22" s="26"/>
      <c r="O22" s="25"/>
      <c r="P22" s="26"/>
      <c r="S22" s="5"/>
    </row>
    <row r="23" ht="15.75" spans="1:19">
      <c r="A23" s="5" t="str">
        <f t="shared" si="1"/>
        <v>12020</v>
      </c>
      <c r="B23" s="12">
        <f t="shared" si="2"/>
        <v>43831</v>
      </c>
      <c r="C23" s="13">
        <f t="shared" si="3"/>
        <v>520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65</v>
      </c>
      <c r="J23" s="24">
        <f t="shared" si="9"/>
        <v>0</v>
      </c>
      <c r="K23" s="25">
        <v>43840</v>
      </c>
      <c r="L23" s="26">
        <v>-65</v>
      </c>
      <c r="M23" s="25"/>
      <c r="N23" s="26"/>
      <c r="O23" s="25"/>
      <c r="P23" s="26"/>
      <c r="S23" s="5"/>
    </row>
    <row r="24" ht="15.75" spans="1:19">
      <c r="A24" s="5" t="str">
        <f t="shared" si="1"/>
        <v>22020</v>
      </c>
      <c r="B24" s="12">
        <f t="shared" si="2"/>
        <v>43862</v>
      </c>
      <c r="C24" s="13">
        <f t="shared" si="3"/>
        <v>585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65</v>
      </c>
      <c r="J24" s="24">
        <f t="shared" si="9"/>
        <v>0</v>
      </c>
      <c r="K24" s="25">
        <v>43871</v>
      </c>
      <c r="L24" s="26">
        <v>-65</v>
      </c>
      <c r="M24" s="25"/>
      <c r="N24" s="26"/>
      <c r="O24" s="25"/>
      <c r="P24" s="26"/>
      <c r="S24" s="5"/>
    </row>
    <row r="25" ht="15.75" spans="1:19">
      <c r="A25" s="5" t="str">
        <f t="shared" si="1"/>
        <v>32020</v>
      </c>
      <c r="B25" s="12">
        <f t="shared" si="2"/>
        <v>43891</v>
      </c>
      <c r="C25" s="13">
        <f t="shared" si="3"/>
        <v>650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65</v>
      </c>
      <c r="J25" s="24">
        <f t="shared" si="9"/>
        <v>0</v>
      </c>
      <c r="K25" s="25">
        <v>43900</v>
      </c>
      <c r="L25" s="26">
        <v>-65</v>
      </c>
      <c r="M25" s="25"/>
      <c r="N25" s="26"/>
      <c r="O25" s="25"/>
      <c r="P25" s="26"/>
      <c r="S25" s="5"/>
    </row>
    <row r="26" ht="15.75" spans="1:19">
      <c r="A26" s="5" t="str">
        <f t="shared" si="1"/>
        <v>42020</v>
      </c>
      <c r="B26" s="12">
        <f t="shared" si="2"/>
        <v>43922</v>
      </c>
      <c r="C26" s="13">
        <f t="shared" si="3"/>
        <v>715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65</v>
      </c>
      <c r="J26" s="24">
        <f t="shared" si="9"/>
        <v>0</v>
      </c>
      <c r="K26" s="25">
        <v>43931</v>
      </c>
      <c r="L26" s="26">
        <v>-65</v>
      </c>
      <c r="M26" s="25" t="s">
        <v>135</v>
      </c>
      <c r="N26" s="26"/>
      <c r="O26" s="25"/>
      <c r="P26" s="26"/>
      <c r="S26" s="5"/>
    </row>
    <row r="27" ht="15.75" spans="1:19">
      <c r="A27" s="5" t="str">
        <f t="shared" si="1"/>
        <v>52020</v>
      </c>
      <c r="B27" s="12">
        <f t="shared" si="2"/>
        <v>43952</v>
      </c>
      <c r="C27" s="13">
        <f t="shared" si="3"/>
        <v>780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65</v>
      </c>
      <c r="J27" s="24">
        <f t="shared" si="9"/>
        <v>0</v>
      </c>
      <c r="K27" s="25">
        <v>43961</v>
      </c>
      <c r="L27" s="26">
        <v>-65</v>
      </c>
      <c r="M27" s="25"/>
      <c r="N27" s="26"/>
      <c r="O27" s="25"/>
      <c r="P27" s="26"/>
      <c r="S27" s="5"/>
    </row>
    <row r="28" ht="15.75" spans="1:19">
      <c r="A28" s="5" t="str">
        <f t="shared" si="1"/>
        <v>62020</v>
      </c>
      <c r="B28" s="12">
        <f t="shared" si="2"/>
        <v>43983</v>
      </c>
      <c r="C28" s="13">
        <f t="shared" si="3"/>
        <v>845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65</v>
      </c>
      <c r="J28" s="24">
        <f t="shared" si="9"/>
        <v>0</v>
      </c>
      <c r="K28" s="25">
        <v>43992</v>
      </c>
      <c r="L28" s="26">
        <v>-65</v>
      </c>
      <c r="M28" s="25"/>
      <c r="N28" s="26"/>
      <c r="O28" s="25"/>
      <c r="P28" s="26"/>
      <c r="S28" s="5"/>
    </row>
    <row r="29" ht="15.75" spans="1:19">
      <c r="A29" s="5" t="str">
        <f t="shared" si="1"/>
        <v>72020</v>
      </c>
      <c r="B29" s="12">
        <f t="shared" si="2"/>
        <v>44013</v>
      </c>
      <c r="C29" s="13">
        <f t="shared" si="3"/>
        <v>870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25</v>
      </c>
      <c r="J29" s="24">
        <f t="shared" si="9"/>
        <v>0</v>
      </c>
      <c r="K29" s="25">
        <v>44022</v>
      </c>
      <c r="L29" s="26">
        <v>-25</v>
      </c>
      <c r="M29" s="25"/>
      <c r="N29" s="26"/>
      <c r="O29" s="25"/>
      <c r="P29" s="26"/>
      <c r="S29" s="5"/>
    </row>
    <row r="30" ht="15.75" spans="1:19">
      <c r="A30" s="5" t="str">
        <f t="shared" si="1"/>
        <v>82020</v>
      </c>
      <c r="B30" s="12">
        <f t="shared" si="2"/>
        <v>44044</v>
      </c>
      <c r="C30" s="13">
        <f t="shared" si="3"/>
        <v>770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100</v>
      </c>
      <c r="I30" s="24">
        <f t="shared" si="8"/>
        <v>0</v>
      </c>
      <c r="J30" s="24">
        <f t="shared" si="9"/>
        <v>100</v>
      </c>
      <c r="K30" s="25">
        <v>44054</v>
      </c>
      <c r="L30" s="26">
        <v>100</v>
      </c>
      <c r="M30" s="25"/>
      <c r="N30" s="26"/>
      <c r="O30" s="25"/>
      <c r="P30" s="26"/>
      <c r="S30" s="5"/>
    </row>
    <row r="31" ht="15.75" spans="1:19">
      <c r="A31" s="5" t="str">
        <f t="shared" si="1"/>
        <v>92020</v>
      </c>
      <c r="B31" s="12">
        <f t="shared" si="2"/>
        <v>44075</v>
      </c>
      <c r="C31" s="13">
        <f t="shared" si="3"/>
        <v>670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100</v>
      </c>
      <c r="I31" s="24">
        <f t="shared" si="8"/>
        <v>0</v>
      </c>
      <c r="J31" s="24">
        <f t="shared" si="9"/>
        <v>100</v>
      </c>
      <c r="K31" s="25">
        <v>44090</v>
      </c>
      <c r="L31" s="26">
        <v>100</v>
      </c>
      <c r="M31" s="25"/>
      <c r="N31" s="26"/>
      <c r="O31" s="25"/>
      <c r="P31" s="26"/>
      <c r="S31" s="5"/>
    </row>
    <row r="32" ht="15.75" spans="1:19">
      <c r="A32" s="5" t="str">
        <f t="shared" si="1"/>
        <v>102020</v>
      </c>
      <c r="B32" s="12">
        <f t="shared" si="2"/>
        <v>44105</v>
      </c>
      <c r="C32" s="13">
        <f t="shared" si="3"/>
        <v>670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112020</v>
      </c>
      <c r="B33" s="12">
        <f t="shared" si="2"/>
        <v>44136</v>
      </c>
      <c r="C33" s="13">
        <f t="shared" si="3"/>
        <v>670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122020</v>
      </c>
      <c r="B34" s="12">
        <f t="shared" si="2"/>
        <v>44166</v>
      </c>
      <c r="C34" s="13">
        <f t="shared" si="3"/>
        <v>670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12021</v>
      </c>
      <c r="B35" s="12">
        <f t="shared" si="2"/>
        <v>44197</v>
      </c>
      <c r="C35" s="13">
        <f t="shared" si="3"/>
        <v>670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22021</v>
      </c>
      <c r="B36" s="12">
        <f t="shared" si="2"/>
        <v>44228</v>
      </c>
      <c r="C36" s="13">
        <f t="shared" si="3"/>
        <v>670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32021</v>
      </c>
      <c r="B37" s="12">
        <f t="shared" si="2"/>
        <v>44256</v>
      </c>
      <c r="C37" s="13">
        <f t="shared" si="3"/>
        <v>670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42021</v>
      </c>
      <c r="B38" s="12">
        <f t="shared" ref="B38:B69" si="12">EDATE(B37,1)</f>
        <v>44287</v>
      </c>
      <c r="C38" s="13">
        <f t="shared" ref="C38:C69" si="13">C37-H38+I38</f>
        <v>670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52021</v>
      </c>
      <c r="B39" s="12">
        <f t="shared" si="12"/>
        <v>44317</v>
      </c>
      <c r="C39" s="13">
        <f t="shared" si="13"/>
        <v>670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62021</v>
      </c>
      <c r="B40" s="12">
        <f t="shared" si="12"/>
        <v>44348</v>
      </c>
      <c r="C40" s="13">
        <f t="shared" si="13"/>
        <v>670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72021</v>
      </c>
      <c r="B41" s="12">
        <f t="shared" si="12"/>
        <v>44378</v>
      </c>
      <c r="C41" s="13">
        <f t="shared" si="13"/>
        <v>670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82021</v>
      </c>
      <c r="B42" s="12">
        <f t="shared" si="12"/>
        <v>44409</v>
      </c>
      <c r="C42" s="13">
        <f t="shared" si="13"/>
        <v>670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92021</v>
      </c>
      <c r="B43" s="12">
        <f t="shared" si="12"/>
        <v>44440</v>
      </c>
      <c r="C43" s="13">
        <f t="shared" si="13"/>
        <v>670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102021</v>
      </c>
      <c r="B44" s="12">
        <f t="shared" si="12"/>
        <v>44470</v>
      </c>
      <c r="C44" s="13">
        <f t="shared" si="13"/>
        <v>670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112021</v>
      </c>
      <c r="B45" s="12">
        <f t="shared" si="12"/>
        <v>44501</v>
      </c>
      <c r="C45" s="13">
        <f t="shared" si="13"/>
        <v>670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122021</v>
      </c>
      <c r="B46" s="12">
        <f t="shared" si="12"/>
        <v>44531</v>
      </c>
      <c r="C46" s="13">
        <f t="shared" si="13"/>
        <v>670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12022</v>
      </c>
      <c r="B47" s="12">
        <f t="shared" si="12"/>
        <v>44562</v>
      </c>
      <c r="C47" s="13">
        <f t="shared" si="13"/>
        <v>670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22022</v>
      </c>
      <c r="B48" s="12">
        <f t="shared" si="12"/>
        <v>44593</v>
      </c>
      <c r="C48" s="13">
        <f t="shared" si="13"/>
        <v>670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32022</v>
      </c>
      <c r="B49" s="12">
        <f t="shared" si="12"/>
        <v>44621</v>
      </c>
      <c r="C49" s="13">
        <f t="shared" si="13"/>
        <v>670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42022</v>
      </c>
      <c r="B50" s="12">
        <f t="shared" si="12"/>
        <v>44652</v>
      </c>
      <c r="C50" s="13">
        <f t="shared" si="13"/>
        <v>670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52022</v>
      </c>
      <c r="B51" s="12">
        <f t="shared" si="12"/>
        <v>44682</v>
      </c>
      <c r="C51" s="13">
        <f t="shared" si="13"/>
        <v>670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62022</v>
      </c>
      <c r="B52" s="12">
        <f t="shared" si="12"/>
        <v>44713</v>
      </c>
      <c r="C52" s="13">
        <f t="shared" si="13"/>
        <v>670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72022</v>
      </c>
      <c r="B53" s="12">
        <f t="shared" si="12"/>
        <v>44743</v>
      </c>
      <c r="C53" s="13">
        <f t="shared" si="13"/>
        <v>670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82022</v>
      </c>
      <c r="B54" s="12">
        <f t="shared" si="12"/>
        <v>44774</v>
      </c>
      <c r="C54" s="13">
        <f t="shared" si="13"/>
        <v>670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92022</v>
      </c>
      <c r="B55" s="12">
        <f t="shared" si="12"/>
        <v>44805</v>
      </c>
      <c r="C55" s="13">
        <f t="shared" si="13"/>
        <v>670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102022</v>
      </c>
      <c r="B56" s="12">
        <f t="shared" si="12"/>
        <v>44835</v>
      </c>
      <c r="C56" s="13">
        <f t="shared" si="13"/>
        <v>670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112022</v>
      </c>
      <c r="B57" s="12">
        <f t="shared" si="12"/>
        <v>44866</v>
      </c>
      <c r="C57" s="13">
        <f t="shared" si="13"/>
        <v>670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122022</v>
      </c>
      <c r="B58" s="12">
        <f t="shared" si="12"/>
        <v>44896</v>
      </c>
      <c r="C58" s="13">
        <f t="shared" si="13"/>
        <v>670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12023</v>
      </c>
      <c r="B59" s="12">
        <f t="shared" si="12"/>
        <v>44927</v>
      </c>
      <c r="C59" s="13">
        <f t="shared" si="13"/>
        <v>670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22023</v>
      </c>
      <c r="B60" s="12">
        <f t="shared" si="12"/>
        <v>44958</v>
      </c>
      <c r="C60" s="13">
        <f t="shared" si="13"/>
        <v>670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32023</v>
      </c>
      <c r="B61" s="12">
        <f t="shared" si="12"/>
        <v>44986</v>
      </c>
      <c r="C61" s="13">
        <f t="shared" si="13"/>
        <v>670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42023</v>
      </c>
      <c r="B62" s="12">
        <f t="shared" si="12"/>
        <v>45017</v>
      </c>
      <c r="C62" s="13">
        <f t="shared" si="13"/>
        <v>670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52023</v>
      </c>
      <c r="B63" s="12">
        <f t="shared" si="12"/>
        <v>45047</v>
      </c>
      <c r="C63" s="13">
        <f t="shared" si="13"/>
        <v>670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62023</v>
      </c>
      <c r="B64" s="12">
        <f t="shared" si="12"/>
        <v>45078</v>
      </c>
      <c r="C64" s="13">
        <f t="shared" si="13"/>
        <v>670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72023</v>
      </c>
      <c r="B65" s="12">
        <f t="shared" si="12"/>
        <v>45108</v>
      </c>
      <c r="C65" s="13">
        <f t="shared" si="13"/>
        <v>670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82023</v>
      </c>
      <c r="B66" s="12">
        <f t="shared" si="12"/>
        <v>45139</v>
      </c>
      <c r="C66" s="13">
        <f t="shared" si="13"/>
        <v>670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92023</v>
      </c>
      <c r="B67" s="12">
        <f t="shared" si="12"/>
        <v>45170</v>
      </c>
      <c r="C67" s="13">
        <f t="shared" si="13"/>
        <v>670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102023</v>
      </c>
      <c r="B68" s="12">
        <f t="shared" si="12"/>
        <v>45200</v>
      </c>
      <c r="C68" s="13">
        <f t="shared" si="13"/>
        <v>670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112023</v>
      </c>
      <c r="B69" s="12">
        <f t="shared" si="12"/>
        <v>45231</v>
      </c>
      <c r="C69" s="13">
        <f t="shared" si="13"/>
        <v>670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122023</v>
      </c>
      <c r="B70" s="12">
        <f t="shared" ref="B70:B101" si="21">EDATE(B69,1)</f>
        <v>45261</v>
      </c>
      <c r="C70" s="13">
        <f t="shared" ref="C70:C101" si="22">C69-H70+I70</f>
        <v>670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12024</v>
      </c>
      <c r="B71" s="12">
        <f t="shared" si="21"/>
        <v>45292</v>
      </c>
      <c r="C71" s="13">
        <f t="shared" si="22"/>
        <v>670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22024</v>
      </c>
      <c r="B72" s="12">
        <f t="shared" si="21"/>
        <v>45323</v>
      </c>
      <c r="C72" s="13">
        <f t="shared" si="22"/>
        <v>670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32024</v>
      </c>
      <c r="B73" s="12">
        <f t="shared" si="21"/>
        <v>45352</v>
      </c>
      <c r="C73" s="13">
        <f t="shared" si="22"/>
        <v>670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42024</v>
      </c>
      <c r="B74" s="12">
        <f t="shared" si="21"/>
        <v>45383</v>
      </c>
      <c r="C74" s="13">
        <f t="shared" si="22"/>
        <v>670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52024</v>
      </c>
      <c r="B75" s="12">
        <f t="shared" si="21"/>
        <v>45413</v>
      </c>
      <c r="C75" s="13">
        <f t="shared" si="22"/>
        <v>670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62024</v>
      </c>
      <c r="B76" s="12">
        <f t="shared" si="21"/>
        <v>45444</v>
      </c>
      <c r="C76" s="13">
        <f t="shared" si="22"/>
        <v>670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72024</v>
      </c>
      <c r="B77" s="12">
        <f t="shared" si="21"/>
        <v>45474</v>
      </c>
      <c r="C77" s="13">
        <f t="shared" si="22"/>
        <v>670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82024</v>
      </c>
      <c r="B78" s="12">
        <f t="shared" si="21"/>
        <v>45505</v>
      </c>
      <c r="C78" s="13">
        <f t="shared" si="22"/>
        <v>670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92024</v>
      </c>
      <c r="B79" s="12">
        <f t="shared" si="21"/>
        <v>45536</v>
      </c>
      <c r="C79" s="13">
        <f t="shared" si="22"/>
        <v>670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102024</v>
      </c>
      <c r="B80" s="12">
        <f t="shared" si="21"/>
        <v>45566</v>
      </c>
      <c r="C80" s="13">
        <f t="shared" si="22"/>
        <v>670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112024</v>
      </c>
      <c r="B81" s="12">
        <f t="shared" si="21"/>
        <v>45597</v>
      </c>
      <c r="C81" s="13">
        <f t="shared" si="22"/>
        <v>670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122024</v>
      </c>
      <c r="B82" s="12">
        <f t="shared" si="21"/>
        <v>45627</v>
      </c>
      <c r="C82" s="13">
        <f t="shared" si="22"/>
        <v>670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12025</v>
      </c>
      <c r="B83" s="12">
        <f t="shared" si="21"/>
        <v>45658</v>
      </c>
      <c r="C83" s="13">
        <f t="shared" si="22"/>
        <v>670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22025</v>
      </c>
      <c r="B84" s="12">
        <f t="shared" si="21"/>
        <v>45689</v>
      </c>
      <c r="C84" s="13">
        <f t="shared" si="22"/>
        <v>670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32025</v>
      </c>
      <c r="B85" s="12">
        <f t="shared" si="21"/>
        <v>45717</v>
      </c>
      <c r="C85" s="13">
        <f t="shared" si="22"/>
        <v>670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42025</v>
      </c>
      <c r="B86" s="12">
        <f t="shared" si="21"/>
        <v>45748</v>
      </c>
      <c r="C86" s="13">
        <f t="shared" si="22"/>
        <v>670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52025</v>
      </c>
      <c r="B87" s="12">
        <f t="shared" si="21"/>
        <v>45778</v>
      </c>
      <c r="C87" s="13">
        <f t="shared" si="22"/>
        <v>670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62025</v>
      </c>
      <c r="B88" s="12">
        <f t="shared" si="21"/>
        <v>45809</v>
      </c>
      <c r="C88" s="13">
        <f t="shared" si="22"/>
        <v>670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72025</v>
      </c>
      <c r="B89" s="12">
        <f t="shared" si="21"/>
        <v>45839</v>
      </c>
      <c r="C89" s="13">
        <f t="shared" si="22"/>
        <v>670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82025</v>
      </c>
      <c r="B90" s="12">
        <f t="shared" si="21"/>
        <v>45870</v>
      </c>
      <c r="C90" s="13">
        <f t="shared" si="22"/>
        <v>670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92025</v>
      </c>
      <c r="B91" s="12">
        <f t="shared" si="21"/>
        <v>45901</v>
      </c>
      <c r="C91" s="13">
        <f t="shared" si="22"/>
        <v>670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102025</v>
      </c>
      <c r="B92" s="12">
        <f t="shared" si="21"/>
        <v>45931</v>
      </c>
      <c r="C92" s="13">
        <f t="shared" si="22"/>
        <v>670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112025</v>
      </c>
      <c r="B93" s="12">
        <f t="shared" si="21"/>
        <v>45962</v>
      </c>
      <c r="C93" s="13">
        <f t="shared" si="22"/>
        <v>670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122025</v>
      </c>
      <c r="B94" s="12">
        <f t="shared" si="21"/>
        <v>45992</v>
      </c>
      <c r="C94" s="13">
        <f t="shared" si="22"/>
        <v>670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12026</v>
      </c>
      <c r="B95" s="12">
        <f t="shared" si="21"/>
        <v>46023</v>
      </c>
      <c r="C95" s="13">
        <f t="shared" si="22"/>
        <v>670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22026</v>
      </c>
      <c r="B96" s="12">
        <f t="shared" si="21"/>
        <v>46054</v>
      </c>
      <c r="C96" s="13">
        <f t="shared" si="22"/>
        <v>670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32026</v>
      </c>
      <c r="B97" s="12">
        <f t="shared" si="21"/>
        <v>46082</v>
      </c>
      <c r="C97" s="13">
        <f t="shared" si="22"/>
        <v>670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42026</v>
      </c>
      <c r="B98" s="12">
        <f t="shared" si="21"/>
        <v>46113</v>
      </c>
      <c r="C98" s="13">
        <f t="shared" si="22"/>
        <v>670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52026</v>
      </c>
      <c r="B99" s="12">
        <f t="shared" si="21"/>
        <v>46143</v>
      </c>
      <c r="C99" s="13">
        <f t="shared" si="22"/>
        <v>670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62026</v>
      </c>
      <c r="B100" s="12">
        <f t="shared" si="21"/>
        <v>46174</v>
      </c>
      <c r="C100" s="13">
        <f t="shared" si="22"/>
        <v>670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72026</v>
      </c>
      <c r="B101" s="12">
        <f t="shared" si="21"/>
        <v>46204</v>
      </c>
      <c r="C101" s="13">
        <f t="shared" si="22"/>
        <v>670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82026</v>
      </c>
      <c r="B102" s="12">
        <f t="shared" ref="B102:B124" si="31">EDATE(B101,1)</f>
        <v>46235</v>
      </c>
      <c r="C102" s="13">
        <f t="shared" ref="C102:C124" si="32">C101-H102+I102</f>
        <v>670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92026</v>
      </c>
      <c r="B103" s="12">
        <f t="shared" si="31"/>
        <v>46266</v>
      </c>
      <c r="C103" s="13">
        <f t="shared" si="32"/>
        <v>670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102026</v>
      </c>
      <c r="B104" s="12">
        <f t="shared" si="31"/>
        <v>46296</v>
      </c>
      <c r="C104" s="13">
        <f t="shared" si="32"/>
        <v>670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112026</v>
      </c>
      <c r="B105" s="12">
        <f t="shared" si="31"/>
        <v>46327</v>
      </c>
      <c r="C105" s="13">
        <f t="shared" si="32"/>
        <v>670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122026</v>
      </c>
      <c r="B106" s="12">
        <f t="shared" si="31"/>
        <v>46357</v>
      </c>
      <c r="C106" s="13">
        <f t="shared" si="32"/>
        <v>670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12027</v>
      </c>
      <c r="B107" s="12">
        <f t="shared" si="31"/>
        <v>46388</v>
      </c>
      <c r="C107" s="13">
        <f t="shared" si="32"/>
        <v>670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22027</v>
      </c>
      <c r="B108" s="12">
        <f t="shared" si="31"/>
        <v>46419</v>
      </c>
      <c r="C108" s="13">
        <f t="shared" si="32"/>
        <v>670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32027</v>
      </c>
      <c r="B109" s="12">
        <f t="shared" si="31"/>
        <v>46447</v>
      </c>
      <c r="C109" s="13">
        <f t="shared" si="32"/>
        <v>670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42027</v>
      </c>
      <c r="B110" s="12">
        <f t="shared" si="31"/>
        <v>46478</v>
      </c>
      <c r="C110" s="13">
        <f t="shared" si="32"/>
        <v>670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52027</v>
      </c>
      <c r="B111" s="12">
        <f t="shared" si="31"/>
        <v>46508</v>
      </c>
      <c r="C111" s="13">
        <f t="shared" si="32"/>
        <v>670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62027</v>
      </c>
      <c r="B112" s="12">
        <f t="shared" si="31"/>
        <v>46539</v>
      </c>
      <c r="C112" s="13">
        <f t="shared" si="32"/>
        <v>670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72027</v>
      </c>
      <c r="B113" s="12">
        <f t="shared" si="31"/>
        <v>46569</v>
      </c>
      <c r="C113" s="13">
        <f t="shared" si="32"/>
        <v>670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82027</v>
      </c>
      <c r="B114" s="12">
        <f t="shared" si="31"/>
        <v>46600</v>
      </c>
      <c r="C114" s="13">
        <f t="shared" si="32"/>
        <v>670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92027</v>
      </c>
      <c r="B115" s="12">
        <f t="shared" si="31"/>
        <v>46631</v>
      </c>
      <c r="C115" s="13">
        <f t="shared" si="32"/>
        <v>670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102027</v>
      </c>
      <c r="B116" s="12">
        <f t="shared" si="31"/>
        <v>46661</v>
      </c>
      <c r="C116" s="13">
        <f t="shared" si="32"/>
        <v>670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112027</v>
      </c>
      <c r="B117" s="12">
        <f t="shared" si="31"/>
        <v>46692</v>
      </c>
      <c r="C117" s="13">
        <f t="shared" si="32"/>
        <v>670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122027</v>
      </c>
      <c r="B118" s="12">
        <f t="shared" si="31"/>
        <v>46722</v>
      </c>
      <c r="C118" s="13">
        <f t="shared" si="32"/>
        <v>670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12028</v>
      </c>
      <c r="B119" s="12">
        <f t="shared" si="31"/>
        <v>46753</v>
      </c>
      <c r="C119" s="13">
        <f t="shared" si="32"/>
        <v>670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22028</v>
      </c>
      <c r="B120" s="12">
        <f t="shared" si="31"/>
        <v>46784</v>
      </c>
      <c r="C120" s="13">
        <f t="shared" si="32"/>
        <v>670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32028</v>
      </c>
      <c r="B121" s="12">
        <f t="shared" si="31"/>
        <v>46813</v>
      </c>
      <c r="C121" s="13">
        <f t="shared" si="32"/>
        <v>670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42028</v>
      </c>
      <c r="B122" s="12">
        <f t="shared" si="31"/>
        <v>46844</v>
      </c>
      <c r="C122" s="13">
        <f t="shared" si="32"/>
        <v>670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52028</v>
      </c>
      <c r="B123" s="12">
        <f t="shared" si="31"/>
        <v>46874</v>
      </c>
      <c r="C123" s="13">
        <f t="shared" si="32"/>
        <v>670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62028</v>
      </c>
      <c r="B124" s="12">
        <f t="shared" si="31"/>
        <v>46905</v>
      </c>
      <c r="C124" s="13">
        <f t="shared" si="32"/>
        <v>670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15" sqref="M15"/>
    </sheetView>
  </sheetViews>
  <sheetFormatPr defaultColWidth="11" defaultRowHeight="15"/>
  <cols>
    <col min="1" max="1" width="7" hidden="1" customWidth="1"/>
    <col min="2" max="2" width="9.85714285714286" customWidth="1"/>
    <col min="4" max="7" width="12" customWidth="1"/>
    <col min="8" max="8" width="11.1428571428571" customWidth="1"/>
    <col min="9" max="9" width="9.85714285714286" customWidth="1"/>
    <col min="11" max="11" width="11.8571428571429" customWidth="1"/>
    <col min="12" max="12" width="10.2857142857143" customWidth="1"/>
    <col min="13" max="13" width="10" customWidth="1"/>
    <col min="14" max="14" width="10.4285714285714" customWidth="1"/>
    <col min="15" max="15" width="10" customWidth="1"/>
    <col min="16" max="16" width="7.85714285714286" customWidth="1"/>
    <col min="17" max="17" width="3.85714285714286" customWidth="1"/>
    <col min="18" max="18" width="19" customWidth="1"/>
    <col min="19" max="19" width="8.85714285714286" customWidth="1"/>
  </cols>
  <sheetData>
    <row r="1" spans="2:16">
      <c r="B1" s="1" t="s">
        <v>9</v>
      </c>
      <c r="C1" s="2" t="s">
        <v>136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700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700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700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600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700</v>
      </c>
      <c r="D6" s="13">
        <f t="shared" ref="D6:D37" si="4">C5*$K$1</f>
        <v>70</v>
      </c>
      <c r="E6" s="13">
        <f t="shared" ref="E6:E37" si="5">C5*$K$1+G5</f>
        <v>70</v>
      </c>
      <c r="F6" s="14">
        <f t="shared" ref="F6:F37" si="6">IF(J6&gt;E6,E6,J6)</f>
        <v>70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70</v>
      </c>
      <c r="K6" s="27">
        <v>43692</v>
      </c>
      <c r="L6" s="26">
        <v>70</v>
      </c>
      <c r="M6" s="27"/>
      <c r="N6" s="28"/>
      <c r="O6" s="27"/>
      <c r="P6" s="28"/>
      <c r="R6" s="34" t="s">
        <v>5</v>
      </c>
      <c r="S6" s="33">
        <f ca="1">VLOOKUP($A$2,$A$5:$P$127,4,FALSE)</f>
        <v>60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700</v>
      </c>
      <c r="D7" s="13">
        <f t="shared" si="4"/>
        <v>70</v>
      </c>
      <c r="E7" s="13">
        <f t="shared" si="5"/>
        <v>70</v>
      </c>
      <c r="F7" s="14">
        <f t="shared" si="6"/>
        <v>70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70</v>
      </c>
      <c r="K7" s="27">
        <v>43692</v>
      </c>
      <c r="L7" s="26">
        <v>70</v>
      </c>
      <c r="M7" s="27"/>
      <c r="N7" s="28"/>
      <c r="O7" s="27"/>
      <c r="P7" s="28"/>
      <c r="R7" s="35" t="s">
        <v>24</v>
      </c>
      <c r="S7" s="33">
        <f ca="1">VLOOKUP($A$2,$A$5:$P$127,7,FALSE)</f>
        <v>360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600</v>
      </c>
      <c r="D8" s="13">
        <f t="shared" si="4"/>
        <v>70</v>
      </c>
      <c r="E8" s="13">
        <f t="shared" si="5"/>
        <v>70</v>
      </c>
      <c r="F8" s="14">
        <f t="shared" si="6"/>
        <v>70</v>
      </c>
      <c r="G8" s="14">
        <f t="shared" si="0"/>
        <v>0</v>
      </c>
      <c r="H8" s="14">
        <f t="shared" si="7"/>
        <v>100</v>
      </c>
      <c r="I8" s="24">
        <f t="shared" si="8"/>
        <v>0</v>
      </c>
      <c r="J8" s="24">
        <f t="shared" si="9"/>
        <v>170</v>
      </c>
      <c r="K8" s="27">
        <v>43692</v>
      </c>
      <c r="L8" s="26">
        <v>170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600</v>
      </c>
      <c r="D9" s="13">
        <f t="shared" si="4"/>
        <v>60</v>
      </c>
      <c r="E9" s="13">
        <f t="shared" si="5"/>
        <v>60</v>
      </c>
      <c r="F9" s="14">
        <f t="shared" si="6"/>
        <v>60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60</v>
      </c>
      <c r="K9" s="27">
        <v>43692</v>
      </c>
      <c r="L9" s="26">
        <v>60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600</v>
      </c>
      <c r="D10" s="13">
        <f t="shared" si="4"/>
        <v>60</v>
      </c>
      <c r="E10" s="13">
        <f t="shared" si="5"/>
        <v>60</v>
      </c>
      <c r="F10" s="14">
        <f t="shared" si="6"/>
        <v>60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60</v>
      </c>
      <c r="K10" s="27">
        <v>43745</v>
      </c>
      <c r="L10" s="26">
        <v>60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600</v>
      </c>
      <c r="D11" s="13">
        <f t="shared" si="4"/>
        <v>60</v>
      </c>
      <c r="E11" s="13">
        <f t="shared" si="5"/>
        <v>60</v>
      </c>
      <c r="F11" s="14">
        <f t="shared" si="6"/>
        <v>60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60</v>
      </c>
      <c r="K11" s="27">
        <v>43806</v>
      </c>
      <c r="L11" s="26">
        <v>60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600</v>
      </c>
      <c r="D12" s="13">
        <f t="shared" si="4"/>
        <v>60</v>
      </c>
      <c r="E12" s="13">
        <f t="shared" si="5"/>
        <v>60</v>
      </c>
      <c r="F12" s="14">
        <f t="shared" si="6"/>
        <v>60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60</v>
      </c>
      <c r="K12" s="27">
        <v>43895</v>
      </c>
      <c r="L12" s="26">
        <v>60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600</v>
      </c>
      <c r="D13" s="13">
        <f t="shared" si="4"/>
        <v>60</v>
      </c>
      <c r="E13" s="13">
        <f t="shared" si="5"/>
        <v>60</v>
      </c>
      <c r="F13" s="14">
        <f t="shared" si="6"/>
        <v>60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60</v>
      </c>
      <c r="K13" s="27">
        <v>43920</v>
      </c>
      <c r="L13" s="26">
        <v>60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600</v>
      </c>
      <c r="D14" s="13">
        <f t="shared" si="4"/>
        <v>60</v>
      </c>
      <c r="E14" s="13">
        <f t="shared" si="5"/>
        <v>60</v>
      </c>
      <c r="F14" s="14">
        <f t="shared" si="6"/>
        <v>60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60</v>
      </c>
      <c r="K14" s="27">
        <v>44005</v>
      </c>
      <c r="L14" s="26">
        <v>60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600</v>
      </c>
      <c r="D15" s="13">
        <f t="shared" si="4"/>
        <v>60</v>
      </c>
      <c r="E15" s="13">
        <f t="shared" si="5"/>
        <v>60</v>
      </c>
      <c r="F15" s="14">
        <f t="shared" si="6"/>
        <v>60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60</v>
      </c>
      <c r="K15" s="29">
        <v>44005</v>
      </c>
      <c r="L15" s="26">
        <v>60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600</v>
      </c>
      <c r="D16" s="13">
        <f t="shared" si="4"/>
        <v>60</v>
      </c>
      <c r="E16" s="13">
        <f t="shared" si="5"/>
        <v>60</v>
      </c>
      <c r="F16" s="14">
        <f t="shared" si="6"/>
        <v>0</v>
      </c>
      <c r="G16" s="14">
        <f t="shared" si="0"/>
        <v>60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600</v>
      </c>
      <c r="D17" s="13">
        <f t="shared" si="4"/>
        <v>60</v>
      </c>
      <c r="E17" s="13">
        <f t="shared" si="5"/>
        <v>120</v>
      </c>
      <c r="F17" s="14">
        <f t="shared" si="6"/>
        <v>0</v>
      </c>
      <c r="G17" s="14">
        <f t="shared" si="0"/>
        <v>120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600</v>
      </c>
      <c r="D18" s="13">
        <f t="shared" si="4"/>
        <v>60</v>
      </c>
      <c r="E18" s="13">
        <f t="shared" si="5"/>
        <v>180</v>
      </c>
      <c r="F18" s="14">
        <f t="shared" si="6"/>
        <v>0</v>
      </c>
      <c r="G18" s="14">
        <f t="shared" si="0"/>
        <v>180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600</v>
      </c>
      <c r="D19" s="13">
        <f t="shared" si="4"/>
        <v>60</v>
      </c>
      <c r="E19" s="13">
        <f t="shared" si="5"/>
        <v>240</v>
      </c>
      <c r="F19" s="14">
        <f t="shared" si="6"/>
        <v>0</v>
      </c>
      <c r="G19" s="14">
        <f t="shared" si="0"/>
        <v>240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600</v>
      </c>
      <c r="D20" s="13">
        <f t="shared" si="4"/>
        <v>60</v>
      </c>
      <c r="E20" s="13">
        <f t="shared" si="5"/>
        <v>300</v>
      </c>
      <c r="F20" s="14">
        <f t="shared" si="6"/>
        <v>0</v>
      </c>
      <c r="G20" s="14">
        <f t="shared" si="0"/>
        <v>300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600</v>
      </c>
      <c r="D21" s="13">
        <f t="shared" si="4"/>
        <v>60</v>
      </c>
      <c r="E21" s="13">
        <f t="shared" si="5"/>
        <v>360</v>
      </c>
      <c r="F21" s="14">
        <f t="shared" si="6"/>
        <v>0</v>
      </c>
      <c r="G21" s="14">
        <f t="shared" si="0"/>
        <v>360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600</v>
      </c>
      <c r="D22" s="13">
        <f t="shared" si="4"/>
        <v>60</v>
      </c>
      <c r="E22" s="13">
        <f t="shared" si="5"/>
        <v>420</v>
      </c>
      <c r="F22" s="14">
        <f t="shared" si="6"/>
        <v>0</v>
      </c>
      <c r="G22" s="14">
        <f t="shared" si="0"/>
        <v>420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600</v>
      </c>
      <c r="D23" s="13">
        <f t="shared" si="4"/>
        <v>60</v>
      </c>
      <c r="E23" s="13">
        <f t="shared" si="5"/>
        <v>480</v>
      </c>
      <c r="F23" s="14">
        <f t="shared" si="6"/>
        <v>0</v>
      </c>
      <c r="G23" s="14">
        <f t="shared" si="0"/>
        <v>480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600</v>
      </c>
      <c r="D24" s="13">
        <f t="shared" si="4"/>
        <v>60</v>
      </c>
      <c r="E24" s="13">
        <f t="shared" si="5"/>
        <v>540</v>
      </c>
      <c r="F24" s="14">
        <f t="shared" si="6"/>
        <v>0</v>
      </c>
      <c r="G24" s="14">
        <f t="shared" si="0"/>
        <v>540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600</v>
      </c>
      <c r="D25" s="13">
        <f t="shared" si="4"/>
        <v>60</v>
      </c>
      <c r="E25" s="13">
        <f t="shared" si="5"/>
        <v>600</v>
      </c>
      <c r="F25" s="14">
        <f t="shared" si="6"/>
        <v>0</v>
      </c>
      <c r="G25" s="14">
        <f t="shared" si="0"/>
        <v>600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600</v>
      </c>
      <c r="D26" s="13">
        <f t="shared" si="4"/>
        <v>60</v>
      </c>
      <c r="E26" s="13">
        <f t="shared" si="5"/>
        <v>660</v>
      </c>
      <c r="F26" s="14">
        <f t="shared" si="6"/>
        <v>0</v>
      </c>
      <c r="G26" s="14">
        <f t="shared" si="0"/>
        <v>660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600</v>
      </c>
      <c r="D27" s="13">
        <f t="shared" si="4"/>
        <v>60</v>
      </c>
      <c r="E27" s="13">
        <f t="shared" si="5"/>
        <v>720</v>
      </c>
      <c r="F27" s="14">
        <f t="shared" si="6"/>
        <v>0</v>
      </c>
      <c r="G27" s="14">
        <f t="shared" si="0"/>
        <v>720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600</v>
      </c>
      <c r="D28" s="13">
        <f t="shared" si="4"/>
        <v>60</v>
      </c>
      <c r="E28" s="13">
        <f t="shared" si="5"/>
        <v>780</v>
      </c>
      <c r="F28" s="14">
        <f t="shared" si="6"/>
        <v>0</v>
      </c>
      <c r="G28" s="14">
        <f t="shared" si="0"/>
        <v>780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600</v>
      </c>
      <c r="D29" s="13">
        <f t="shared" si="4"/>
        <v>60</v>
      </c>
      <c r="E29" s="13">
        <f t="shared" si="5"/>
        <v>840</v>
      </c>
      <c r="F29" s="14">
        <f t="shared" si="6"/>
        <v>0</v>
      </c>
      <c r="G29" s="14">
        <f t="shared" si="0"/>
        <v>840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600</v>
      </c>
      <c r="D30" s="13">
        <f t="shared" si="4"/>
        <v>60</v>
      </c>
      <c r="E30" s="13">
        <f t="shared" si="5"/>
        <v>900</v>
      </c>
      <c r="F30" s="14">
        <f t="shared" si="6"/>
        <v>0</v>
      </c>
      <c r="G30" s="14">
        <f t="shared" si="0"/>
        <v>900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600</v>
      </c>
      <c r="D31" s="13">
        <f t="shared" si="4"/>
        <v>60</v>
      </c>
      <c r="E31" s="13">
        <f t="shared" si="5"/>
        <v>960</v>
      </c>
      <c r="F31" s="14">
        <f t="shared" si="6"/>
        <v>0</v>
      </c>
      <c r="G31" s="14">
        <f t="shared" si="0"/>
        <v>960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600</v>
      </c>
      <c r="D32" s="13">
        <f t="shared" si="4"/>
        <v>60</v>
      </c>
      <c r="E32" s="13">
        <f t="shared" si="5"/>
        <v>1020</v>
      </c>
      <c r="F32" s="14">
        <f t="shared" si="6"/>
        <v>0</v>
      </c>
      <c r="G32" s="14">
        <f t="shared" si="0"/>
        <v>1020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600</v>
      </c>
      <c r="D33" s="13">
        <f t="shared" si="4"/>
        <v>60</v>
      </c>
      <c r="E33" s="13">
        <f t="shared" si="5"/>
        <v>1080</v>
      </c>
      <c r="F33" s="14">
        <f t="shared" si="6"/>
        <v>0</v>
      </c>
      <c r="G33" s="14">
        <f t="shared" si="0"/>
        <v>1080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600</v>
      </c>
      <c r="D34" s="13">
        <f t="shared" si="4"/>
        <v>60</v>
      </c>
      <c r="E34" s="13">
        <f t="shared" si="5"/>
        <v>1140</v>
      </c>
      <c r="F34" s="14">
        <f t="shared" si="6"/>
        <v>0</v>
      </c>
      <c r="G34" s="14">
        <f t="shared" si="0"/>
        <v>1140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600</v>
      </c>
      <c r="D35" s="13">
        <f t="shared" si="4"/>
        <v>60</v>
      </c>
      <c r="E35" s="13">
        <f t="shared" si="5"/>
        <v>1200</v>
      </c>
      <c r="F35" s="14">
        <f t="shared" si="6"/>
        <v>0</v>
      </c>
      <c r="G35" s="14">
        <f t="shared" si="0"/>
        <v>1200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600</v>
      </c>
      <c r="D36" s="13">
        <f t="shared" si="4"/>
        <v>60</v>
      </c>
      <c r="E36" s="13">
        <f t="shared" si="5"/>
        <v>1260</v>
      </c>
      <c r="F36" s="14">
        <f t="shared" si="6"/>
        <v>0</v>
      </c>
      <c r="G36" s="14">
        <f t="shared" si="0"/>
        <v>1260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600</v>
      </c>
      <c r="D37" s="13">
        <f t="shared" si="4"/>
        <v>60</v>
      </c>
      <c r="E37" s="13">
        <f t="shared" si="5"/>
        <v>1320</v>
      </c>
      <c r="F37" s="14">
        <f t="shared" si="6"/>
        <v>0</v>
      </c>
      <c r="G37" s="14">
        <f t="shared" ref="G37:G68" si="10">E37-F37</f>
        <v>1320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600</v>
      </c>
      <c r="D38" s="13">
        <f t="shared" ref="D38:D69" si="14">C37*$K$1</f>
        <v>60</v>
      </c>
      <c r="E38" s="13">
        <f t="shared" ref="E38:E69" si="15">C37*$K$1+G37</f>
        <v>1380</v>
      </c>
      <c r="F38" s="14">
        <f t="shared" ref="F38:F69" si="16">IF(J38&gt;E38,E38,J38)</f>
        <v>0</v>
      </c>
      <c r="G38" s="14">
        <f t="shared" si="10"/>
        <v>1380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600</v>
      </c>
      <c r="D39" s="13">
        <f t="shared" si="14"/>
        <v>60</v>
      </c>
      <c r="E39" s="13">
        <f t="shared" si="15"/>
        <v>1440</v>
      </c>
      <c r="F39" s="14">
        <f t="shared" si="16"/>
        <v>0</v>
      </c>
      <c r="G39" s="14">
        <f t="shared" si="10"/>
        <v>1440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600</v>
      </c>
      <c r="D40" s="13">
        <f t="shared" si="14"/>
        <v>60</v>
      </c>
      <c r="E40" s="13">
        <f t="shared" si="15"/>
        <v>1500</v>
      </c>
      <c r="F40" s="14">
        <f t="shared" si="16"/>
        <v>0</v>
      </c>
      <c r="G40" s="14">
        <f t="shared" si="10"/>
        <v>1500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600</v>
      </c>
      <c r="D41" s="13">
        <f t="shared" si="14"/>
        <v>60</v>
      </c>
      <c r="E41" s="13">
        <f t="shared" si="15"/>
        <v>1560</v>
      </c>
      <c r="F41" s="14">
        <f t="shared" si="16"/>
        <v>0</v>
      </c>
      <c r="G41" s="14">
        <f t="shared" si="10"/>
        <v>1560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600</v>
      </c>
      <c r="D42" s="13">
        <f t="shared" si="14"/>
        <v>60</v>
      </c>
      <c r="E42" s="13">
        <f t="shared" si="15"/>
        <v>1620</v>
      </c>
      <c r="F42" s="14">
        <f t="shared" si="16"/>
        <v>0</v>
      </c>
      <c r="G42" s="14">
        <f t="shared" si="10"/>
        <v>1620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600</v>
      </c>
      <c r="D43" s="13">
        <f t="shared" si="14"/>
        <v>60</v>
      </c>
      <c r="E43" s="13">
        <f t="shared" si="15"/>
        <v>1680</v>
      </c>
      <c r="F43" s="14">
        <f t="shared" si="16"/>
        <v>0</v>
      </c>
      <c r="G43" s="14">
        <f t="shared" si="10"/>
        <v>1680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600</v>
      </c>
      <c r="D44" s="13">
        <f t="shared" si="14"/>
        <v>60</v>
      </c>
      <c r="E44" s="13">
        <f t="shared" si="15"/>
        <v>1740</v>
      </c>
      <c r="F44" s="14">
        <f t="shared" si="16"/>
        <v>0</v>
      </c>
      <c r="G44" s="14">
        <f t="shared" si="10"/>
        <v>1740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600</v>
      </c>
      <c r="D45" s="13">
        <f t="shared" si="14"/>
        <v>60</v>
      </c>
      <c r="E45" s="13">
        <f t="shared" si="15"/>
        <v>1800</v>
      </c>
      <c r="F45" s="14">
        <f t="shared" si="16"/>
        <v>0</v>
      </c>
      <c r="G45" s="14">
        <f t="shared" si="10"/>
        <v>1800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600</v>
      </c>
      <c r="D46" s="13">
        <f t="shared" si="14"/>
        <v>60</v>
      </c>
      <c r="E46" s="13">
        <f t="shared" si="15"/>
        <v>1860</v>
      </c>
      <c r="F46" s="14">
        <f t="shared" si="16"/>
        <v>0</v>
      </c>
      <c r="G46" s="14">
        <f t="shared" si="10"/>
        <v>1860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600</v>
      </c>
      <c r="D47" s="13">
        <f t="shared" si="14"/>
        <v>60</v>
      </c>
      <c r="E47" s="13">
        <f t="shared" si="15"/>
        <v>1920</v>
      </c>
      <c r="F47" s="14">
        <f t="shared" si="16"/>
        <v>0</v>
      </c>
      <c r="G47" s="14">
        <f t="shared" si="10"/>
        <v>1920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600</v>
      </c>
      <c r="D48" s="13">
        <f t="shared" si="14"/>
        <v>60</v>
      </c>
      <c r="E48" s="13">
        <f t="shared" si="15"/>
        <v>1980</v>
      </c>
      <c r="F48" s="14">
        <f t="shared" si="16"/>
        <v>0</v>
      </c>
      <c r="G48" s="14">
        <f t="shared" si="10"/>
        <v>1980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600</v>
      </c>
      <c r="D49" s="13">
        <f t="shared" si="14"/>
        <v>60</v>
      </c>
      <c r="E49" s="13">
        <f t="shared" si="15"/>
        <v>2040</v>
      </c>
      <c r="F49" s="14">
        <f t="shared" si="16"/>
        <v>0</v>
      </c>
      <c r="G49" s="14">
        <f t="shared" si="10"/>
        <v>2040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600</v>
      </c>
      <c r="D50" s="13">
        <f t="shared" si="14"/>
        <v>60</v>
      </c>
      <c r="E50" s="13">
        <f t="shared" si="15"/>
        <v>2100</v>
      </c>
      <c r="F50" s="14">
        <f t="shared" si="16"/>
        <v>0</v>
      </c>
      <c r="G50" s="14">
        <f t="shared" si="10"/>
        <v>2100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600</v>
      </c>
      <c r="D51" s="13">
        <f t="shared" si="14"/>
        <v>60</v>
      </c>
      <c r="E51" s="13">
        <f t="shared" si="15"/>
        <v>2160</v>
      </c>
      <c r="F51" s="14">
        <f t="shared" si="16"/>
        <v>0</v>
      </c>
      <c r="G51" s="14">
        <f t="shared" si="10"/>
        <v>2160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600</v>
      </c>
      <c r="D52" s="13">
        <f t="shared" si="14"/>
        <v>60</v>
      </c>
      <c r="E52" s="13">
        <f t="shared" si="15"/>
        <v>2220</v>
      </c>
      <c r="F52" s="14">
        <f t="shared" si="16"/>
        <v>0</v>
      </c>
      <c r="G52" s="14">
        <f t="shared" si="10"/>
        <v>2220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600</v>
      </c>
      <c r="D53" s="13">
        <f t="shared" si="14"/>
        <v>60</v>
      </c>
      <c r="E53" s="13">
        <f t="shared" si="15"/>
        <v>2280</v>
      </c>
      <c r="F53" s="14">
        <f t="shared" si="16"/>
        <v>0</v>
      </c>
      <c r="G53" s="14">
        <f t="shared" si="10"/>
        <v>2280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600</v>
      </c>
      <c r="D54" s="13">
        <f t="shared" si="14"/>
        <v>60</v>
      </c>
      <c r="E54" s="13">
        <f t="shared" si="15"/>
        <v>2340</v>
      </c>
      <c r="F54" s="14">
        <f t="shared" si="16"/>
        <v>0</v>
      </c>
      <c r="G54" s="14">
        <f t="shared" si="10"/>
        <v>2340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600</v>
      </c>
      <c r="D55" s="13">
        <f t="shared" si="14"/>
        <v>60</v>
      </c>
      <c r="E55" s="13">
        <f t="shared" si="15"/>
        <v>2400</v>
      </c>
      <c r="F55" s="14">
        <f t="shared" si="16"/>
        <v>0</v>
      </c>
      <c r="G55" s="14">
        <f t="shared" si="10"/>
        <v>2400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600</v>
      </c>
      <c r="D56" s="13">
        <f t="shared" si="14"/>
        <v>60</v>
      </c>
      <c r="E56" s="13">
        <f t="shared" si="15"/>
        <v>2460</v>
      </c>
      <c r="F56" s="14">
        <f t="shared" si="16"/>
        <v>0</v>
      </c>
      <c r="G56" s="14">
        <f t="shared" si="10"/>
        <v>2460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600</v>
      </c>
      <c r="D57" s="13">
        <f t="shared" si="14"/>
        <v>60</v>
      </c>
      <c r="E57" s="13">
        <f t="shared" si="15"/>
        <v>2520</v>
      </c>
      <c r="F57" s="14">
        <f t="shared" si="16"/>
        <v>0</v>
      </c>
      <c r="G57" s="14">
        <f t="shared" si="10"/>
        <v>2520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600</v>
      </c>
      <c r="D58" s="13">
        <f t="shared" si="14"/>
        <v>60</v>
      </c>
      <c r="E58" s="13">
        <f t="shared" si="15"/>
        <v>2580</v>
      </c>
      <c r="F58" s="14">
        <f t="shared" si="16"/>
        <v>0</v>
      </c>
      <c r="G58" s="14">
        <f t="shared" si="10"/>
        <v>2580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600</v>
      </c>
      <c r="D59" s="13">
        <f t="shared" si="14"/>
        <v>60</v>
      </c>
      <c r="E59" s="13">
        <f t="shared" si="15"/>
        <v>2640</v>
      </c>
      <c r="F59" s="14">
        <f t="shared" si="16"/>
        <v>0</v>
      </c>
      <c r="G59" s="14">
        <f t="shared" si="10"/>
        <v>2640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600</v>
      </c>
      <c r="D60" s="13">
        <f t="shared" si="14"/>
        <v>60</v>
      </c>
      <c r="E60" s="13">
        <f t="shared" si="15"/>
        <v>2700</v>
      </c>
      <c r="F60" s="14">
        <f t="shared" si="16"/>
        <v>0</v>
      </c>
      <c r="G60" s="14">
        <f t="shared" si="10"/>
        <v>2700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600</v>
      </c>
      <c r="D61" s="13">
        <f t="shared" si="14"/>
        <v>60</v>
      </c>
      <c r="E61" s="13">
        <f t="shared" si="15"/>
        <v>2760</v>
      </c>
      <c r="F61" s="14">
        <f t="shared" si="16"/>
        <v>0</v>
      </c>
      <c r="G61" s="14">
        <f t="shared" si="10"/>
        <v>2760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600</v>
      </c>
      <c r="D62" s="13">
        <f t="shared" si="14"/>
        <v>60</v>
      </c>
      <c r="E62" s="13">
        <f t="shared" si="15"/>
        <v>2820</v>
      </c>
      <c r="F62" s="14">
        <f t="shared" si="16"/>
        <v>0</v>
      </c>
      <c r="G62" s="14">
        <f t="shared" si="10"/>
        <v>2820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600</v>
      </c>
      <c r="D63" s="13">
        <f t="shared" si="14"/>
        <v>60</v>
      </c>
      <c r="E63" s="13">
        <f t="shared" si="15"/>
        <v>2880</v>
      </c>
      <c r="F63" s="14">
        <f t="shared" si="16"/>
        <v>0</v>
      </c>
      <c r="G63" s="14">
        <f t="shared" si="10"/>
        <v>2880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600</v>
      </c>
      <c r="D64" s="13">
        <f t="shared" si="14"/>
        <v>60</v>
      </c>
      <c r="E64" s="13">
        <f t="shared" si="15"/>
        <v>2940</v>
      </c>
      <c r="F64" s="14">
        <f t="shared" si="16"/>
        <v>0</v>
      </c>
      <c r="G64" s="14">
        <f t="shared" si="10"/>
        <v>2940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600</v>
      </c>
      <c r="D65" s="13">
        <f t="shared" si="14"/>
        <v>60</v>
      </c>
      <c r="E65" s="13">
        <f t="shared" si="15"/>
        <v>3000</v>
      </c>
      <c r="F65" s="14">
        <f t="shared" si="16"/>
        <v>0</v>
      </c>
      <c r="G65" s="14">
        <f t="shared" si="10"/>
        <v>3000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600</v>
      </c>
      <c r="D66" s="13">
        <f t="shared" si="14"/>
        <v>60</v>
      </c>
      <c r="E66" s="13">
        <f t="shared" si="15"/>
        <v>3060</v>
      </c>
      <c r="F66" s="14">
        <f t="shared" si="16"/>
        <v>0</v>
      </c>
      <c r="G66" s="14">
        <f t="shared" si="10"/>
        <v>3060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600</v>
      </c>
      <c r="D67" s="13">
        <f t="shared" si="14"/>
        <v>60</v>
      </c>
      <c r="E67" s="13">
        <f t="shared" si="15"/>
        <v>3120</v>
      </c>
      <c r="F67" s="14">
        <f t="shared" si="16"/>
        <v>0</v>
      </c>
      <c r="G67" s="14">
        <f t="shared" si="10"/>
        <v>3120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600</v>
      </c>
      <c r="D68" s="13">
        <f t="shared" si="14"/>
        <v>60</v>
      </c>
      <c r="E68" s="13">
        <f t="shared" si="15"/>
        <v>3180</v>
      </c>
      <c r="F68" s="14">
        <f t="shared" si="16"/>
        <v>0</v>
      </c>
      <c r="G68" s="14">
        <f t="shared" si="10"/>
        <v>3180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600</v>
      </c>
      <c r="D69" s="13">
        <f t="shared" si="14"/>
        <v>60</v>
      </c>
      <c r="E69" s="13">
        <f t="shared" si="15"/>
        <v>3240</v>
      </c>
      <c r="F69" s="14">
        <f t="shared" si="16"/>
        <v>0</v>
      </c>
      <c r="G69" s="14">
        <f t="shared" ref="G69:G100" si="19">E69-F69</f>
        <v>3240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600</v>
      </c>
      <c r="D70" s="13">
        <f t="shared" ref="D70:D101" si="23">C69*$K$1</f>
        <v>60</v>
      </c>
      <c r="E70" s="13">
        <f t="shared" ref="E70:E101" si="24">C69*$K$1+G69</f>
        <v>3300</v>
      </c>
      <c r="F70" s="14">
        <f t="shared" ref="F70:F101" si="25">IF(J70&gt;E70,E70,J70)</f>
        <v>0</v>
      </c>
      <c r="G70" s="14">
        <f t="shared" si="19"/>
        <v>3300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600</v>
      </c>
      <c r="D71" s="13">
        <f t="shared" si="23"/>
        <v>60</v>
      </c>
      <c r="E71" s="13">
        <f t="shared" si="24"/>
        <v>3360</v>
      </c>
      <c r="F71" s="14">
        <f t="shared" si="25"/>
        <v>0</v>
      </c>
      <c r="G71" s="14">
        <f t="shared" si="19"/>
        <v>3360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600</v>
      </c>
      <c r="D72" s="13">
        <f t="shared" si="23"/>
        <v>60</v>
      </c>
      <c r="E72" s="13">
        <f t="shared" si="24"/>
        <v>3420</v>
      </c>
      <c r="F72" s="14">
        <f t="shared" si="25"/>
        <v>0</v>
      </c>
      <c r="G72" s="14">
        <f t="shared" si="19"/>
        <v>3420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600</v>
      </c>
      <c r="D73" s="13">
        <f t="shared" si="23"/>
        <v>60</v>
      </c>
      <c r="E73" s="13">
        <f t="shared" si="24"/>
        <v>3480</v>
      </c>
      <c r="F73" s="14">
        <f t="shared" si="25"/>
        <v>0</v>
      </c>
      <c r="G73" s="14">
        <f t="shared" si="19"/>
        <v>3480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600</v>
      </c>
      <c r="D74" s="13">
        <f t="shared" si="23"/>
        <v>60</v>
      </c>
      <c r="E74" s="13">
        <f t="shared" si="24"/>
        <v>3540</v>
      </c>
      <c r="F74" s="14">
        <f t="shared" si="25"/>
        <v>0</v>
      </c>
      <c r="G74" s="14">
        <f t="shared" si="19"/>
        <v>3540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600</v>
      </c>
      <c r="D75" s="13">
        <f t="shared" si="23"/>
        <v>60</v>
      </c>
      <c r="E75" s="13">
        <f t="shared" si="24"/>
        <v>3600</v>
      </c>
      <c r="F75" s="14">
        <f t="shared" si="25"/>
        <v>0</v>
      </c>
      <c r="G75" s="14">
        <f t="shared" si="19"/>
        <v>3600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600</v>
      </c>
      <c r="D76" s="13">
        <f t="shared" si="23"/>
        <v>60</v>
      </c>
      <c r="E76" s="13">
        <f t="shared" si="24"/>
        <v>3660</v>
      </c>
      <c r="F76" s="14">
        <f t="shared" si="25"/>
        <v>0</v>
      </c>
      <c r="G76" s="14">
        <f t="shared" si="19"/>
        <v>3660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600</v>
      </c>
      <c r="D77" s="13">
        <f t="shared" si="23"/>
        <v>60</v>
      </c>
      <c r="E77" s="13">
        <f t="shared" si="24"/>
        <v>3720</v>
      </c>
      <c r="F77" s="14">
        <f t="shared" si="25"/>
        <v>0</v>
      </c>
      <c r="G77" s="14">
        <f t="shared" si="19"/>
        <v>3720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600</v>
      </c>
      <c r="D78" s="13">
        <f t="shared" si="23"/>
        <v>60</v>
      </c>
      <c r="E78" s="13">
        <f t="shared" si="24"/>
        <v>3780</v>
      </c>
      <c r="F78" s="14">
        <f t="shared" si="25"/>
        <v>0</v>
      </c>
      <c r="G78" s="14">
        <f t="shared" si="19"/>
        <v>3780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600</v>
      </c>
      <c r="D79" s="13">
        <f t="shared" si="23"/>
        <v>60</v>
      </c>
      <c r="E79" s="13">
        <f t="shared" si="24"/>
        <v>3840</v>
      </c>
      <c r="F79" s="14">
        <f t="shared" si="25"/>
        <v>0</v>
      </c>
      <c r="G79" s="14">
        <f t="shared" si="19"/>
        <v>3840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600</v>
      </c>
      <c r="D80" s="13">
        <f t="shared" si="23"/>
        <v>60</v>
      </c>
      <c r="E80" s="13">
        <f t="shared" si="24"/>
        <v>3900</v>
      </c>
      <c r="F80" s="14">
        <f t="shared" si="25"/>
        <v>0</v>
      </c>
      <c r="G80" s="14">
        <f t="shared" si="19"/>
        <v>3900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600</v>
      </c>
      <c r="D81" s="13">
        <f t="shared" si="23"/>
        <v>60</v>
      </c>
      <c r="E81" s="13">
        <f t="shared" si="24"/>
        <v>3960</v>
      </c>
      <c r="F81" s="14">
        <f t="shared" si="25"/>
        <v>0</v>
      </c>
      <c r="G81" s="14">
        <f t="shared" si="19"/>
        <v>3960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600</v>
      </c>
      <c r="D82" s="13">
        <f t="shared" si="23"/>
        <v>60</v>
      </c>
      <c r="E82" s="13">
        <f t="shared" si="24"/>
        <v>4020</v>
      </c>
      <c r="F82" s="14">
        <f t="shared" si="25"/>
        <v>0</v>
      </c>
      <c r="G82" s="14">
        <f t="shared" si="19"/>
        <v>4020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600</v>
      </c>
      <c r="D83" s="13">
        <f t="shared" si="23"/>
        <v>60</v>
      </c>
      <c r="E83" s="13">
        <f t="shared" si="24"/>
        <v>4080</v>
      </c>
      <c r="F83" s="14">
        <f t="shared" si="25"/>
        <v>0</v>
      </c>
      <c r="G83" s="14">
        <f t="shared" si="19"/>
        <v>4080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600</v>
      </c>
      <c r="D84" s="13">
        <f t="shared" si="23"/>
        <v>60</v>
      </c>
      <c r="E84" s="13">
        <f t="shared" si="24"/>
        <v>4140</v>
      </c>
      <c r="F84" s="14">
        <f t="shared" si="25"/>
        <v>0</v>
      </c>
      <c r="G84" s="14">
        <f t="shared" si="19"/>
        <v>4140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600</v>
      </c>
      <c r="D85" s="13">
        <f t="shared" si="23"/>
        <v>60</v>
      </c>
      <c r="E85" s="13">
        <f t="shared" si="24"/>
        <v>4200</v>
      </c>
      <c r="F85" s="14">
        <f t="shared" si="25"/>
        <v>0</v>
      </c>
      <c r="G85" s="14">
        <f t="shared" si="19"/>
        <v>4200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600</v>
      </c>
      <c r="D86" s="13">
        <f t="shared" si="23"/>
        <v>60</v>
      </c>
      <c r="E86" s="13">
        <f t="shared" si="24"/>
        <v>4260</v>
      </c>
      <c r="F86" s="14">
        <f t="shared" si="25"/>
        <v>0</v>
      </c>
      <c r="G86" s="14">
        <f t="shared" si="19"/>
        <v>4260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600</v>
      </c>
      <c r="D87" s="13">
        <f t="shared" si="23"/>
        <v>60</v>
      </c>
      <c r="E87" s="13">
        <f t="shared" si="24"/>
        <v>4320</v>
      </c>
      <c r="F87" s="14">
        <f t="shared" si="25"/>
        <v>0</v>
      </c>
      <c r="G87" s="14">
        <f t="shared" si="19"/>
        <v>4320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600</v>
      </c>
      <c r="D88" s="13">
        <f t="shared" si="23"/>
        <v>60</v>
      </c>
      <c r="E88" s="13">
        <f t="shared" si="24"/>
        <v>4380</v>
      </c>
      <c r="F88" s="14">
        <f t="shared" si="25"/>
        <v>0</v>
      </c>
      <c r="G88" s="14">
        <f t="shared" si="19"/>
        <v>4380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600</v>
      </c>
      <c r="D89" s="13">
        <f t="shared" si="23"/>
        <v>60</v>
      </c>
      <c r="E89" s="13">
        <f t="shared" si="24"/>
        <v>4440</v>
      </c>
      <c r="F89" s="14">
        <f t="shared" si="25"/>
        <v>0</v>
      </c>
      <c r="G89" s="14">
        <f t="shared" si="19"/>
        <v>4440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600</v>
      </c>
      <c r="D90" s="13">
        <f t="shared" si="23"/>
        <v>60</v>
      </c>
      <c r="E90" s="13">
        <f t="shared" si="24"/>
        <v>4500</v>
      </c>
      <c r="F90" s="14">
        <f t="shared" si="25"/>
        <v>0</v>
      </c>
      <c r="G90" s="14">
        <f t="shared" si="19"/>
        <v>4500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600</v>
      </c>
      <c r="D91" s="13">
        <f t="shared" si="23"/>
        <v>60</v>
      </c>
      <c r="E91" s="13">
        <f t="shared" si="24"/>
        <v>4560</v>
      </c>
      <c r="F91" s="14">
        <f t="shared" si="25"/>
        <v>0</v>
      </c>
      <c r="G91" s="14">
        <f t="shared" si="19"/>
        <v>4560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600</v>
      </c>
      <c r="D92" s="13">
        <f t="shared" si="23"/>
        <v>60</v>
      </c>
      <c r="E92" s="13">
        <f t="shared" si="24"/>
        <v>4620</v>
      </c>
      <c r="F92" s="14">
        <f t="shared" si="25"/>
        <v>0</v>
      </c>
      <c r="G92" s="14">
        <f t="shared" si="19"/>
        <v>4620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600</v>
      </c>
      <c r="D93" s="13">
        <f t="shared" si="23"/>
        <v>60</v>
      </c>
      <c r="E93" s="13">
        <f t="shared" si="24"/>
        <v>4680</v>
      </c>
      <c r="F93" s="14">
        <f t="shared" si="25"/>
        <v>0</v>
      </c>
      <c r="G93" s="14">
        <f t="shared" si="19"/>
        <v>4680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600</v>
      </c>
      <c r="D94" s="13">
        <f t="shared" si="23"/>
        <v>60</v>
      </c>
      <c r="E94" s="13">
        <f t="shared" si="24"/>
        <v>4740</v>
      </c>
      <c r="F94" s="14">
        <f t="shared" si="25"/>
        <v>0</v>
      </c>
      <c r="G94" s="14">
        <f t="shared" si="19"/>
        <v>4740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600</v>
      </c>
      <c r="D95" s="13">
        <f t="shared" si="23"/>
        <v>60</v>
      </c>
      <c r="E95" s="13">
        <f t="shared" si="24"/>
        <v>4800</v>
      </c>
      <c r="F95" s="14">
        <f t="shared" si="25"/>
        <v>0</v>
      </c>
      <c r="G95" s="14">
        <f t="shared" si="19"/>
        <v>4800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600</v>
      </c>
      <c r="D96" s="13">
        <f t="shared" si="23"/>
        <v>60</v>
      </c>
      <c r="E96" s="13">
        <f t="shared" si="24"/>
        <v>4860</v>
      </c>
      <c r="F96" s="14">
        <f t="shared" si="25"/>
        <v>0</v>
      </c>
      <c r="G96" s="14">
        <f t="shared" si="19"/>
        <v>4860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600</v>
      </c>
      <c r="D97" s="13">
        <f t="shared" si="23"/>
        <v>60</v>
      </c>
      <c r="E97" s="13">
        <f t="shared" si="24"/>
        <v>4920</v>
      </c>
      <c r="F97" s="14">
        <f t="shared" si="25"/>
        <v>0</v>
      </c>
      <c r="G97" s="14">
        <f t="shared" si="19"/>
        <v>4920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600</v>
      </c>
      <c r="D98" s="13">
        <f t="shared" si="23"/>
        <v>60</v>
      </c>
      <c r="E98" s="13">
        <f t="shared" si="24"/>
        <v>4980</v>
      </c>
      <c r="F98" s="14">
        <f t="shared" si="25"/>
        <v>0</v>
      </c>
      <c r="G98" s="14">
        <f t="shared" si="19"/>
        <v>4980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600</v>
      </c>
      <c r="D99" s="13">
        <f t="shared" si="23"/>
        <v>60</v>
      </c>
      <c r="E99" s="13">
        <f t="shared" si="24"/>
        <v>5040</v>
      </c>
      <c r="F99" s="14">
        <f t="shared" si="25"/>
        <v>0</v>
      </c>
      <c r="G99" s="14">
        <f t="shared" si="19"/>
        <v>5040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600</v>
      </c>
      <c r="D100" s="13">
        <f t="shared" si="23"/>
        <v>60</v>
      </c>
      <c r="E100" s="13">
        <f t="shared" si="24"/>
        <v>5100</v>
      </c>
      <c r="F100" s="14">
        <f t="shared" si="25"/>
        <v>0</v>
      </c>
      <c r="G100" s="14">
        <f t="shared" si="19"/>
        <v>5100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600</v>
      </c>
      <c r="D101" s="13">
        <f t="shared" si="23"/>
        <v>60</v>
      </c>
      <c r="E101" s="13">
        <f t="shared" si="24"/>
        <v>5160</v>
      </c>
      <c r="F101" s="14">
        <f t="shared" si="25"/>
        <v>0</v>
      </c>
      <c r="G101" s="14">
        <f t="shared" ref="G101:G124" si="29">E101-F101</f>
        <v>5160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600</v>
      </c>
      <c r="D102" s="13">
        <f t="shared" ref="D102:D124" si="33">C101*$K$1</f>
        <v>60</v>
      </c>
      <c r="E102" s="13">
        <f t="shared" ref="E102:E124" si="34">C101*$K$1+G101</f>
        <v>5220</v>
      </c>
      <c r="F102" s="14">
        <f t="shared" ref="F102:F124" si="35">IF(J102&gt;E102,E102,J102)</f>
        <v>0</v>
      </c>
      <c r="G102" s="14">
        <f t="shared" si="29"/>
        <v>5220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600</v>
      </c>
      <c r="D103" s="13">
        <f t="shared" si="33"/>
        <v>60</v>
      </c>
      <c r="E103" s="13">
        <f t="shared" si="34"/>
        <v>5280</v>
      </c>
      <c r="F103" s="14">
        <f t="shared" si="35"/>
        <v>0</v>
      </c>
      <c r="G103" s="14">
        <f t="shared" si="29"/>
        <v>5280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600</v>
      </c>
      <c r="D104" s="13">
        <f t="shared" si="33"/>
        <v>60</v>
      </c>
      <c r="E104" s="13">
        <f t="shared" si="34"/>
        <v>5340</v>
      </c>
      <c r="F104" s="14">
        <f t="shared" si="35"/>
        <v>0</v>
      </c>
      <c r="G104" s="14">
        <f t="shared" si="29"/>
        <v>5340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600</v>
      </c>
      <c r="D105" s="13">
        <f t="shared" si="33"/>
        <v>60</v>
      </c>
      <c r="E105" s="13">
        <f t="shared" si="34"/>
        <v>5400</v>
      </c>
      <c r="F105" s="14">
        <f t="shared" si="35"/>
        <v>0</v>
      </c>
      <c r="G105" s="14">
        <f t="shared" si="29"/>
        <v>5400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600</v>
      </c>
      <c r="D106" s="13">
        <f t="shared" si="33"/>
        <v>60</v>
      </c>
      <c r="E106" s="13">
        <f t="shared" si="34"/>
        <v>5460</v>
      </c>
      <c r="F106" s="14">
        <f t="shared" si="35"/>
        <v>0</v>
      </c>
      <c r="G106" s="14">
        <f t="shared" si="29"/>
        <v>5460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600</v>
      </c>
      <c r="D107" s="13">
        <f t="shared" si="33"/>
        <v>60</v>
      </c>
      <c r="E107" s="13">
        <f t="shared" si="34"/>
        <v>5520</v>
      </c>
      <c r="F107" s="14">
        <f t="shared" si="35"/>
        <v>0</v>
      </c>
      <c r="G107" s="14">
        <f t="shared" si="29"/>
        <v>5520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600</v>
      </c>
      <c r="D108" s="13">
        <f t="shared" si="33"/>
        <v>60</v>
      </c>
      <c r="E108" s="13">
        <f t="shared" si="34"/>
        <v>5580</v>
      </c>
      <c r="F108" s="14">
        <f t="shared" si="35"/>
        <v>0</v>
      </c>
      <c r="G108" s="14">
        <f t="shared" si="29"/>
        <v>5580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600</v>
      </c>
      <c r="D109" s="13">
        <f t="shared" si="33"/>
        <v>60</v>
      </c>
      <c r="E109" s="13">
        <f t="shared" si="34"/>
        <v>5640</v>
      </c>
      <c r="F109" s="14">
        <f t="shared" si="35"/>
        <v>0</v>
      </c>
      <c r="G109" s="14">
        <f t="shared" si="29"/>
        <v>5640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600</v>
      </c>
      <c r="D110" s="13">
        <f t="shared" si="33"/>
        <v>60</v>
      </c>
      <c r="E110" s="13">
        <f t="shared" si="34"/>
        <v>5700</v>
      </c>
      <c r="F110" s="14">
        <f t="shared" si="35"/>
        <v>0</v>
      </c>
      <c r="G110" s="14">
        <f t="shared" si="29"/>
        <v>5700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600</v>
      </c>
      <c r="D111" s="13">
        <f t="shared" si="33"/>
        <v>60</v>
      </c>
      <c r="E111" s="13">
        <f t="shared" si="34"/>
        <v>5760</v>
      </c>
      <c r="F111" s="14">
        <f t="shared" si="35"/>
        <v>0</v>
      </c>
      <c r="G111" s="14">
        <f t="shared" si="29"/>
        <v>5760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600</v>
      </c>
      <c r="D112" s="13">
        <f t="shared" si="33"/>
        <v>60</v>
      </c>
      <c r="E112" s="13">
        <f t="shared" si="34"/>
        <v>5820</v>
      </c>
      <c r="F112" s="14">
        <f t="shared" si="35"/>
        <v>0</v>
      </c>
      <c r="G112" s="14">
        <f t="shared" si="29"/>
        <v>5820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600</v>
      </c>
      <c r="D113" s="13">
        <f t="shared" si="33"/>
        <v>60</v>
      </c>
      <c r="E113" s="13">
        <f t="shared" si="34"/>
        <v>5880</v>
      </c>
      <c r="F113" s="14">
        <f t="shared" si="35"/>
        <v>0</v>
      </c>
      <c r="G113" s="14">
        <f t="shared" si="29"/>
        <v>5880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600</v>
      </c>
      <c r="D114" s="13">
        <f t="shared" si="33"/>
        <v>60</v>
      </c>
      <c r="E114" s="13">
        <f t="shared" si="34"/>
        <v>5940</v>
      </c>
      <c r="F114" s="14">
        <f t="shared" si="35"/>
        <v>0</v>
      </c>
      <c r="G114" s="14">
        <f t="shared" si="29"/>
        <v>5940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600</v>
      </c>
      <c r="D115" s="13">
        <f t="shared" si="33"/>
        <v>60</v>
      </c>
      <c r="E115" s="13">
        <f t="shared" si="34"/>
        <v>6000</v>
      </c>
      <c r="F115" s="14">
        <f t="shared" si="35"/>
        <v>0</v>
      </c>
      <c r="G115" s="14">
        <f t="shared" si="29"/>
        <v>6000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600</v>
      </c>
      <c r="D116" s="13">
        <f t="shared" si="33"/>
        <v>60</v>
      </c>
      <c r="E116" s="13">
        <f t="shared" si="34"/>
        <v>6060</v>
      </c>
      <c r="F116" s="14">
        <f t="shared" si="35"/>
        <v>0</v>
      </c>
      <c r="G116" s="14">
        <f t="shared" si="29"/>
        <v>6060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600</v>
      </c>
      <c r="D117" s="13">
        <f t="shared" si="33"/>
        <v>60</v>
      </c>
      <c r="E117" s="13">
        <f t="shared" si="34"/>
        <v>6120</v>
      </c>
      <c r="F117" s="14">
        <f t="shared" si="35"/>
        <v>0</v>
      </c>
      <c r="G117" s="14">
        <f t="shared" si="29"/>
        <v>6120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600</v>
      </c>
      <c r="D118" s="13">
        <f t="shared" si="33"/>
        <v>60</v>
      </c>
      <c r="E118" s="13">
        <f t="shared" si="34"/>
        <v>6180</v>
      </c>
      <c r="F118" s="14">
        <f t="shared" si="35"/>
        <v>0</v>
      </c>
      <c r="G118" s="14">
        <f t="shared" si="29"/>
        <v>6180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600</v>
      </c>
      <c r="D119" s="13">
        <f t="shared" si="33"/>
        <v>60</v>
      </c>
      <c r="E119" s="13">
        <f t="shared" si="34"/>
        <v>6240</v>
      </c>
      <c r="F119" s="14">
        <f t="shared" si="35"/>
        <v>0</v>
      </c>
      <c r="G119" s="14">
        <f t="shared" si="29"/>
        <v>6240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600</v>
      </c>
      <c r="D120" s="13">
        <f t="shared" si="33"/>
        <v>60</v>
      </c>
      <c r="E120" s="13">
        <f t="shared" si="34"/>
        <v>6300</v>
      </c>
      <c r="F120" s="14">
        <f t="shared" si="35"/>
        <v>0</v>
      </c>
      <c r="G120" s="14">
        <f t="shared" si="29"/>
        <v>6300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600</v>
      </c>
      <c r="D121" s="13">
        <f t="shared" si="33"/>
        <v>60</v>
      </c>
      <c r="E121" s="13">
        <f t="shared" si="34"/>
        <v>6360</v>
      </c>
      <c r="F121" s="14">
        <f t="shared" si="35"/>
        <v>0</v>
      </c>
      <c r="G121" s="14">
        <f t="shared" si="29"/>
        <v>6360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600</v>
      </c>
      <c r="D122" s="13">
        <f t="shared" si="33"/>
        <v>60</v>
      </c>
      <c r="E122" s="13">
        <f t="shared" si="34"/>
        <v>6420</v>
      </c>
      <c r="F122" s="14">
        <f t="shared" si="35"/>
        <v>0</v>
      </c>
      <c r="G122" s="14">
        <f t="shared" si="29"/>
        <v>6420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600</v>
      </c>
      <c r="D123" s="13">
        <f t="shared" si="33"/>
        <v>60</v>
      </c>
      <c r="E123" s="13">
        <f t="shared" si="34"/>
        <v>6480</v>
      </c>
      <c r="F123" s="14">
        <f t="shared" si="35"/>
        <v>0</v>
      </c>
      <c r="G123" s="14">
        <f t="shared" si="29"/>
        <v>6480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600</v>
      </c>
      <c r="D124" s="13">
        <f t="shared" si="33"/>
        <v>60</v>
      </c>
      <c r="E124" s="13">
        <f t="shared" si="34"/>
        <v>6540</v>
      </c>
      <c r="F124" s="14">
        <f t="shared" si="35"/>
        <v>0</v>
      </c>
      <c r="G124" s="14">
        <f t="shared" si="29"/>
        <v>6540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M23" sqref="M23"/>
    </sheetView>
  </sheetViews>
  <sheetFormatPr defaultColWidth="11" defaultRowHeight="15"/>
  <cols>
    <col min="1" max="1" width="7" hidden="1" customWidth="1"/>
    <col min="2" max="2" width="9" customWidth="1"/>
    <col min="4" max="4" width="10.4285714285714" customWidth="1"/>
    <col min="5" max="5" width="12.5714285714286" customWidth="1"/>
    <col min="6" max="6" width="9.85714285714286" customWidth="1"/>
    <col min="7" max="7" width="12.5714285714286" customWidth="1"/>
    <col min="8" max="8" width="11.2857142857143" customWidth="1"/>
    <col min="9" max="9" width="12.5714285714286" customWidth="1"/>
    <col min="10" max="11" width="12.2857142857143" customWidth="1"/>
    <col min="15" max="15" width="11.5714285714286" customWidth="1"/>
    <col min="16" max="16" width="15.4285714285714" customWidth="1"/>
    <col min="17" max="17" width="5.71428571428571" customWidth="1"/>
    <col min="18" max="18" width="25.2857142857143" customWidth="1"/>
    <col min="19" max="19" width="10.7142857142857" customWidth="1"/>
  </cols>
  <sheetData>
    <row r="1" spans="2:16">
      <c r="B1" s="1" t="s">
        <v>9</v>
      </c>
      <c r="C1" s="2" t="s">
        <v>137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1000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1000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1000</v>
      </c>
      <c r="J5" s="24"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500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1000</v>
      </c>
      <c r="D6" s="13">
        <f t="shared" ref="D6:D37" si="4">C5*$K$1</f>
        <v>100</v>
      </c>
      <c r="E6" s="13">
        <f t="shared" ref="E6:E37" si="5">C5*$K$1+G5</f>
        <v>100</v>
      </c>
      <c r="F6" s="14">
        <f t="shared" ref="F6:F37" si="6">IF(J6&gt;E6,E6,J6)</f>
        <v>100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100</v>
      </c>
      <c r="K6" s="27">
        <v>43619</v>
      </c>
      <c r="L6" s="26">
        <v>100</v>
      </c>
      <c r="M6" s="27"/>
      <c r="N6" s="28"/>
      <c r="O6" s="27"/>
      <c r="P6" s="28"/>
      <c r="R6" s="34" t="s">
        <v>5</v>
      </c>
      <c r="S6" s="33">
        <f ca="1">VLOOKUP($A$2,$A$5:$P$127,4,FALSE)</f>
        <v>50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1050</v>
      </c>
      <c r="D7" s="13">
        <f t="shared" si="4"/>
        <v>100</v>
      </c>
      <c r="E7" s="13">
        <f t="shared" si="5"/>
        <v>100</v>
      </c>
      <c r="F7" s="14">
        <f t="shared" si="6"/>
        <v>100</v>
      </c>
      <c r="G7" s="14">
        <f t="shared" si="0"/>
        <v>0</v>
      </c>
      <c r="H7" s="14">
        <f t="shared" si="7"/>
        <v>0</v>
      </c>
      <c r="I7" s="24">
        <f t="shared" si="8"/>
        <v>50</v>
      </c>
      <c r="J7" s="24">
        <f t="shared" ref="J7:J70" si="9">IF($L7&gt;0,$L7,0)+IF($N7&gt;0,$N7,0)+IF($P7&gt;0,$P7,0)</f>
        <v>100</v>
      </c>
      <c r="K7" s="27">
        <v>43649</v>
      </c>
      <c r="L7" s="26">
        <v>100</v>
      </c>
      <c r="M7" s="27">
        <v>43657</v>
      </c>
      <c r="N7" s="28">
        <v>-50</v>
      </c>
      <c r="O7" s="27"/>
      <c r="P7" s="28"/>
      <c r="R7" s="35" t="s">
        <v>24</v>
      </c>
      <c r="S7" s="33">
        <f ca="1">VLOOKUP($A$2,$A$5:$P$127,7,FALSE)</f>
        <v>50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1050</v>
      </c>
      <c r="D8" s="13">
        <f t="shared" si="4"/>
        <v>105</v>
      </c>
      <c r="E8" s="13">
        <f t="shared" si="5"/>
        <v>105</v>
      </c>
      <c r="F8" s="14">
        <f t="shared" si="6"/>
        <v>105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105</v>
      </c>
      <c r="K8" s="27">
        <v>43734</v>
      </c>
      <c r="L8" s="26">
        <v>105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1005</v>
      </c>
      <c r="D9" s="13">
        <f t="shared" si="4"/>
        <v>105</v>
      </c>
      <c r="E9" s="13">
        <f t="shared" si="5"/>
        <v>105</v>
      </c>
      <c r="F9" s="14">
        <f t="shared" si="6"/>
        <v>105</v>
      </c>
      <c r="G9" s="14">
        <f t="shared" si="0"/>
        <v>0</v>
      </c>
      <c r="H9" s="14">
        <f t="shared" si="7"/>
        <v>45</v>
      </c>
      <c r="I9" s="24">
        <f t="shared" si="8"/>
        <v>0</v>
      </c>
      <c r="J9" s="24">
        <f t="shared" si="9"/>
        <v>150</v>
      </c>
      <c r="K9" s="27">
        <v>43734</v>
      </c>
      <c r="L9" s="26">
        <v>100</v>
      </c>
      <c r="M9" s="27">
        <v>43734</v>
      </c>
      <c r="N9" s="28">
        <v>50</v>
      </c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1000</v>
      </c>
      <c r="D10" s="13">
        <f t="shared" si="4"/>
        <v>100.5</v>
      </c>
      <c r="E10" s="13">
        <f t="shared" si="5"/>
        <v>100.5</v>
      </c>
      <c r="F10" s="14">
        <f t="shared" si="6"/>
        <v>100.5</v>
      </c>
      <c r="G10" s="14">
        <f t="shared" si="0"/>
        <v>0</v>
      </c>
      <c r="H10" s="14">
        <f t="shared" si="7"/>
        <v>5</v>
      </c>
      <c r="I10" s="24">
        <f t="shared" si="8"/>
        <v>0</v>
      </c>
      <c r="J10" s="24">
        <f t="shared" si="9"/>
        <v>105.5</v>
      </c>
      <c r="K10" s="27">
        <v>43742</v>
      </c>
      <c r="L10" s="26">
        <v>105.5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1000</v>
      </c>
      <c r="D11" s="13">
        <f t="shared" si="4"/>
        <v>100</v>
      </c>
      <c r="E11" s="13">
        <f t="shared" si="5"/>
        <v>100</v>
      </c>
      <c r="F11" s="14">
        <f t="shared" si="6"/>
        <v>100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100</v>
      </c>
      <c r="K11" s="27">
        <v>43775</v>
      </c>
      <c r="L11" s="26">
        <v>100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1000</v>
      </c>
      <c r="D12" s="13">
        <f t="shared" si="4"/>
        <v>100</v>
      </c>
      <c r="E12" s="13">
        <f t="shared" si="5"/>
        <v>100</v>
      </c>
      <c r="F12" s="14">
        <f t="shared" si="6"/>
        <v>100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100</v>
      </c>
      <c r="K12" s="27">
        <v>43804</v>
      </c>
      <c r="L12" s="26">
        <v>100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1000</v>
      </c>
      <c r="D13" s="13">
        <f t="shared" si="4"/>
        <v>100</v>
      </c>
      <c r="E13" s="13">
        <f t="shared" si="5"/>
        <v>100</v>
      </c>
      <c r="F13" s="14">
        <f t="shared" si="6"/>
        <v>100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100</v>
      </c>
      <c r="K13" s="27">
        <v>43869</v>
      </c>
      <c r="L13" s="26">
        <v>100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1000</v>
      </c>
      <c r="D14" s="13">
        <f t="shared" si="4"/>
        <v>100</v>
      </c>
      <c r="E14" s="13">
        <f t="shared" si="5"/>
        <v>100</v>
      </c>
      <c r="F14" s="14">
        <f t="shared" si="6"/>
        <v>100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100</v>
      </c>
      <c r="K14" s="27">
        <v>43897</v>
      </c>
      <c r="L14" s="26">
        <v>100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500</v>
      </c>
      <c r="D15" s="13">
        <f t="shared" si="4"/>
        <v>100</v>
      </c>
      <c r="E15" s="13">
        <f t="shared" si="5"/>
        <v>100</v>
      </c>
      <c r="F15" s="14">
        <f t="shared" si="6"/>
        <v>100</v>
      </c>
      <c r="G15" s="14">
        <f t="shared" si="0"/>
        <v>0</v>
      </c>
      <c r="H15" s="14">
        <f t="shared" si="7"/>
        <v>500</v>
      </c>
      <c r="I15" s="24">
        <f t="shared" si="8"/>
        <v>0</v>
      </c>
      <c r="J15" s="24">
        <f t="shared" si="9"/>
        <v>600</v>
      </c>
      <c r="K15" s="29">
        <v>43903</v>
      </c>
      <c r="L15" s="26">
        <v>600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500</v>
      </c>
      <c r="D16" s="13">
        <f t="shared" si="4"/>
        <v>50</v>
      </c>
      <c r="E16" s="13">
        <f t="shared" si="5"/>
        <v>50</v>
      </c>
      <c r="F16" s="14">
        <f t="shared" si="6"/>
        <v>50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50</v>
      </c>
      <c r="K16" s="25">
        <v>43957</v>
      </c>
      <c r="L16" s="26">
        <v>50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500</v>
      </c>
      <c r="D17" s="13">
        <f t="shared" si="4"/>
        <v>50</v>
      </c>
      <c r="E17" s="13">
        <f t="shared" si="5"/>
        <v>50</v>
      </c>
      <c r="F17" s="14">
        <f t="shared" si="6"/>
        <v>50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50</v>
      </c>
      <c r="K17" s="25">
        <v>43957</v>
      </c>
      <c r="L17" s="26">
        <v>50</v>
      </c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500</v>
      </c>
      <c r="D18" s="13">
        <f t="shared" si="4"/>
        <v>50</v>
      </c>
      <c r="E18" s="13">
        <f t="shared" si="5"/>
        <v>50</v>
      </c>
      <c r="F18" s="14">
        <f t="shared" si="6"/>
        <v>50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50</v>
      </c>
      <c r="K18" s="25">
        <v>43991</v>
      </c>
      <c r="L18" s="26">
        <v>50</v>
      </c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500</v>
      </c>
      <c r="D19" s="13">
        <f t="shared" si="4"/>
        <v>50</v>
      </c>
      <c r="E19" s="13">
        <f t="shared" si="5"/>
        <v>50</v>
      </c>
      <c r="F19" s="14">
        <f t="shared" si="6"/>
        <v>50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50</v>
      </c>
      <c r="K19" s="25">
        <v>44023</v>
      </c>
      <c r="L19" s="26">
        <v>50</v>
      </c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500</v>
      </c>
      <c r="D20" s="13">
        <f t="shared" si="4"/>
        <v>50</v>
      </c>
      <c r="E20" s="13">
        <f t="shared" si="5"/>
        <v>50</v>
      </c>
      <c r="F20" s="14">
        <f t="shared" si="6"/>
        <v>50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50</v>
      </c>
      <c r="K20" s="25">
        <v>44051</v>
      </c>
      <c r="L20" s="26">
        <v>50</v>
      </c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500</v>
      </c>
      <c r="D21" s="13">
        <f t="shared" si="4"/>
        <v>50</v>
      </c>
      <c r="E21" s="13">
        <f t="shared" si="5"/>
        <v>50</v>
      </c>
      <c r="F21" s="14">
        <f t="shared" si="6"/>
        <v>0</v>
      </c>
      <c r="G21" s="14">
        <f t="shared" si="0"/>
        <v>50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500</v>
      </c>
      <c r="D22" s="13">
        <f t="shared" si="4"/>
        <v>50</v>
      </c>
      <c r="E22" s="13">
        <f t="shared" si="5"/>
        <v>100</v>
      </c>
      <c r="F22" s="14">
        <f t="shared" si="6"/>
        <v>0</v>
      </c>
      <c r="G22" s="14">
        <f t="shared" si="0"/>
        <v>100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500</v>
      </c>
      <c r="D23" s="13">
        <f t="shared" si="4"/>
        <v>50</v>
      </c>
      <c r="E23" s="13">
        <f t="shared" si="5"/>
        <v>150</v>
      </c>
      <c r="F23" s="14">
        <f t="shared" si="6"/>
        <v>0</v>
      </c>
      <c r="G23" s="14">
        <f t="shared" si="0"/>
        <v>150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500</v>
      </c>
      <c r="D24" s="13">
        <f t="shared" si="4"/>
        <v>50</v>
      </c>
      <c r="E24" s="13">
        <f t="shared" si="5"/>
        <v>200</v>
      </c>
      <c r="F24" s="14">
        <f t="shared" si="6"/>
        <v>0</v>
      </c>
      <c r="G24" s="14">
        <f t="shared" si="0"/>
        <v>200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500</v>
      </c>
      <c r="D25" s="13">
        <f t="shared" si="4"/>
        <v>50</v>
      </c>
      <c r="E25" s="13">
        <f t="shared" si="5"/>
        <v>250</v>
      </c>
      <c r="F25" s="14">
        <f t="shared" si="6"/>
        <v>0</v>
      </c>
      <c r="G25" s="14">
        <f t="shared" si="0"/>
        <v>250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500</v>
      </c>
      <c r="D26" s="13">
        <f t="shared" si="4"/>
        <v>50</v>
      </c>
      <c r="E26" s="13">
        <f t="shared" si="5"/>
        <v>300</v>
      </c>
      <c r="F26" s="14">
        <f t="shared" si="6"/>
        <v>0</v>
      </c>
      <c r="G26" s="14">
        <f t="shared" si="0"/>
        <v>300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500</v>
      </c>
      <c r="D27" s="13">
        <f t="shared" si="4"/>
        <v>50</v>
      </c>
      <c r="E27" s="13">
        <f t="shared" si="5"/>
        <v>350</v>
      </c>
      <c r="F27" s="14">
        <f t="shared" si="6"/>
        <v>0</v>
      </c>
      <c r="G27" s="14">
        <f t="shared" si="0"/>
        <v>350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500</v>
      </c>
      <c r="D28" s="13">
        <f t="shared" si="4"/>
        <v>50</v>
      </c>
      <c r="E28" s="13">
        <f t="shared" si="5"/>
        <v>400</v>
      </c>
      <c r="F28" s="14">
        <f t="shared" si="6"/>
        <v>0</v>
      </c>
      <c r="G28" s="14">
        <f t="shared" si="0"/>
        <v>400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500</v>
      </c>
      <c r="D29" s="13">
        <f t="shared" si="4"/>
        <v>50</v>
      </c>
      <c r="E29" s="13">
        <f t="shared" si="5"/>
        <v>450</v>
      </c>
      <c r="F29" s="14">
        <f t="shared" si="6"/>
        <v>0</v>
      </c>
      <c r="G29" s="14">
        <f t="shared" si="0"/>
        <v>450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500</v>
      </c>
      <c r="D30" s="13">
        <f t="shared" si="4"/>
        <v>50</v>
      </c>
      <c r="E30" s="13">
        <f t="shared" si="5"/>
        <v>500</v>
      </c>
      <c r="F30" s="14">
        <f t="shared" si="6"/>
        <v>0</v>
      </c>
      <c r="G30" s="14">
        <f t="shared" si="0"/>
        <v>500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500</v>
      </c>
      <c r="D31" s="13">
        <f t="shared" si="4"/>
        <v>50</v>
      </c>
      <c r="E31" s="13">
        <f t="shared" si="5"/>
        <v>550</v>
      </c>
      <c r="F31" s="14">
        <f t="shared" si="6"/>
        <v>0</v>
      </c>
      <c r="G31" s="14">
        <f t="shared" si="0"/>
        <v>550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500</v>
      </c>
      <c r="D32" s="13">
        <f t="shared" si="4"/>
        <v>50</v>
      </c>
      <c r="E32" s="13">
        <f t="shared" si="5"/>
        <v>600</v>
      </c>
      <c r="F32" s="14">
        <f t="shared" si="6"/>
        <v>0</v>
      </c>
      <c r="G32" s="14">
        <f t="shared" si="0"/>
        <v>600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500</v>
      </c>
      <c r="D33" s="13">
        <f t="shared" si="4"/>
        <v>50</v>
      </c>
      <c r="E33" s="13">
        <f t="shared" si="5"/>
        <v>650</v>
      </c>
      <c r="F33" s="14">
        <f t="shared" si="6"/>
        <v>0</v>
      </c>
      <c r="G33" s="14">
        <f t="shared" si="0"/>
        <v>650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500</v>
      </c>
      <c r="D34" s="13">
        <f t="shared" si="4"/>
        <v>50</v>
      </c>
      <c r="E34" s="13">
        <f t="shared" si="5"/>
        <v>700</v>
      </c>
      <c r="F34" s="14">
        <f t="shared" si="6"/>
        <v>0</v>
      </c>
      <c r="G34" s="14">
        <f t="shared" si="0"/>
        <v>700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500</v>
      </c>
      <c r="D35" s="13">
        <f t="shared" si="4"/>
        <v>50</v>
      </c>
      <c r="E35" s="13">
        <f t="shared" si="5"/>
        <v>750</v>
      </c>
      <c r="F35" s="14">
        <f t="shared" si="6"/>
        <v>0</v>
      </c>
      <c r="G35" s="14">
        <f t="shared" si="0"/>
        <v>750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500</v>
      </c>
      <c r="D36" s="13">
        <f t="shared" si="4"/>
        <v>50</v>
      </c>
      <c r="E36" s="13">
        <f t="shared" si="5"/>
        <v>800</v>
      </c>
      <c r="F36" s="14">
        <f t="shared" si="6"/>
        <v>0</v>
      </c>
      <c r="G36" s="14">
        <f t="shared" si="0"/>
        <v>800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500</v>
      </c>
      <c r="D37" s="13">
        <f t="shared" si="4"/>
        <v>50</v>
      </c>
      <c r="E37" s="13">
        <f t="shared" si="5"/>
        <v>850</v>
      </c>
      <c r="F37" s="14">
        <f t="shared" si="6"/>
        <v>0</v>
      </c>
      <c r="G37" s="14">
        <f t="shared" ref="G37:G68" si="10">E37-F37</f>
        <v>850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500</v>
      </c>
      <c r="D38" s="13">
        <f t="shared" ref="D38:D69" si="14">C37*$K$1</f>
        <v>50</v>
      </c>
      <c r="E38" s="13">
        <f t="shared" ref="E38:E69" si="15">C37*$K$1+G37</f>
        <v>900</v>
      </c>
      <c r="F38" s="14">
        <f t="shared" ref="F38:F69" si="16">IF(J38&gt;E38,E38,J38)</f>
        <v>0</v>
      </c>
      <c r="G38" s="14">
        <f t="shared" si="10"/>
        <v>900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500</v>
      </c>
      <c r="D39" s="13">
        <f t="shared" si="14"/>
        <v>50</v>
      </c>
      <c r="E39" s="13">
        <f t="shared" si="15"/>
        <v>950</v>
      </c>
      <c r="F39" s="14">
        <f t="shared" si="16"/>
        <v>0</v>
      </c>
      <c r="G39" s="14">
        <f t="shared" si="10"/>
        <v>950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500</v>
      </c>
      <c r="D40" s="13">
        <f t="shared" si="14"/>
        <v>50</v>
      </c>
      <c r="E40" s="13">
        <f t="shared" si="15"/>
        <v>1000</v>
      </c>
      <c r="F40" s="14">
        <f t="shared" si="16"/>
        <v>0</v>
      </c>
      <c r="G40" s="14">
        <f t="shared" si="10"/>
        <v>1000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500</v>
      </c>
      <c r="D41" s="13">
        <f t="shared" si="14"/>
        <v>50</v>
      </c>
      <c r="E41" s="13">
        <f t="shared" si="15"/>
        <v>1050</v>
      </c>
      <c r="F41" s="14">
        <f t="shared" si="16"/>
        <v>0</v>
      </c>
      <c r="G41" s="14">
        <f t="shared" si="10"/>
        <v>1050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500</v>
      </c>
      <c r="D42" s="13">
        <f t="shared" si="14"/>
        <v>50</v>
      </c>
      <c r="E42" s="13">
        <f t="shared" si="15"/>
        <v>1100</v>
      </c>
      <c r="F42" s="14">
        <f t="shared" si="16"/>
        <v>0</v>
      </c>
      <c r="G42" s="14">
        <f t="shared" si="10"/>
        <v>1100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500</v>
      </c>
      <c r="D43" s="13">
        <f t="shared" si="14"/>
        <v>50</v>
      </c>
      <c r="E43" s="13">
        <f t="shared" si="15"/>
        <v>1150</v>
      </c>
      <c r="F43" s="14">
        <f t="shared" si="16"/>
        <v>0</v>
      </c>
      <c r="G43" s="14">
        <f t="shared" si="10"/>
        <v>1150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500</v>
      </c>
      <c r="D44" s="13">
        <f t="shared" si="14"/>
        <v>50</v>
      </c>
      <c r="E44" s="13">
        <f t="shared" si="15"/>
        <v>1200</v>
      </c>
      <c r="F44" s="14">
        <f t="shared" si="16"/>
        <v>0</v>
      </c>
      <c r="G44" s="14">
        <f t="shared" si="10"/>
        <v>1200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500</v>
      </c>
      <c r="D45" s="13">
        <f t="shared" si="14"/>
        <v>50</v>
      </c>
      <c r="E45" s="13">
        <f t="shared" si="15"/>
        <v>1250</v>
      </c>
      <c r="F45" s="14">
        <f t="shared" si="16"/>
        <v>0</v>
      </c>
      <c r="G45" s="14">
        <f t="shared" si="10"/>
        <v>1250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500</v>
      </c>
      <c r="D46" s="13">
        <f t="shared" si="14"/>
        <v>50</v>
      </c>
      <c r="E46" s="13">
        <f t="shared" si="15"/>
        <v>1300</v>
      </c>
      <c r="F46" s="14">
        <f t="shared" si="16"/>
        <v>0</v>
      </c>
      <c r="G46" s="14">
        <f t="shared" si="10"/>
        <v>1300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500</v>
      </c>
      <c r="D47" s="13">
        <f t="shared" si="14"/>
        <v>50</v>
      </c>
      <c r="E47" s="13">
        <f t="shared" si="15"/>
        <v>1350</v>
      </c>
      <c r="F47" s="14">
        <f t="shared" si="16"/>
        <v>0</v>
      </c>
      <c r="G47" s="14">
        <f t="shared" si="10"/>
        <v>1350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500</v>
      </c>
      <c r="D48" s="13">
        <f t="shared" si="14"/>
        <v>50</v>
      </c>
      <c r="E48" s="13">
        <f t="shared" si="15"/>
        <v>1400</v>
      </c>
      <c r="F48" s="14">
        <f t="shared" si="16"/>
        <v>0</v>
      </c>
      <c r="G48" s="14">
        <f t="shared" si="10"/>
        <v>1400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500</v>
      </c>
      <c r="D49" s="13">
        <f t="shared" si="14"/>
        <v>50</v>
      </c>
      <c r="E49" s="13">
        <f t="shared" si="15"/>
        <v>1450</v>
      </c>
      <c r="F49" s="14">
        <f t="shared" si="16"/>
        <v>0</v>
      </c>
      <c r="G49" s="14">
        <f t="shared" si="10"/>
        <v>1450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500</v>
      </c>
      <c r="D50" s="13">
        <f t="shared" si="14"/>
        <v>50</v>
      </c>
      <c r="E50" s="13">
        <f t="shared" si="15"/>
        <v>1500</v>
      </c>
      <c r="F50" s="14">
        <f t="shared" si="16"/>
        <v>0</v>
      </c>
      <c r="G50" s="14">
        <f t="shared" si="10"/>
        <v>1500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500</v>
      </c>
      <c r="D51" s="13">
        <f t="shared" si="14"/>
        <v>50</v>
      </c>
      <c r="E51" s="13">
        <f t="shared" si="15"/>
        <v>1550</v>
      </c>
      <c r="F51" s="14">
        <f t="shared" si="16"/>
        <v>0</v>
      </c>
      <c r="G51" s="14">
        <f t="shared" si="10"/>
        <v>1550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500</v>
      </c>
      <c r="D52" s="13">
        <f t="shared" si="14"/>
        <v>50</v>
      </c>
      <c r="E52" s="13">
        <f t="shared" si="15"/>
        <v>1600</v>
      </c>
      <c r="F52" s="14">
        <f t="shared" si="16"/>
        <v>0</v>
      </c>
      <c r="G52" s="14">
        <f t="shared" si="10"/>
        <v>1600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500</v>
      </c>
      <c r="D53" s="13">
        <f t="shared" si="14"/>
        <v>50</v>
      </c>
      <c r="E53" s="13">
        <f t="shared" si="15"/>
        <v>1650</v>
      </c>
      <c r="F53" s="14">
        <f t="shared" si="16"/>
        <v>0</v>
      </c>
      <c r="G53" s="14">
        <f t="shared" si="10"/>
        <v>1650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500</v>
      </c>
      <c r="D54" s="13">
        <f t="shared" si="14"/>
        <v>50</v>
      </c>
      <c r="E54" s="13">
        <f t="shared" si="15"/>
        <v>1700</v>
      </c>
      <c r="F54" s="14">
        <f t="shared" si="16"/>
        <v>0</v>
      </c>
      <c r="G54" s="14">
        <f t="shared" si="10"/>
        <v>1700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500</v>
      </c>
      <c r="D55" s="13">
        <f t="shared" si="14"/>
        <v>50</v>
      </c>
      <c r="E55" s="13">
        <f t="shared" si="15"/>
        <v>1750</v>
      </c>
      <c r="F55" s="14">
        <f t="shared" si="16"/>
        <v>0</v>
      </c>
      <c r="G55" s="14">
        <f t="shared" si="10"/>
        <v>1750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500</v>
      </c>
      <c r="D56" s="13">
        <f t="shared" si="14"/>
        <v>50</v>
      </c>
      <c r="E56" s="13">
        <f t="shared" si="15"/>
        <v>1800</v>
      </c>
      <c r="F56" s="14">
        <f t="shared" si="16"/>
        <v>0</v>
      </c>
      <c r="G56" s="14">
        <f t="shared" si="10"/>
        <v>1800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500</v>
      </c>
      <c r="D57" s="13">
        <f t="shared" si="14"/>
        <v>50</v>
      </c>
      <c r="E57" s="13">
        <f t="shared" si="15"/>
        <v>1850</v>
      </c>
      <c r="F57" s="14">
        <f t="shared" si="16"/>
        <v>0</v>
      </c>
      <c r="G57" s="14">
        <f t="shared" si="10"/>
        <v>1850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500</v>
      </c>
      <c r="D58" s="13">
        <f t="shared" si="14"/>
        <v>50</v>
      </c>
      <c r="E58" s="13">
        <f t="shared" si="15"/>
        <v>1900</v>
      </c>
      <c r="F58" s="14">
        <f t="shared" si="16"/>
        <v>0</v>
      </c>
      <c r="G58" s="14">
        <f t="shared" si="10"/>
        <v>1900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500</v>
      </c>
      <c r="D59" s="13">
        <f t="shared" si="14"/>
        <v>50</v>
      </c>
      <c r="E59" s="13">
        <f t="shared" si="15"/>
        <v>1950</v>
      </c>
      <c r="F59" s="14">
        <f t="shared" si="16"/>
        <v>0</v>
      </c>
      <c r="G59" s="14">
        <f t="shared" si="10"/>
        <v>1950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500</v>
      </c>
      <c r="D60" s="13">
        <f t="shared" si="14"/>
        <v>50</v>
      </c>
      <c r="E60" s="13">
        <f t="shared" si="15"/>
        <v>2000</v>
      </c>
      <c r="F60" s="14">
        <f t="shared" si="16"/>
        <v>0</v>
      </c>
      <c r="G60" s="14">
        <f t="shared" si="10"/>
        <v>2000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500</v>
      </c>
      <c r="D61" s="13">
        <f t="shared" si="14"/>
        <v>50</v>
      </c>
      <c r="E61" s="13">
        <f t="shared" si="15"/>
        <v>2050</v>
      </c>
      <c r="F61" s="14">
        <f t="shared" si="16"/>
        <v>0</v>
      </c>
      <c r="G61" s="14">
        <f t="shared" si="10"/>
        <v>2050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500</v>
      </c>
      <c r="D62" s="13">
        <f t="shared" si="14"/>
        <v>50</v>
      </c>
      <c r="E62" s="13">
        <f t="shared" si="15"/>
        <v>2100</v>
      </c>
      <c r="F62" s="14">
        <f t="shared" si="16"/>
        <v>0</v>
      </c>
      <c r="G62" s="14">
        <f t="shared" si="10"/>
        <v>2100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500</v>
      </c>
      <c r="D63" s="13">
        <f t="shared" si="14"/>
        <v>50</v>
      </c>
      <c r="E63" s="13">
        <f t="shared" si="15"/>
        <v>2150</v>
      </c>
      <c r="F63" s="14">
        <f t="shared" si="16"/>
        <v>0</v>
      </c>
      <c r="G63" s="14">
        <f t="shared" si="10"/>
        <v>2150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500</v>
      </c>
      <c r="D64" s="13">
        <f t="shared" si="14"/>
        <v>50</v>
      </c>
      <c r="E64" s="13">
        <f t="shared" si="15"/>
        <v>2200</v>
      </c>
      <c r="F64" s="14">
        <f t="shared" si="16"/>
        <v>0</v>
      </c>
      <c r="G64" s="14">
        <f t="shared" si="10"/>
        <v>2200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500</v>
      </c>
      <c r="D65" s="13">
        <f t="shared" si="14"/>
        <v>50</v>
      </c>
      <c r="E65" s="13">
        <f t="shared" si="15"/>
        <v>2250</v>
      </c>
      <c r="F65" s="14">
        <f t="shared" si="16"/>
        <v>0</v>
      </c>
      <c r="G65" s="14">
        <f t="shared" si="10"/>
        <v>2250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500</v>
      </c>
      <c r="D66" s="13">
        <f t="shared" si="14"/>
        <v>50</v>
      </c>
      <c r="E66" s="13">
        <f t="shared" si="15"/>
        <v>2300</v>
      </c>
      <c r="F66" s="14">
        <f t="shared" si="16"/>
        <v>0</v>
      </c>
      <c r="G66" s="14">
        <f t="shared" si="10"/>
        <v>2300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500</v>
      </c>
      <c r="D67" s="13">
        <f t="shared" si="14"/>
        <v>50</v>
      </c>
      <c r="E67" s="13">
        <f t="shared" si="15"/>
        <v>2350</v>
      </c>
      <c r="F67" s="14">
        <f t="shared" si="16"/>
        <v>0</v>
      </c>
      <c r="G67" s="14">
        <f t="shared" si="10"/>
        <v>2350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500</v>
      </c>
      <c r="D68" s="13">
        <f t="shared" si="14"/>
        <v>50</v>
      </c>
      <c r="E68" s="13">
        <f t="shared" si="15"/>
        <v>2400</v>
      </c>
      <c r="F68" s="14">
        <f t="shared" si="16"/>
        <v>0</v>
      </c>
      <c r="G68" s="14">
        <f t="shared" si="10"/>
        <v>2400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500</v>
      </c>
      <c r="D69" s="13">
        <f t="shared" si="14"/>
        <v>50</v>
      </c>
      <c r="E69" s="13">
        <f t="shared" si="15"/>
        <v>2450</v>
      </c>
      <c r="F69" s="14">
        <f t="shared" si="16"/>
        <v>0</v>
      </c>
      <c r="G69" s="14">
        <f t="shared" ref="G69:G100" si="19">E69-F69</f>
        <v>2450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500</v>
      </c>
      <c r="D70" s="13">
        <f t="shared" ref="D70:D101" si="23">C69*$K$1</f>
        <v>50</v>
      </c>
      <c r="E70" s="13">
        <f t="shared" ref="E70:E101" si="24">C69*$K$1+G69</f>
        <v>2500</v>
      </c>
      <c r="F70" s="14">
        <f t="shared" ref="F70:F101" si="25">IF(J70&gt;E70,E70,J70)</f>
        <v>0</v>
      </c>
      <c r="G70" s="14">
        <f t="shared" si="19"/>
        <v>2500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500</v>
      </c>
      <c r="D71" s="13">
        <f t="shared" si="23"/>
        <v>50</v>
      </c>
      <c r="E71" s="13">
        <f t="shared" si="24"/>
        <v>2550</v>
      </c>
      <c r="F71" s="14">
        <f t="shared" si="25"/>
        <v>0</v>
      </c>
      <c r="G71" s="14">
        <f t="shared" si="19"/>
        <v>2550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500</v>
      </c>
      <c r="D72" s="13">
        <f t="shared" si="23"/>
        <v>50</v>
      </c>
      <c r="E72" s="13">
        <f t="shared" si="24"/>
        <v>2600</v>
      </c>
      <c r="F72" s="14">
        <f t="shared" si="25"/>
        <v>0</v>
      </c>
      <c r="G72" s="14">
        <f t="shared" si="19"/>
        <v>2600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500</v>
      </c>
      <c r="D73" s="13">
        <f t="shared" si="23"/>
        <v>50</v>
      </c>
      <c r="E73" s="13">
        <f t="shared" si="24"/>
        <v>2650</v>
      </c>
      <c r="F73" s="14">
        <f t="shared" si="25"/>
        <v>0</v>
      </c>
      <c r="G73" s="14">
        <f t="shared" si="19"/>
        <v>2650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500</v>
      </c>
      <c r="D74" s="13">
        <f t="shared" si="23"/>
        <v>50</v>
      </c>
      <c r="E74" s="13">
        <f t="shared" si="24"/>
        <v>2700</v>
      </c>
      <c r="F74" s="14">
        <f t="shared" si="25"/>
        <v>0</v>
      </c>
      <c r="G74" s="14">
        <f t="shared" si="19"/>
        <v>2700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500</v>
      </c>
      <c r="D75" s="13">
        <f t="shared" si="23"/>
        <v>50</v>
      </c>
      <c r="E75" s="13">
        <f t="shared" si="24"/>
        <v>2750</v>
      </c>
      <c r="F75" s="14">
        <f t="shared" si="25"/>
        <v>0</v>
      </c>
      <c r="G75" s="14">
        <f t="shared" si="19"/>
        <v>2750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500</v>
      </c>
      <c r="D76" s="13">
        <f t="shared" si="23"/>
        <v>50</v>
      </c>
      <c r="E76" s="13">
        <f t="shared" si="24"/>
        <v>2800</v>
      </c>
      <c r="F76" s="14">
        <f t="shared" si="25"/>
        <v>0</v>
      </c>
      <c r="G76" s="14">
        <f t="shared" si="19"/>
        <v>2800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500</v>
      </c>
      <c r="D77" s="13">
        <f t="shared" si="23"/>
        <v>50</v>
      </c>
      <c r="E77" s="13">
        <f t="shared" si="24"/>
        <v>2850</v>
      </c>
      <c r="F77" s="14">
        <f t="shared" si="25"/>
        <v>0</v>
      </c>
      <c r="G77" s="14">
        <f t="shared" si="19"/>
        <v>2850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500</v>
      </c>
      <c r="D78" s="13">
        <f t="shared" si="23"/>
        <v>50</v>
      </c>
      <c r="E78" s="13">
        <f t="shared" si="24"/>
        <v>2900</v>
      </c>
      <c r="F78" s="14">
        <f t="shared" si="25"/>
        <v>0</v>
      </c>
      <c r="G78" s="14">
        <f t="shared" si="19"/>
        <v>2900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500</v>
      </c>
      <c r="D79" s="13">
        <f t="shared" si="23"/>
        <v>50</v>
      </c>
      <c r="E79" s="13">
        <f t="shared" si="24"/>
        <v>2950</v>
      </c>
      <c r="F79" s="14">
        <f t="shared" si="25"/>
        <v>0</v>
      </c>
      <c r="G79" s="14">
        <f t="shared" si="19"/>
        <v>2950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500</v>
      </c>
      <c r="D80" s="13">
        <f t="shared" si="23"/>
        <v>50</v>
      </c>
      <c r="E80" s="13">
        <f t="shared" si="24"/>
        <v>3000</v>
      </c>
      <c r="F80" s="14">
        <f t="shared" si="25"/>
        <v>0</v>
      </c>
      <c r="G80" s="14">
        <f t="shared" si="19"/>
        <v>3000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500</v>
      </c>
      <c r="D81" s="13">
        <f t="shared" si="23"/>
        <v>50</v>
      </c>
      <c r="E81" s="13">
        <f t="shared" si="24"/>
        <v>3050</v>
      </c>
      <c r="F81" s="14">
        <f t="shared" si="25"/>
        <v>0</v>
      </c>
      <c r="G81" s="14">
        <f t="shared" si="19"/>
        <v>3050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500</v>
      </c>
      <c r="D82" s="13">
        <f t="shared" si="23"/>
        <v>50</v>
      </c>
      <c r="E82" s="13">
        <f t="shared" si="24"/>
        <v>3100</v>
      </c>
      <c r="F82" s="14">
        <f t="shared" si="25"/>
        <v>0</v>
      </c>
      <c r="G82" s="14">
        <f t="shared" si="19"/>
        <v>3100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500</v>
      </c>
      <c r="D83" s="13">
        <f t="shared" si="23"/>
        <v>50</v>
      </c>
      <c r="E83" s="13">
        <f t="shared" si="24"/>
        <v>3150</v>
      </c>
      <c r="F83" s="14">
        <f t="shared" si="25"/>
        <v>0</v>
      </c>
      <c r="G83" s="14">
        <f t="shared" si="19"/>
        <v>3150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500</v>
      </c>
      <c r="D84" s="13">
        <f t="shared" si="23"/>
        <v>50</v>
      </c>
      <c r="E84" s="13">
        <f t="shared" si="24"/>
        <v>3200</v>
      </c>
      <c r="F84" s="14">
        <f t="shared" si="25"/>
        <v>0</v>
      </c>
      <c r="G84" s="14">
        <f t="shared" si="19"/>
        <v>3200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500</v>
      </c>
      <c r="D85" s="13">
        <f t="shared" si="23"/>
        <v>50</v>
      </c>
      <c r="E85" s="13">
        <f t="shared" si="24"/>
        <v>3250</v>
      </c>
      <c r="F85" s="14">
        <f t="shared" si="25"/>
        <v>0</v>
      </c>
      <c r="G85" s="14">
        <f t="shared" si="19"/>
        <v>3250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500</v>
      </c>
      <c r="D86" s="13">
        <f t="shared" si="23"/>
        <v>50</v>
      </c>
      <c r="E86" s="13">
        <f t="shared" si="24"/>
        <v>3300</v>
      </c>
      <c r="F86" s="14">
        <f t="shared" si="25"/>
        <v>0</v>
      </c>
      <c r="G86" s="14">
        <f t="shared" si="19"/>
        <v>3300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500</v>
      </c>
      <c r="D87" s="13">
        <f t="shared" si="23"/>
        <v>50</v>
      </c>
      <c r="E87" s="13">
        <f t="shared" si="24"/>
        <v>3350</v>
      </c>
      <c r="F87" s="14">
        <f t="shared" si="25"/>
        <v>0</v>
      </c>
      <c r="G87" s="14">
        <f t="shared" si="19"/>
        <v>3350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500</v>
      </c>
      <c r="D88" s="13">
        <f t="shared" si="23"/>
        <v>50</v>
      </c>
      <c r="E88" s="13">
        <f t="shared" si="24"/>
        <v>3400</v>
      </c>
      <c r="F88" s="14">
        <f t="shared" si="25"/>
        <v>0</v>
      </c>
      <c r="G88" s="14">
        <f t="shared" si="19"/>
        <v>3400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500</v>
      </c>
      <c r="D89" s="13">
        <f t="shared" si="23"/>
        <v>50</v>
      </c>
      <c r="E89" s="13">
        <f t="shared" si="24"/>
        <v>3450</v>
      </c>
      <c r="F89" s="14">
        <f t="shared" si="25"/>
        <v>0</v>
      </c>
      <c r="G89" s="14">
        <f t="shared" si="19"/>
        <v>3450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500</v>
      </c>
      <c r="D90" s="13">
        <f t="shared" si="23"/>
        <v>50</v>
      </c>
      <c r="E90" s="13">
        <f t="shared" si="24"/>
        <v>3500</v>
      </c>
      <c r="F90" s="14">
        <f t="shared" si="25"/>
        <v>0</v>
      </c>
      <c r="G90" s="14">
        <f t="shared" si="19"/>
        <v>3500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500</v>
      </c>
      <c r="D91" s="13">
        <f t="shared" si="23"/>
        <v>50</v>
      </c>
      <c r="E91" s="13">
        <f t="shared" si="24"/>
        <v>3550</v>
      </c>
      <c r="F91" s="14">
        <f t="shared" si="25"/>
        <v>0</v>
      </c>
      <c r="G91" s="14">
        <f t="shared" si="19"/>
        <v>3550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500</v>
      </c>
      <c r="D92" s="13">
        <f t="shared" si="23"/>
        <v>50</v>
      </c>
      <c r="E92" s="13">
        <f t="shared" si="24"/>
        <v>3600</v>
      </c>
      <c r="F92" s="14">
        <f t="shared" si="25"/>
        <v>0</v>
      </c>
      <c r="G92" s="14">
        <f t="shared" si="19"/>
        <v>3600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500</v>
      </c>
      <c r="D93" s="13">
        <f t="shared" si="23"/>
        <v>50</v>
      </c>
      <c r="E93" s="13">
        <f t="shared" si="24"/>
        <v>3650</v>
      </c>
      <c r="F93" s="14">
        <f t="shared" si="25"/>
        <v>0</v>
      </c>
      <c r="G93" s="14">
        <f t="shared" si="19"/>
        <v>3650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500</v>
      </c>
      <c r="D94" s="13">
        <f t="shared" si="23"/>
        <v>50</v>
      </c>
      <c r="E94" s="13">
        <f t="shared" si="24"/>
        <v>3700</v>
      </c>
      <c r="F94" s="14">
        <f t="shared" si="25"/>
        <v>0</v>
      </c>
      <c r="G94" s="14">
        <f t="shared" si="19"/>
        <v>3700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500</v>
      </c>
      <c r="D95" s="13">
        <f t="shared" si="23"/>
        <v>50</v>
      </c>
      <c r="E95" s="13">
        <f t="shared" si="24"/>
        <v>3750</v>
      </c>
      <c r="F95" s="14">
        <f t="shared" si="25"/>
        <v>0</v>
      </c>
      <c r="G95" s="14">
        <f t="shared" si="19"/>
        <v>3750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500</v>
      </c>
      <c r="D96" s="13">
        <f t="shared" si="23"/>
        <v>50</v>
      </c>
      <c r="E96" s="13">
        <f t="shared" si="24"/>
        <v>3800</v>
      </c>
      <c r="F96" s="14">
        <f t="shared" si="25"/>
        <v>0</v>
      </c>
      <c r="G96" s="14">
        <f t="shared" si="19"/>
        <v>3800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500</v>
      </c>
      <c r="D97" s="13">
        <f t="shared" si="23"/>
        <v>50</v>
      </c>
      <c r="E97" s="13">
        <f t="shared" si="24"/>
        <v>3850</v>
      </c>
      <c r="F97" s="14">
        <f t="shared" si="25"/>
        <v>0</v>
      </c>
      <c r="G97" s="14">
        <f t="shared" si="19"/>
        <v>3850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500</v>
      </c>
      <c r="D98" s="13">
        <f t="shared" si="23"/>
        <v>50</v>
      </c>
      <c r="E98" s="13">
        <f t="shared" si="24"/>
        <v>3900</v>
      </c>
      <c r="F98" s="14">
        <f t="shared" si="25"/>
        <v>0</v>
      </c>
      <c r="G98" s="14">
        <f t="shared" si="19"/>
        <v>3900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500</v>
      </c>
      <c r="D99" s="13">
        <f t="shared" si="23"/>
        <v>50</v>
      </c>
      <c r="E99" s="13">
        <f t="shared" si="24"/>
        <v>3950</v>
      </c>
      <c r="F99" s="14">
        <f t="shared" si="25"/>
        <v>0</v>
      </c>
      <c r="G99" s="14">
        <f t="shared" si="19"/>
        <v>3950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500</v>
      </c>
      <c r="D100" s="13">
        <f t="shared" si="23"/>
        <v>50</v>
      </c>
      <c r="E100" s="13">
        <f t="shared" si="24"/>
        <v>4000</v>
      </c>
      <c r="F100" s="14">
        <f t="shared" si="25"/>
        <v>0</v>
      </c>
      <c r="G100" s="14">
        <f t="shared" si="19"/>
        <v>4000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500</v>
      </c>
      <c r="D101" s="13">
        <f t="shared" si="23"/>
        <v>50</v>
      </c>
      <c r="E101" s="13">
        <f t="shared" si="24"/>
        <v>4050</v>
      </c>
      <c r="F101" s="14">
        <f t="shared" si="25"/>
        <v>0</v>
      </c>
      <c r="G101" s="14">
        <f t="shared" ref="G101:G124" si="29">E101-F101</f>
        <v>4050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500</v>
      </c>
      <c r="D102" s="13">
        <f t="shared" ref="D102:D124" si="33">C101*$K$1</f>
        <v>50</v>
      </c>
      <c r="E102" s="13">
        <f t="shared" ref="E102:E124" si="34">C101*$K$1+G101</f>
        <v>4100</v>
      </c>
      <c r="F102" s="14">
        <f t="shared" ref="F102:F124" si="35">IF(J102&gt;E102,E102,J102)</f>
        <v>0</v>
      </c>
      <c r="G102" s="14">
        <f t="shared" si="29"/>
        <v>4100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500</v>
      </c>
      <c r="D103" s="13">
        <f t="shared" si="33"/>
        <v>50</v>
      </c>
      <c r="E103" s="13">
        <f t="shared" si="34"/>
        <v>4150</v>
      </c>
      <c r="F103" s="14">
        <f t="shared" si="35"/>
        <v>0</v>
      </c>
      <c r="G103" s="14">
        <f t="shared" si="29"/>
        <v>4150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500</v>
      </c>
      <c r="D104" s="13">
        <f t="shared" si="33"/>
        <v>50</v>
      </c>
      <c r="E104" s="13">
        <f t="shared" si="34"/>
        <v>4200</v>
      </c>
      <c r="F104" s="14">
        <f t="shared" si="35"/>
        <v>0</v>
      </c>
      <c r="G104" s="14">
        <f t="shared" si="29"/>
        <v>4200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500</v>
      </c>
      <c r="D105" s="13">
        <f t="shared" si="33"/>
        <v>50</v>
      </c>
      <c r="E105" s="13">
        <f t="shared" si="34"/>
        <v>4250</v>
      </c>
      <c r="F105" s="14">
        <f t="shared" si="35"/>
        <v>0</v>
      </c>
      <c r="G105" s="14">
        <f t="shared" si="29"/>
        <v>4250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500</v>
      </c>
      <c r="D106" s="13">
        <f t="shared" si="33"/>
        <v>50</v>
      </c>
      <c r="E106" s="13">
        <f t="shared" si="34"/>
        <v>4300</v>
      </c>
      <c r="F106" s="14">
        <f t="shared" si="35"/>
        <v>0</v>
      </c>
      <c r="G106" s="14">
        <f t="shared" si="29"/>
        <v>4300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500</v>
      </c>
      <c r="D107" s="13">
        <f t="shared" si="33"/>
        <v>50</v>
      </c>
      <c r="E107" s="13">
        <f t="shared" si="34"/>
        <v>4350</v>
      </c>
      <c r="F107" s="14">
        <f t="shared" si="35"/>
        <v>0</v>
      </c>
      <c r="G107" s="14">
        <f t="shared" si="29"/>
        <v>4350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500</v>
      </c>
      <c r="D108" s="13">
        <f t="shared" si="33"/>
        <v>50</v>
      </c>
      <c r="E108" s="13">
        <f t="shared" si="34"/>
        <v>4400</v>
      </c>
      <c r="F108" s="14">
        <f t="shared" si="35"/>
        <v>0</v>
      </c>
      <c r="G108" s="14">
        <f t="shared" si="29"/>
        <v>4400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500</v>
      </c>
      <c r="D109" s="13">
        <f t="shared" si="33"/>
        <v>50</v>
      </c>
      <c r="E109" s="13">
        <f t="shared" si="34"/>
        <v>4450</v>
      </c>
      <c r="F109" s="14">
        <f t="shared" si="35"/>
        <v>0</v>
      </c>
      <c r="G109" s="14">
        <f t="shared" si="29"/>
        <v>4450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500</v>
      </c>
      <c r="D110" s="13">
        <f t="shared" si="33"/>
        <v>50</v>
      </c>
      <c r="E110" s="13">
        <f t="shared" si="34"/>
        <v>4500</v>
      </c>
      <c r="F110" s="14">
        <f t="shared" si="35"/>
        <v>0</v>
      </c>
      <c r="G110" s="14">
        <f t="shared" si="29"/>
        <v>4500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500</v>
      </c>
      <c r="D111" s="13">
        <f t="shared" si="33"/>
        <v>50</v>
      </c>
      <c r="E111" s="13">
        <f t="shared" si="34"/>
        <v>4550</v>
      </c>
      <c r="F111" s="14">
        <f t="shared" si="35"/>
        <v>0</v>
      </c>
      <c r="G111" s="14">
        <f t="shared" si="29"/>
        <v>4550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500</v>
      </c>
      <c r="D112" s="13">
        <f t="shared" si="33"/>
        <v>50</v>
      </c>
      <c r="E112" s="13">
        <f t="shared" si="34"/>
        <v>4600</v>
      </c>
      <c r="F112" s="14">
        <f t="shared" si="35"/>
        <v>0</v>
      </c>
      <c r="G112" s="14">
        <f t="shared" si="29"/>
        <v>4600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500</v>
      </c>
      <c r="D113" s="13">
        <f t="shared" si="33"/>
        <v>50</v>
      </c>
      <c r="E113" s="13">
        <f t="shared" si="34"/>
        <v>4650</v>
      </c>
      <c r="F113" s="14">
        <f t="shared" si="35"/>
        <v>0</v>
      </c>
      <c r="G113" s="14">
        <f t="shared" si="29"/>
        <v>4650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500</v>
      </c>
      <c r="D114" s="13">
        <f t="shared" si="33"/>
        <v>50</v>
      </c>
      <c r="E114" s="13">
        <f t="shared" si="34"/>
        <v>4700</v>
      </c>
      <c r="F114" s="14">
        <f t="shared" si="35"/>
        <v>0</v>
      </c>
      <c r="G114" s="14">
        <f t="shared" si="29"/>
        <v>4700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500</v>
      </c>
      <c r="D115" s="13">
        <f t="shared" si="33"/>
        <v>50</v>
      </c>
      <c r="E115" s="13">
        <f t="shared" si="34"/>
        <v>4750</v>
      </c>
      <c r="F115" s="14">
        <f t="shared" si="35"/>
        <v>0</v>
      </c>
      <c r="G115" s="14">
        <f t="shared" si="29"/>
        <v>4750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500</v>
      </c>
      <c r="D116" s="13">
        <f t="shared" si="33"/>
        <v>50</v>
      </c>
      <c r="E116" s="13">
        <f t="shared" si="34"/>
        <v>4800</v>
      </c>
      <c r="F116" s="14">
        <f t="shared" si="35"/>
        <v>0</v>
      </c>
      <c r="G116" s="14">
        <f t="shared" si="29"/>
        <v>4800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500</v>
      </c>
      <c r="D117" s="13">
        <f t="shared" si="33"/>
        <v>50</v>
      </c>
      <c r="E117" s="13">
        <f t="shared" si="34"/>
        <v>4850</v>
      </c>
      <c r="F117" s="14">
        <f t="shared" si="35"/>
        <v>0</v>
      </c>
      <c r="G117" s="14">
        <f t="shared" si="29"/>
        <v>4850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500</v>
      </c>
      <c r="D118" s="13">
        <f t="shared" si="33"/>
        <v>50</v>
      </c>
      <c r="E118" s="13">
        <f t="shared" si="34"/>
        <v>4900</v>
      </c>
      <c r="F118" s="14">
        <f t="shared" si="35"/>
        <v>0</v>
      </c>
      <c r="G118" s="14">
        <f t="shared" si="29"/>
        <v>4900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500</v>
      </c>
      <c r="D119" s="13">
        <f t="shared" si="33"/>
        <v>50</v>
      </c>
      <c r="E119" s="13">
        <f t="shared" si="34"/>
        <v>4950</v>
      </c>
      <c r="F119" s="14">
        <f t="shared" si="35"/>
        <v>0</v>
      </c>
      <c r="G119" s="14">
        <f t="shared" si="29"/>
        <v>4950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500</v>
      </c>
      <c r="D120" s="13">
        <f t="shared" si="33"/>
        <v>50</v>
      </c>
      <c r="E120" s="13">
        <f t="shared" si="34"/>
        <v>5000</v>
      </c>
      <c r="F120" s="14">
        <f t="shared" si="35"/>
        <v>0</v>
      </c>
      <c r="G120" s="14">
        <f t="shared" si="29"/>
        <v>5000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500</v>
      </c>
      <c r="D121" s="13">
        <f t="shared" si="33"/>
        <v>50</v>
      </c>
      <c r="E121" s="13">
        <f t="shared" si="34"/>
        <v>5050</v>
      </c>
      <c r="F121" s="14">
        <f t="shared" si="35"/>
        <v>0</v>
      </c>
      <c r="G121" s="14">
        <f t="shared" si="29"/>
        <v>5050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500</v>
      </c>
      <c r="D122" s="13">
        <f t="shared" si="33"/>
        <v>50</v>
      </c>
      <c r="E122" s="13">
        <f t="shared" si="34"/>
        <v>5100</v>
      </c>
      <c r="F122" s="14">
        <f t="shared" si="35"/>
        <v>0</v>
      </c>
      <c r="G122" s="14">
        <f t="shared" si="29"/>
        <v>5100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500</v>
      </c>
      <c r="D123" s="13">
        <f t="shared" si="33"/>
        <v>50</v>
      </c>
      <c r="E123" s="13">
        <f t="shared" si="34"/>
        <v>5150</v>
      </c>
      <c r="F123" s="14">
        <f t="shared" si="35"/>
        <v>0</v>
      </c>
      <c r="G123" s="14">
        <f t="shared" si="29"/>
        <v>5150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500</v>
      </c>
      <c r="D124" s="13">
        <f t="shared" si="33"/>
        <v>50</v>
      </c>
      <c r="E124" s="13">
        <f t="shared" si="34"/>
        <v>5200</v>
      </c>
      <c r="F124" s="14">
        <f t="shared" si="35"/>
        <v>0</v>
      </c>
      <c r="G124" s="14">
        <f t="shared" si="29"/>
        <v>5200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M22" sqref="M22"/>
    </sheetView>
  </sheetViews>
  <sheetFormatPr defaultColWidth="11" defaultRowHeight="15"/>
  <cols>
    <col min="1" max="1" width="7" hidden="1" customWidth="1"/>
    <col min="2" max="2" width="9" customWidth="1"/>
    <col min="4" max="4" width="11" customWidth="1"/>
    <col min="5" max="5" width="12.8571428571429" customWidth="1"/>
    <col min="6" max="6" width="12" customWidth="1"/>
    <col min="7" max="7" width="12.4285714285714" customWidth="1"/>
    <col min="8" max="8" width="12" customWidth="1"/>
    <col min="9" max="9" width="11.5714285714286" customWidth="1"/>
    <col min="10" max="10" width="11.7142857142857" customWidth="1"/>
    <col min="11" max="11" width="11.8571428571429" customWidth="1"/>
    <col min="12" max="12" width="11.4285714285714" customWidth="1"/>
    <col min="13" max="13" width="11.8571428571429" customWidth="1"/>
    <col min="14" max="14" width="12" customWidth="1"/>
    <col min="15" max="15" width="13.7142857142857" customWidth="1"/>
    <col min="16" max="16" width="13.5714285714286" customWidth="1"/>
    <col min="17" max="17" width="6.85714285714286" customWidth="1"/>
    <col min="18" max="18" width="22.4285714285714" customWidth="1"/>
    <col min="19" max="19" width="11.2857142857143" customWidth="1"/>
  </cols>
  <sheetData>
    <row r="1" spans="2:16">
      <c r="B1" s="1" t="s">
        <v>9</v>
      </c>
      <c r="C1" s="2" t="s">
        <v>138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1250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200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1250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1250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200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1450</v>
      </c>
      <c r="D6" s="13">
        <f t="shared" ref="D6:D37" si="4">C5*$K$1</f>
        <v>125</v>
      </c>
      <c r="E6" s="13">
        <f t="shared" ref="E6:E37" si="5">C5*$K$1+G5</f>
        <v>125</v>
      </c>
      <c r="F6" s="14">
        <f t="shared" ref="F6:F37" si="6">IF(J6&gt;E6,E6,J6)</f>
        <v>125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200</v>
      </c>
      <c r="J6" s="24">
        <f>IF($L6&gt;0,$L6,0)+IF($N6&gt;0,$N6,0)+IF($P6&gt;0,$P6,0)</f>
        <v>125</v>
      </c>
      <c r="K6" s="27">
        <v>43621</v>
      </c>
      <c r="L6" s="26">
        <v>125</v>
      </c>
      <c r="M6" s="27">
        <v>43625</v>
      </c>
      <c r="N6" s="28">
        <v>-200</v>
      </c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1450</v>
      </c>
      <c r="D7" s="13">
        <f t="shared" si="4"/>
        <v>145</v>
      </c>
      <c r="E7" s="13">
        <f t="shared" si="5"/>
        <v>145</v>
      </c>
      <c r="F7" s="14">
        <f t="shared" si="6"/>
        <v>145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145</v>
      </c>
      <c r="K7" s="27">
        <v>43651</v>
      </c>
      <c r="L7" s="26">
        <v>125</v>
      </c>
      <c r="M7" s="27">
        <v>43654</v>
      </c>
      <c r="N7" s="28">
        <v>20</v>
      </c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1650</v>
      </c>
      <c r="D8" s="13">
        <f t="shared" si="4"/>
        <v>145</v>
      </c>
      <c r="E8" s="13">
        <f t="shared" si="5"/>
        <v>145</v>
      </c>
      <c r="F8" s="14">
        <f t="shared" si="6"/>
        <v>145</v>
      </c>
      <c r="G8" s="14">
        <f t="shared" si="0"/>
        <v>0</v>
      </c>
      <c r="H8" s="14">
        <f t="shared" si="7"/>
        <v>0</v>
      </c>
      <c r="I8" s="24">
        <f t="shared" si="8"/>
        <v>200</v>
      </c>
      <c r="J8" s="24">
        <f t="shared" si="9"/>
        <v>145</v>
      </c>
      <c r="K8" s="27">
        <v>43683</v>
      </c>
      <c r="L8" s="26">
        <v>145</v>
      </c>
      <c r="M8" s="27">
        <v>43698</v>
      </c>
      <c r="N8" s="28">
        <v>-200</v>
      </c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1450</v>
      </c>
      <c r="D9" s="13">
        <f t="shared" si="4"/>
        <v>165</v>
      </c>
      <c r="E9" s="13">
        <f t="shared" si="5"/>
        <v>165</v>
      </c>
      <c r="F9" s="14">
        <f t="shared" si="6"/>
        <v>165</v>
      </c>
      <c r="G9" s="14">
        <f t="shared" si="0"/>
        <v>0</v>
      </c>
      <c r="H9" s="14">
        <f t="shared" si="7"/>
        <v>200</v>
      </c>
      <c r="I9" s="24">
        <f t="shared" si="8"/>
        <v>0</v>
      </c>
      <c r="J9" s="24">
        <f t="shared" si="9"/>
        <v>365</v>
      </c>
      <c r="K9" s="27">
        <v>43712</v>
      </c>
      <c r="L9" s="26">
        <v>365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1450</v>
      </c>
      <c r="D10" s="13">
        <f t="shared" si="4"/>
        <v>145</v>
      </c>
      <c r="E10" s="13">
        <f t="shared" si="5"/>
        <v>145</v>
      </c>
      <c r="F10" s="14">
        <f t="shared" si="6"/>
        <v>145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145</v>
      </c>
      <c r="K10" s="27">
        <v>43745</v>
      </c>
      <c r="L10" s="26">
        <v>145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1450</v>
      </c>
      <c r="D11" s="13">
        <f t="shared" si="4"/>
        <v>145</v>
      </c>
      <c r="E11" s="13">
        <f t="shared" si="5"/>
        <v>145</v>
      </c>
      <c r="F11" s="14">
        <f t="shared" si="6"/>
        <v>145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145</v>
      </c>
      <c r="K11" s="27">
        <v>43774</v>
      </c>
      <c r="L11" s="26">
        <v>145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1450</v>
      </c>
      <c r="D12" s="13">
        <f t="shared" si="4"/>
        <v>145</v>
      </c>
      <c r="E12" s="13">
        <f t="shared" si="5"/>
        <v>145</v>
      </c>
      <c r="F12" s="14">
        <f t="shared" si="6"/>
        <v>145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145</v>
      </c>
      <c r="K12" s="27">
        <v>43804</v>
      </c>
      <c r="L12" s="26">
        <v>145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1450</v>
      </c>
      <c r="D13" s="13">
        <f t="shared" si="4"/>
        <v>145</v>
      </c>
      <c r="E13" s="13">
        <f t="shared" si="5"/>
        <v>145</v>
      </c>
      <c r="F13" s="14">
        <f t="shared" si="6"/>
        <v>145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145</v>
      </c>
      <c r="K13" s="27">
        <v>43837</v>
      </c>
      <c r="L13" s="26">
        <v>145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0</v>
      </c>
      <c r="D14" s="13">
        <f t="shared" si="4"/>
        <v>145</v>
      </c>
      <c r="E14" s="13">
        <f t="shared" si="5"/>
        <v>145</v>
      </c>
      <c r="F14" s="14">
        <f t="shared" si="6"/>
        <v>145</v>
      </c>
      <c r="G14" s="14">
        <f t="shared" si="0"/>
        <v>0</v>
      </c>
      <c r="H14" s="14">
        <f t="shared" si="7"/>
        <v>1450</v>
      </c>
      <c r="I14" s="24">
        <f t="shared" si="8"/>
        <v>0</v>
      </c>
      <c r="J14" s="24">
        <f t="shared" si="9"/>
        <v>1595</v>
      </c>
      <c r="K14" s="27">
        <v>43856</v>
      </c>
      <c r="L14" s="26">
        <v>1595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200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200</v>
      </c>
      <c r="J15" s="24">
        <f t="shared" si="9"/>
        <v>0</v>
      </c>
      <c r="K15" s="29">
        <v>43896</v>
      </c>
      <c r="L15" s="26">
        <v>-200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0</v>
      </c>
      <c r="D16" s="13">
        <f t="shared" si="4"/>
        <v>20</v>
      </c>
      <c r="E16" s="13">
        <f t="shared" si="5"/>
        <v>20</v>
      </c>
      <c r="F16" s="14">
        <f t="shared" si="6"/>
        <v>20</v>
      </c>
      <c r="G16" s="14">
        <f t="shared" si="0"/>
        <v>0</v>
      </c>
      <c r="H16" s="14">
        <f t="shared" si="7"/>
        <v>200</v>
      </c>
      <c r="I16" s="24">
        <f t="shared" si="8"/>
        <v>0</v>
      </c>
      <c r="J16" s="24">
        <f t="shared" si="9"/>
        <v>220</v>
      </c>
      <c r="K16" s="25">
        <v>43922</v>
      </c>
      <c r="L16" s="26">
        <v>220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200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200</v>
      </c>
      <c r="J17" s="24">
        <f t="shared" si="9"/>
        <v>0</v>
      </c>
      <c r="K17" s="25">
        <v>43959</v>
      </c>
      <c r="L17" s="26">
        <v>-200</v>
      </c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500</v>
      </c>
      <c r="D18" s="13">
        <f t="shared" si="4"/>
        <v>20</v>
      </c>
      <c r="E18" s="13">
        <f t="shared" si="5"/>
        <v>20</v>
      </c>
      <c r="F18" s="14">
        <f t="shared" si="6"/>
        <v>20</v>
      </c>
      <c r="G18" s="14">
        <f t="shared" si="0"/>
        <v>0</v>
      </c>
      <c r="H18" s="14">
        <f t="shared" si="7"/>
        <v>200</v>
      </c>
      <c r="I18" s="24">
        <f t="shared" si="8"/>
        <v>500</v>
      </c>
      <c r="J18" s="24">
        <f t="shared" si="9"/>
        <v>220</v>
      </c>
      <c r="K18" s="25">
        <v>43984</v>
      </c>
      <c r="L18" s="26">
        <v>220</v>
      </c>
      <c r="M18" s="25">
        <v>43985</v>
      </c>
      <c r="N18" s="26">
        <v>-200</v>
      </c>
      <c r="O18" s="25">
        <v>43993</v>
      </c>
      <c r="P18" s="26">
        <v>-300</v>
      </c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200</v>
      </c>
      <c r="D19" s="13">
        <f t="shared" si="4"/>
        <v>50</v>
      </c>
      <c r="E19" s="13">
        <f t="shared" si="5"/>
        <v>50</v>
      </c>
      <c r="F19" s="14">
        <f t="shared" si="6"/>
        <v>50</v>
      </c>
      <c r="G19" s="14">
        <f t="shared" si="0"/>
        <v>0</v>
      </c>
      <c r="H19" s="14">
        <f t="shared" si="7"/>
        <v>300</v>
      </c>
      <c r="I19" s="24">
        <f t="shared" si="8"/>
        <v>0</v>
      </c>
      <c r="J19" s="24">
        <f t="shared" si="9"/>
        <v>350</v>
      </c>
      <c r="K19" s="25">
        <v>44022</v>
      </c>
      <c r="L19" s="26">
        <v>350</v>
      </c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0</v>
      </c>
      <c r="D20" s="13">
        <f t="shared" si="4"/>
        <v>20</v>
      </c>
      <c r="E20" s="13">
        <f t="shared" si="5"/>
        <v>20</v>
      </c>
      <c r="F20" s="14">
        <f t="shared" si="6"/>
        <v>20</v>
      </c>
      <c r="G20" s="14">
        <f t="shared" si="0"/>
        <v>0</v>
      </c>
      <c r="H20" s="14">
        <f t="shared" si="7"/>
        <v>200</v>
      </c>
      <c r="I20" s="24">
        <f t="shared" si="8"/>
        <v>0</v>
      </c>
      <c r="J20" s="24">
        <f t="shared" si="9"/>
        <v>220</v>
      </c>
      <c r="K20" s="25">
        <v>44047</v>
      </c>
      <c r="L20" s="26">
        <v>220</v>
      </c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200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200</v>
      </c>
      <c r="J21" s="24">
        <f t="shared" si="9"/>
        <v>0</v>
      </c>
      <c r="K21" s="25">
        <v>44078</v>
      </c>
      <c r="L21" s="26">
        <v>-200</v>
      </c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200</v>
      </c>
      <c r="D22" s="13">
        <f t="shared" si="4"/>
        <v>20</v>
      </c>
      <c r="E22" s="13">
        <f t="shared" si="5"/>
        <v>20</v>
      </c>
      <c r="F22" s="14">
        <f t="shared" si="6"/>
        <v>0</v>
      </c>
      <c r="G22" s="14">
        <f t="shared" si="0"/>
        <v>20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200</v>
      </c>
      <c r="D23" s="13">
        <f t="shared" si="4"/>
        <v>20</v>
      </c>
      <c r="E23" s="13">
        <f t="shared" si="5"/>
        <v>40</v>
      </c>
      <c r="F23" s="14">
        <f t="shared" si="6"/>
        <v>0</v>
      </c>
      <c r="G23" s="14">
        <f t="shared" si="0"/>
        <v>40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200</v>
      </c>
      <c r="D24" s="13">
        <f t="shared" si="4"/>
        <v>20</v>
      </c>
      <c r="E24" s="13">
        <f t="shared" si="5"/>
        <v>60</v>
      </c>
      <c r="F24" s="14">
        <f t="shared" si="6"/>
        <v>0</v>
      </c>
      <c r="G24" s="14">
        <f t="shared" si="0"/>
        <v>60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200</v>
      </c>
      <c r="D25" s="13">
        <f t="shared" si="4"/>
        <v>20</v>
      </c>
      <c r="E25" s="13">
        <f t="shared" si="5"/>
        <v>80</v>
      </c>
      <c r="F25" s="14">
        <f t="shared" si="6"/>
        <v>0</v>
      </c>
      <c r="G25" s="14">
        <f t="shared" si="0"/>
        <v>80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200</v>
      </c>
      <c r="D26" s="13">
        <f t="shared" si="4"/>
        <v>20</v>
      </c>
      <c r="E26" s="13">
        <f t="shared" si="5"/>
        <v>100</v>
      </c>
      <c r="F26" s="14">
        <f t="shared" si="6"/>
        <v>0</v>
      </c>
      <c r="G26" s="14">
        <f t="shared" si="0"/>
        <v>100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200</v>
      </c>
      <c r="D27" s="13">
        <f t="shared" si="4"/>
        <v>20</v>
      </c>
      <c r="E27" s="13">
        <f t="shared" si="5"/>
        <v>120</v>
      </c>
      <c r="F27" s="14">
        <f t="shared" si="6"/>
        <v>0</v>
      </c>
      <c r="G27" s="14">
        <f t="shared" si="0"/>
        <v>120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200</v>
      </c>
      <c r="D28" s="13">
        <f t="shared" si="4"/>
        <v>20</v>
      </c>
      <c r="E28" s="13">
        <f t="shared" si="5"/>
        <v>140</v>
      </c>
      <c r="F28" s="14">
        <f t="shared" si="6"/>
        <v>0</v>
      </c>
      <c r="G28" s="14">
        <f t="shared" si="0"/>
        <v>140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200</v>
      </c>
      <c r="D29" s="13">
        <f t="shared" si="4"/>
        <v>20</v>
      </c>
      <c r="E29" s="13">
        <f t="shared" si="5"/>
        <v>160</v>
      </c>
      <c r="F29" s="14">
        <f t="shared" si="6"/>
        <v>0</v>
      </c>
      <c r="G29" s="14">
        <f t="shared" si="0"/>
        <v>160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200</v>
      </c>
      <c r="D30" s="13">
        <f t="shared" si="4"/>
        <v>20</v>
      </c>
      <c r="E30" s="13">
        <f t="shared" si="5"/>
        <v>180</v>
      </c>
      <c r="F30" s="14">
        <f t="shared" si="6"/>
        <v>0</v>
      </c>
      <c r="G30" s="14">
        <f t="shared" si="0"/>
        <v>180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200</v>
      </c>
      <c r="D31" s="13">
        <f t="shared" si="4"/>
        <v>20</v>
      </c>
      <c r="E31" s="13">
        <f t="shared" si="5"/>
        <v>200</v>
      </c>
      <c r="F31" s="14">
        <f t="shared" si="6"/>
        <v>0</v>
      </c>
      <c r="G31" s="14">
        <f t="shared" si="0"/>
        <v>200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200</v>
      </c>
      <c r="D32" s="13">
        <f t="shared" si="4"/>
        <v>20</v>
      </c>
      <c r="E32" s="13">
        <f t="shared" si="5"/>
        <v>220</v>
      </c>
      <c r="F32" s="14">
        <f t="shared" si="6"/>
        <v>0</v>
      </c>
      <c r="G32" s="14">
        <f t="shared" si="0"/>
        <v>220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200</v>
      </c>
      <c r="D33" s="13">
        <f t="shared" si="4"/>
        <v>20</v>
      </c>
      <c r="E33" s="13">
        <f t="shared" si="5"/>
        <v>240</v>
      </c>
      <c r="F33" s="14">
        <f t="shared" si="6"/>
        <v>0</v>
      </c>
      <c r="G33" s="14">
        <f t="shared" si="0"/>
        <v>240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200</v>
      </c>
      <c r="D34" s="13">
        <f t="shared" si="4"/>
        <v>20</v>
      </c>
      <c r="E34" s="13">
        <f t="shared" si="5"/>
        <v>260</v>
      </c>
      <c r="F34" s="14">
        <f t="shared" si="6"/>
        <v>0</v>
      </c>
      <c r="G34" s="14">
        <f t="shared" si="0"/>
        <v>260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200</v>
      </c>
      <c r="D35" s="13">
        <f t="shared" si="4"/>
        <v>20</v>
      </c>
      <c r="E35" s="13">
        <f t="shared" si="5"/>
        <v>280</v>
      </c>
      <c r="F35" s="14">
        <f t="shared" si="6"/>
        <v>0</v>
      </c>
      <c r="G35" s="14">
        <f t="shared" si="0"/>
        <v>280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200</v>
      </c>
      <c r="D36" s="13">
        <f t="shared" si="4"/>
        <v>20</v>
      </c>
      <c r="E36" s="13">
        <f t="shared" si="5"/>
        <v>300</v>
      </c>
      <c r="F36" s="14">
        <f t="shared" si="6"/>
        <v>0</v>
      </c>
      <c r="G36" s="14">
        <f t="shared" si="0"/>
        <v>300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200</v>
      </c>
      <c r="D37" s="13">
        <f t="shared" si="4"/>
        <v>20</v>
      </c>
      <c r="E37" s="13">
        <f t="shared" si="5"/>
        <v>320</v>
      </c>
      <c r="F37" s="14">
        <f t="shared" si="6"/>
        <v>0</v>
      </c>
      <c r="G37" s="14">
        <f t="shared" ref="G37:G68" si="10">E37-F37</f>
        <v>320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200</v>
      </c>
      <c r="D38" s="13">
        <f t="shared" ref="D38:D69" si="14">C37*$K$1</f>
        <v>20</v>
      </c>
      <c r="E38" s="13">
        <f t="shared" ref="E38:E69" si="15">C37*$K$1+G37</f>
        <v>340</v>
      </c>
      <c r="F38" s="14">
        <f t="shared" ref="F38:F69" si="16">IF(J38&gt;E38,E38,J38)</f>
        <v>0</v>
      </c>
      <c r="G38" s="14">
        <f t="shared" si="10"/>
        <v>340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200</v>
      </c>
      <c r="D39" s="13">
        <f t="shared" si="14"/>
        <v>20</v>
      </c>
      <c r="E39" s="13">
        <f t="shared" si="15"/>
        <v>360</v>
      </c>
      <c r="F39" s="14">
        <f t="shared" si="16"/>
        <v>0</v>
      </c>
      <c r="G39" s="14">
        <f t="shared" si="10"/>
        <v>360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200</v>
      </c>
      <c r="D40" s="13">
        <f t="shared" si="14"/>
        <v>20</v>
      </c>
      <c r="E40" s="13">
        <f t="shared" si="15"/>
        <v>380</v>
      </c>
      <c r="F40" s="14">
        <f t="shared" si="16"/>
        <v>0</v>
      </c>
      <c r="G40" s="14">
        <f t="shared" si="10"/>
        <v>380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200</v>
      </c>
      <c r="D41" s="13">
        <f t="shared" si="14"/>
        <v>20</v>
      </c>
      <c r="E41" s="13">
        <f t="shared" si="15"/>
        <v>400</v>
      </c>
      <c r="F41" s="14">
        <f t="shared" si="16"/>
        <v>0</v>
      </c>
      <c r="G41" s="14">
        <f t="shared" si="10"/>
        <v>400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200</v>
      </c>
      <c r="D42" s="13">
        <f t="shared" si="14"/>
        <v>20</v>
      </c>
      <c r="E42" s="13">
        <f t="shared" si="15"/>
        <v>420</v>
      </c>
      <c r="F42" s="14">
        <f t="shared" si="16"/>
        <v>0</v>
      </c>
      <c r="G42" s="14">
        <f t="shared" si="10"/>
        <v>420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200</v>
      </c>
      <c r="D43" s="13">
        <f t="shared" si="14"/>
        <v>20</v>
      </c>
      <c r="E43" s="13">
        <f t="shared" si="15"/>
        <v>440</v>
      </c>
      <c r="F43" s="14">
        <f t="shared" si="16"/>
        <v>0</v>
      </c>
      <c r="G43" s="14">
        <f t="shared" si="10"/>
        <v>440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200</v>
      </c>
      <c r="D44" s="13">
        <f t="shared" si="14"/>
        <v>20</v>
      </c>
      <c r="E44" s="13">
        <f t="shared" si="15"/>
        <v>460</v>
      </c>
      <c r="F44" s="14">
        <f t="shared" si="16"/>
        <v>0</v>
      </c>
      <c r="G44" s="14">
        <f t="shared" si="10"/>
        <v>460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200</v>
      </c>
      <c r="D45" s="13">
        <f t="shared" si="14"/>
        <v>20</v>
      </c>
      <c r="E45" s="13">
        <f t="shared" si="15"/>
        <v>480</v>
      </c>
      <c r="F45" s="14">
        <f t="shared" si="16"/>
        <v>0</v>
      </c>
      <c r="G45" s="14">
        <f t="shared" si="10"/>
        <v>480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200</v>
      </c>
      <c r="D46" s="13">
        <f t="shared" si="14"/>
        <v>20</v>
      </c>
      <c r="E46" s="13">
        <f t="shared" si="15"/>
        <v>500</v>
      </c>
      <c r="F46" s="14">
        <f t="shared" si="16"/>
        <v>0</v>
      </c>
      <c r="G46" s="14">
        <f t="shared" si="10"/>
        <v>500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200</v>
      </c>
      <c r="D47" s="13">
        <f t="shared" si="14"/>
        <v>20</v>
      </c>
      <c r="E47" s="13">
        <f t="shared" si="15"/>
        <v>520</v>
      </c>
      <c r="F47" s="14">
        <f t="shared" si="16"/>
        <v>0</v>
      </c>
      <c r="G47" s="14">
        <f t="shared" si="10"/>
        <v>520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200</v>
      </c>
      <c r="D48" s="13">
        <f t="shared" si="14"/>
        <v>20</v>
      </c>
      <c r="E48" s="13">
        <f t="shared" si="15"/>
        <v>540</v>
      </c>
      <c r="F48" s="14">
        <f t="shared" si="16"/>
        <v>0</v>
      </c>
      <c r="G48" s="14">
        <f t="shared" si="10"/>
        <v>540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200</v>
      </c>
      <c r="D49" s="13">
        <f t="shared" si="14"/>
        <v>20</v>
      </c>
      <c r="E49" s="13">
        <f t="shared" si="15"/>
        <v>560</v>
      </c>
      <c r="F49" s="14">
        <f t="shared" si="16"/>
        <v>0</v>
      </c>
      <c r="G49" s="14">
        <f t="shared" si="10"/>
        <v>560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200</v>
      </c>
      <c r="D50" s="13">
        <f t="shared" si="14"/>
        <v>20</v>
      </c>
      <c r="E50" s="13">
        <f t="shared" si="15"/>
        <v>580</v>
      </c>
      <c r="F50" s="14">
        <f t="shared" si="16"/>
        <v>0</v>
      </c>
      <c r="G50" s="14">
        <f t="shared" si="10"/>
        <v>580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200</v>
      </c>
      <c r="D51" s="13">
        <f t="shared" si="14"/>
        <v>20</v>
      </c>
      <c r="E51" s="13">
        <f t="shared" si="15"/>
        <v>600</v>
      </c>
      <c r="F51" s="14">
        <f t="shared" si="16"/>
        <v>0</v>
      </c>
      <c r="G51" s="14">
        <f t="shared" si="10"/>
        <v>600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200</v>
      </c>
      <c r="D52" s="13">
        <f t="shared" si="14"/>
        <v>20</v>
      </c>
      <c r="E52" s="13">
        <f t="shared" si="15"/>
        <v>620</v>
      </c>
      <c r="F52" s="14">
        <f t="shared" si="16"/>
        <v>0</v>
      </c>
      <c r="G52" s="14">
        <f t="shared" si="10"/>
        <v>620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200</v>
      </c>
      <c r="D53" s="13">
        <f t="shared" si="14"/>
        <v>20</v>
      </c>
      <c r="E53" s="13">
        <f t="shared" si="15"/>
        <v>640</v>
      </c>
      <c r="F53" s="14">
        <f t="shared" si="16"/>
        <v>0</v>
      </c>
      <c r="G53" s="14">
        <f t="shared" si="10"/>
        <v>640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200</v>
      </c>
      <c r="D54" s="13">
        <f t="shared" si="14"/>
        <v>20</v>
      </c>
      <c r="E54" s="13">
        <f t="shared" si="15"/>
        <v>660</v>
      </c>
      <c r="F54" s="14">
        <f t="shared" si="16"/>
        <v>0</v>
      </c>
      <c r="G54" s="14">
        <f t="shared" si="10"/>
        <v>660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200</v>
      </c>
      <c r="D55" s="13">
        <f t="shared" si="14"/>
        <v>20</v>
      </c>
      <c r="E55" s="13">
        <f t="shared" si="15"/>
        <v>680</v>
      </c>
      <c r="F55" s="14">
        <f t="shared" si="16"/>
        <v>0</v>
      </c>
      <c r="G55" s="14">
        <f t="shared" si="10"/>
        <v>680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200</v>
      </c>
      <c r="D56" s="13">
        <f t="shared" si="14"/>
        <v>20</v>
      </c>
      <c r="E56" s="13">
        <f t="shared" si="15"/>
        <v>700</v>
      </c>
      <c r="F56" s="14">
        <f t="shared" si="16"/>
        <v>0</v>
      </c>
      <c r="G56" s="14">
        <f t="shared" si="10"/>
        <v>700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200</v>
      </c>
      <c r="D57" s="13">
        <f t="shared" si="14"/>
        <v>20</v>
      </c>
      <c r="E57" s="13">
        <f t="shared" si="15"/>
        <v>720</v>
      </c>
      <c r="F57" s="14">
        <f t="shared" si="16"/>
        <v>0</v>
      </c>
      <c r="G57" s="14">
        <f t="shared" si="10"/>
        <v>720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200</v>
      </c>
      <c r="D58" s="13">
        <f t="shared" si="14"/>
        <v>20</v>
      </c>
      <c r="E58" s="13">
        <f t="shared" si="15"/>
        <v>740</v>
      </c>
      <c r="F58" s="14">
        <f t="shared" si="16"/>
        <v>0</v>
      </c>
      <c r="G58" s="14">
        <f t="shared" si="10"/>
        <v>740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200</v>
      </c>
      <c r="D59" s="13">
        <f t="shared" si="14"/>
        <v>20</v>
      </c>
      <c r="E59" s="13">
        <f t="shared" si="15"/>
        <v>760</v>
      </c>
      <c r="F59" s="14">
        <f t="shared" si="16"/>
        <v>0</v>
      </c>
      <c r="G59" s="14">
        <f t="shared" si="10"/>
        <v>760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200</v>
      </c>
      <c r="D60" s="13">
        <f t="shared" si="14"/>
        <v>20</v>
      </c>
      <c r="E60" s="13">
        <f t="shared" si="15"/>
        <v>780</v>
      </c>
      <c r="F60" s="14">
        <f t="shared" si="16"/>
        <v>0</v>
      </c>
      <c r="G60" s="14">
        <f t="shared" si="10"/>
        <v>780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200</v>
      </c>
      <c r="D61" s="13">
        <f t="shared" si="14"/>
        <v>20</v>
      </c>
      <c r="E61" s="13">
        <f t="shared" si="15"/>
        <v>800</v>
      </c>
      <c r="F61" s="14">
        <f t="shared" si="16"/>
        <v>0</v>
      </c>
      <c r="G61" s="14">
        <f t="shared" si="10"/>
        <v>800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200</v>
      </c>
      <c r="D62" s="13">
        <f t="shared" si="14"/>
        <v>20</v>
      </c>
      <c r="E62" s="13">
        <f t="shared" si="15"/>
        <v>820</v>
      </c>
      <c r="F62" s="14">
        <f t="shared" si="16"/>
        <v>0</v>
      </c>
      <c r="G62" s="14">
        <f t="shared" si="10"/>
        <v>820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200</v>
      </c>
      <c r="D63" s="13">
        <f t="shared" si="14"/>
        <v>20</v>
      </c>
      <c r="E63" s="13">
        <f t="shared" si="15"/>
        <v>840</v>
      </c>
      <c r="F63" s="14">
        <f t="shared" si="16"/>
        <v>0</v>
      </c>
      <c r="G63" s="14">
        <f t="shared" si="10"/>
        <v>840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200</v>
      </c>
      <c r="D64" s="13">
        <f t="shared" si="14"/>
        <v>20</v>
      </c>
      <c r="E64" s="13">
        <f t="shared" si="15"/>
        <v>860</v>
      </c>
      <c r="F64" s="14">
        <f t="shared" si="16"/>
        <v>0</v>
      </c>
      <c r="G64" s="14">
        <f t="shared" si="10"/>
        <v>860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200</v>
      </c>
      <c r="D65" s="13">
        <f t="shared" si="14"/>
        <v>20</v>
      </c>
      <c r="E65" s="13">
        <f t="shared" si="15"/>
        <v>880</v>
      </c>
      <c r="F65" s="14">
        <f t="shared" si="16"/>
        <v>0</v>
      </c>
      <c r="G65" s="14">
        <f t="shared" si="10"/>
        <v>880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200</v>
      </c>
      <c r="D66" s="13">
        <f t="shared" si="14"/>
        <v>20</v>
      </c>
      <c r="E66" s="13">
        <f t="shared" si="15"/>
        <v>900</v>
      </c>
      <c r="F66" s="14">
        <f t="shared" si="16"/>
        <v>0</v>
      </c>
      <c r="G66" s="14">
        <f t="shared" si="10"/>
        <v>900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200</v>
      </c>
      <c r="D67" s="13">
        <f t="shared" si="14"/>
        <v>20</v>
      </c>
      <c r="E67" s="13">
        <f t="shared" si="15"/>
        <v>920</v>
      </c>
      <c r="F67" s="14">
        <f t="shared" si="16"/>
        <v>0</v>
      </c>
      <c r="G67" s="14">
        <f t="shared" si="10"/>
        <v>920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200</v>
      </c>
      <c r="D68" s="13">
        <f t="shared" si="14"/>
        <v>20</v>
      </c>
      <c r="E68" s="13">
        <f t="shared" si="15"/>
        <v>940</v>
      </c>
      <c r="F68" s="14">
        <f t="shared" si="16"/>
        <v>0</v>
      </c>
      <c r="G68" s="14">
        <f t="shared" si="10"/>
        <v>940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200</v>
      </c>
      <c r="D69" s="13">
        <f t="shared" si="14"/>
        <v>20</v>
      </c>
      <c r="E69" s="13">
        <f t="shared" si="15"/>
        <v>960</v>
      </c>
      <c r="F69" s="14">
        <f t="shared" si="16"/>
        <v>0</v>
      </c>
      <c r="G69" s="14">
        <f t="shared" ref="G69:G100" si="19">E69-F69</f>
        <v>960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200</v>
      </c>
      <c r="D70" s="13">
        <f t="shared" ref="D70:D101" si="23">C69*$K$1</f>
        <v>20</v>
      </c>
      <c r="E70" s="13">
        <f t="shared" ref="E70:E101" si="24">C69*$K$1+G69</f>
        <v>980</v>
      </c>
      <c r="F70" s="14">
        <f t="shared" ref="F70:F101" si="25">IF(J70&gt;E70,E70,J70)</f>
        <v>0</v>
      </c>
      <c r="G70" s="14">
        <f t="shared" si="19"/>
        <v>980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200</v>
      </c>
      <c r="D71" s="13">
        <f t="shared" si="23"/>
        <v>20</v>
      </c>
      <c r="E71" s="13">
        <f t="shared" si="24"/>
        <v>1000</v>
      </c>
      <c r="F71" s="14">
        <f t="shared" si="25"/>
        <v>0</v>
      </c>
      <c r="G71" s="14">
        <f t="shared" si="19"/>
        <v>1000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200</v>
      </c>
      <c r="D72" s="13">
        <f t="shared" si="23"/>
        <v>20</v>
      </c>
      <c r="E72" s="13">
        <f t="shared" si="24"/>
        <v>1020</v>
      </c>
      <c r="F72" s="14">
        <f t="shared" si="25"/>
        <v>0</v>
      </c>
      <c r="G72" s="14">
        <f t="shared" si="19"/>
        <v>1020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200</v>
      </c>
      <c r="D73" s="13">
        <f t="shared" si="23"/>
        <v>20</v>
      </c>
      <c r="E73" s="13">
        <f t="shared" si="24"/>
        <v>1040</v>
      </c>
      <c r="F73" s="14">
        <f t="shared" si="25"/>
        <v>0</v>
      </c>
      <c r="G73" s="14">
        <f t="shared" si="19"/>
        <v>1040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200</v>
      </c>
      <c r="D74" s="13">
        <f t="shared" si="23"/>
        <v>20</v>
      </c>
      <c r="E74" s="13">
        <f t="shared" si="24"/>
        <v>1060</v>
      </c>
      <c r="F74" s="14">
        <f t="shared" si="25"/>
        <v>0</v>
      </c>
      <c r="G74" s="14">
        <f t="shared" si="19"/>
        <v>1060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200</v>
      </c>
      <c r="D75" s="13">
        <f t="shared" si="23"/>
        <v>20</v>
      </c>
      <c r="E75" s="13">
        <f t="shared" si="24"/>
        <v>1080</v>
      </c>
      <c r="F75" s="14">
        <f t="shared" si="25"/>
        <v>0</v>
      </c>
      <c r="G75" s="14">
        <f t="shared" si="19"/>
        <v>1080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200</v>
      </c>
      <c r="D76" s="13">
        <f t="shared" si="23"/>
        <v>20</v>
      </c>
      <c r="E76" s="13">
        <f t="shared" si="24"/>
        <v>1100</v>
      </c>
      <c r="F76" s="14">
        <f t="shared" si="25"/>
        <v>0</v>
      </c>
      <c r="G76" s="14">
        <f t="shared" si="19"/>
        <v>1100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200</v>
      </c>
      <c r="D77" s="13">
        <f t="shared" si="23"/>
        <v>20</v>
      </c>
      <c r="E77" s="13">
        <f t="shared" si="24"/>
        <v>1120</v>
      </c>
      <c r="F77" s="14">
        <f t="shared" si="25"/>
        <v>0</v>
      </c>
      <c r="G77" s="14">
        <f t="shared" si="19"/>
        <v>1120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200</v>
      </c>
      <c r="D78" s="13">
        <f t="shared" si="23"/>
        <v>20</v>
      </c>
      <c r="E78" s="13">
        <f t="shared" si="24"/>
        <v>1140</v>
      </c>
      <c r="F78" s="14">
        <f t="shared" si="25"/>
        <v>0</v>
      </c>
      <c r="G78" s="14">
        <f t="shared" si="19"/>
        <v>1140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200</v>
      </c>
      <c r="D79" s="13">
        <f t="shared" si="23"/>
        <v>20</v>
      </c>
      <c r="E79" s="13">
        <f t="shared" si="24"/>
        <v>1160</v>
      </c>
      <c r="F79" s="14">
        <f t="shared" si="25"/>
        <v>0</v>
      </c>
      <c r="G79" s="14">
        <f t="shared" si="19"/>
        <v>1160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200</v>
      </c>
      <c r="D80" s="13">
        <f t="shared" si="23"/>
        <v>20</v>
      </c>
      <c r="E80" s="13">
        <f t="shared" si="24"/>
        <v>1180</v>
      </c>
      <c r="F80" s="14">
        <f t="shared" si="25"/>
        <v>0</v>
      </c>
      <c r="G80" s="14">
        <f t="shared" si="19"/>
        <v>1180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200</v>
      </c>
      <c r="D81" s="13">
        <f t="shared" si="23"/>
        <v>20</v>
      </c>
      <c r="E81" s="13">
        <f t="shared" si="24"/>
        <v>1200</v>
      </c>
      <c r="F81" s="14">
        <f t="shared" si="25"/>
        <v>0</v>
      </c>
      <c r="G81" s="14">
        <f t="shared" si="19"/>
        <v>1200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200</v>
      </c>
      <c r="D82" s="13">
        <f t="shared" si="23"/>
        <v>20</v>
      </c>
      <c r="E82" s="13">
        <f t="shared" si="24"/>
        <v>1220</v>
      </c>
      <c r="F82" s="14">
        <f t="shared" si="25"/>
        <v>0</v>
      </c>
      <c r="G82" s="14">
        <f t="shared" si="19"/>
        <v>1220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200</v>
      </c>
      <c r="D83" s="13">
        <f t="shared" si="23"/>
        <v>20</v>
      </c>
      <c r="E83" s="13">
        <f t="shared" si="24"/>
        <v>1240</v>
      </c>
      <c r="F83" s="14">
        <f t="shared" si="25"/>
        <v>0</v>
      </c>
      <c r="G83" s="14">
        <f t="shared" si="19"/>
        <v>1240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200</v>
      </c>
      <c r="D84" s="13">
        <f t="shared" si="23"/>
        <v>20</v>
      </c>
      <c r="E84" s="13">
        <f t="shared" si="24"/>
        <v>1260</v>
      </c>
      <c r="F84" s="14">
        <f t="shared" si="25"/>
        <v>0</v>
      </c>
      <c r="G84" s="14">
        <f t="shared" si="19"/>
        <v>1260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200</v>
      </c>
      <c r="D85" s="13">
        <f t="shared" si="23"/>
        <v>20</v>
      </c>
      <c r="E85" s="13">
        <f t="shared" si="24"/>
        <v>1280</v>
      </c>
      <c r="F85" s="14">
        <f t="shared" si="25"/>
        <v>0</v>
      </c>
      <c r="G85" s="14">
        <f t="shared" si="19"/>
        <v>1280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200</v>
      </c>
      <c r="D86" s="13">
        <f t="shared" si="23"/>
        <v>20</v>
      </c>
      <c r="E86" s="13">
        <f t="shared" si="24"/>
        <v>1300</v>
      </c>
      <c r="F86" s="14">
        <f t="shared" si="25"/>
        <v>0</v>
      </c>
      <c r="G86" s="14">
        <f t="shared" si="19"/>
        <v>1300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200</v>
      </c>
      <c r="D87" s="13">
        <f t="shared" si="23"/>
        <v>20</v>
      </c>
      <c r="E87" s="13">
        <f t="shared" si="24"/>
        <v>1320</v>
      </c>
      <c r="F87" s="14">
        <f t="shared" si="25"/>
        <v>0</v>
      </c>
      <c r="G87" s="14">
        <f t="shared" si="19"/>
        <v>1320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200</v>
      </c>
      <c r="D88" s="13">
        <f t="shared" si="23"/>
        <v>20</v>
      </c>
      <c r="E88" s="13">
        <f t="shared" si="24"/>
        <v>1340</v>
      </c>
      <c r="F88" s="14">
        <f t="shared" si="25"/>
        <v>0</v>
      </c>
      <c r="G88" s="14">
        <f t="shared" si="19"/>
        <v>1340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200</v>
      </c>
      <c r="D89" s="13">
        <f t="shared" si="23"/>
        <v>20</v>
      </c>
      <c r="E89" s="13">
        <f t="shared" si="24"/>
        <v>1360</v>
      </c>
      <c r="F89" s="14">
        <f t="shared" si="25"/>
        <v>0</v>
      </c>
      <c r="G89" s="14">
        <f t="shared" si="19"/>
        <v>1360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200</v>
      </c>
      <c r="D90" s="13">
        <f t="shared" si="23"/>
        <v>20</v>
      </c>
      <c r="E90" s="13">
        <f t="shared" si="24"/>
        <v>1380</v>
      </c>
      <c r="F90" s="14">
        <f t="shared" si="25"/>
        <v>0</v>
      </c>
      <c r="G90" s="14">
        <f t="shared" si="19"/>
        <v>1380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200</v>
      </c>
      <c r="D91" s="13">
        <f t="shared" si="23"/>
        <v>20</v>
      </c>
      <c r="E91" s="13">
        <f t="shared" si="24"/>
        <v>1400</v>
      </c>
      <c r="F91" s="14">
        <f t="shared" si="25"/>
        <v>0</v>
      </c>
      <c r="G91" s="14">
        <f t="shared" si="19"/>
        <v>1400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200</v>
      </c>
      <c r="D92" s="13">
        <f t="shared" si="23"/>
        <v>20</v>
      </c>
      <c r="E92" s="13">
        <f t="shared" si="24"/>
        <v>1420</v>
      </c>
      <c r="F92" s="14">
        <f t="shared" si="25"/>
        <v>0</v>
      </c>
      <c r="G92" s="14">
        <f t="shared" si="19"/>
        <v>1420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200</v>
      </c>
      <c r="D93" s="13">
        <f t="shared" si="23"/>
        <v>20</v>
      </c>
      <c r="E93" s="13">
        <f t="shared" si="24"/>
        <v>1440</v>
      </c>
      <c r="F93" s="14">
        <f t="shared" si="25"/>
        <v>0</v>
      </c>
      <c r="G93" s="14">
        <f t="shared" si="19"/>
        <v>1440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200</v>
      </c>
      <c r="D94" s="13">
        <f t="shared" si="23"/>
        <v>20</v>
      </c>
      <c r="E94" s="13">
        <f t="shared" si="24"/>
        <v>1460</v>
      </c>
      <c r="F94" s="14">
        <f t="shared" si="25"/>
        <v>0</v>
      </c>
      <c r="G94" s="14">
        <f t="shared" si="19"/>
        <v>1460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200</v>
      </c>
      <c r="D95" s="13">
        <f t="shared" si="23"/>
        <v>20</v>
      </c>
      <c r="E95" s="13">
        <f t="shared" si="24"/>
        <v>1480</v>
      </c>
      <c r="F95" s="14">
        <f t="shared" si="25"/>
        <v>0</v>
      </c>
      <c r="G95" s="14">
        <f t="shared" si="19"/>
        <v>1480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200</v>
      </c>
      <c r="D96" s="13">
        <f t="shared" si="23"/>
        <v>20</v>
      </c>
      <c r="E96" s="13">
        <f t="shared" si="24"/>
        <v>1500</v>
      </c>
      <c r="F96" s="14">
        <f t="shared" si="25"/>
        <v>0</v>
      </c>
      <c r="G96" s="14">
        <f t="shared" si="19"/>
        <v>1500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200</v>
      </c>
      <c r="D97" s="13">
        <f t="shared" si="23"/>
        <v>20</v>
      </c>
      <c r="E97" s="13">
        <f t="shared" si="24"/>
        <v>1520</v>
      </c>
      <c r="F97" s="14">
        <f t="shared" si="25"/>
        <v>0</v>
      </c>
      <c r="G97" s="14">
        <f t="shared" si="19"/>
        <v>1520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200</v>
      </c>
      <c r="D98" s="13">
        <f t="shared" si="23"/>
        <v>20</v>
      </c>
      <c r="E98" s="13">
        <f t="shared" si="24"/>
        <v>1540</v>
      </c>
      <c r="F98" s="14">
        <f t="shared" si="25"/>
        <v>0</v>
      </c>
      <c r="G98" s="14">
        <f t="shared" si="19"/>
        <v>1540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200</v>
      </c>
      <c r="D99" s="13">
        <f t="shared" si="23"/>
        <v>20</v>
      </c>
      <c r="E99" s="13">
        <f t="shared" si="24"/>
        <v>1560</v>
      </c>
      <c r="F99" s="14">
        <f t="shared" si="25"/>
        <v>0</v>
      </c>
      <c r="G99" s="14">
        <f t="shared" si="19"/>
        <v>1560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200</v>
      </c>
      <c r="D100" s="13">
        <f t="shared" si="23"/>
        <v>20</v>
      </c>
      <c r="E100" s="13">
        <f t="shared" si="24"/>
        <v>1580</v>
      </c>
      <c r="F100" s="14">
        <f t="shared" si="25"/>
        <v>0</v>
      </c>
      <c r="G100" s="14">
        <f t="shared" si="19"/>
        <v>1580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200</v>
      </c>
      <c r="D101" s="13">
        <f t="shared" si="23"/>
        <v>20</v>
      </c>
      <c r="E101" s="13">
        <f t="shared" si="24"/>
        <v>1600</v>
      </c>
      <c r="F101" s="14">
        <f t="shared" si="25"/>
        <v>0</v>
      </c>
      <c r="G101" s="14">
        <f t="shared" ref="G101:G124" si="29">E101-F101</f>
        <v>1600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200</v>
      </c>
      <c r="D102" s="13">
        <f t="shared" ref="D102:D124" si="33">C101*$K$1</f>
        <v>20</v>
      </c>
      <c r="E102" s="13">
        <f t="shared" ref="E102:E124" si="34">C101*$K$1+G101</f>
        <v>1620</v>
      </c>
      <c r="F102" s="14">
        <f t="shared" ref="F102:F124" si="35">IF(J102&gt;E102,E102,J102)</f>
        <v>0</v>
      </c>
      <c r="G102" s="14">
        <f t="shared" si="29"/>
        <v>1620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200</v>
      </c>
      <c r="D103" s="13">
        <f t="shared" si="33"/>
        <v>20</v>
      </c>
      <c r="E103" s="13">
        <f t="shared" si="34"/>
        <v>1640</v>
      </c>
      <c r="F103" s="14">
        <f t="shared" si="35"/>
        <v>0</v>
      </c>
      <c r="G103" s="14">
        <f t="shared" si="29"/>
        <v>1640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200</v>
      </c>
      <c r="D104" s="13">
        <f t="shared" si="33"/>
        <v>20</v>
      </c>
      <c r="E104" s="13">
        <f t="shared" si="34"/>
        <v>1660</v>
      </c>
      <c r="F104" s="14">
        <f t="shared" si="35"/>
        <v>0</v>
      </c>
      <c r="G104" s="14">
        <f t="shared" si="29"/>
        <v>1660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200</v>
      </c>
      <c r="D105" s="13">
        <f t="shared" si="33"/>
        <v>20</v>
      </c>
      <c r="E105" s="13">
        <f t="shared" si="34"/>
        <v>1680</v>
      </c>
      <c r="F105" s="14">
        <f t="shared" si="35"/>
        <v>0</v>
      </c>
      <c r="G105" s="14">
        <f t="shared" si="29"/>
        <v>1680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200</v>
      </c>
      <c r="D106" s="13">
        <f t="shared" si="33"/>
        <v>20</v>
      </c>
      <c r="E106" s="13">
        <f t="shared" si="34"/>
        <v>1700</v>
      </c>
      <c r="F106" s="14">
        <f t="shared" si="35"/>
        <v>0</v>
      </c>
      <c r="G106" s="14">
        <f t="shared" si="29"/>
        <v>1700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200</v>
      </c>
      <c r="D107" s="13">
        <f t="shared" si="33"/>
        <v>20</v>
      </c>
      <c r="E107" s="13">
        <f t="shared" si="34"/>
        <v>1720</v>
      </c>
      <c r="F107" s="14">
        <f t="shared" si="35"/>
        <v>0</v>
      </c>
      <c r="G107" s="14">
        <f t="shared" si="29"/>
        <v>1720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200</v>
      </c>
      <c r="D108" s="13">
        <f t="shared" si="33"/>
        <v>20</v>
      </c>
      <c r="E108" s="13">
        <f t="shared" si="34"/>
        <v>1740</v>
      </c>
      <c r="F108" s="14">
        <f t="shared" si="35"/>
        <v>0</v>
      </c>
      <c r="G108" s="14">
        <f t="shared" si="29"/>
        <v>1740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200</v>
      </c>
      <c r="D109" s="13">
        <f t="shared" si="33"/>
        <v>20</v>
      </c>
      <c r="E109" s="13">
        <f t="shared" si="34"/>
        <v>1760</v>
      </c>
      <c r="F109" s="14">
        <f t="shared" si="35"/>
        <v>0</v>
      </c>
      <c r="G109" s="14">
        <f t="shared" si="29"/>
        <v>1760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200</v>
      </c>
      <c r="D110" s="13">
        <f t="shared" si="33"/>
        <v>20</v>
      </c>
      <c r="E110" s="13">
        <f t="shared" si="34"/>
        <v>1780</v>
      </c>
      <c r="F110" s="14">
        <f t="shared" si="35"/>
        <v>0</v>
      </c>
      <c r="G110" s="14">
        <f t="shared" si="29"/>
        <v>1780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200</v>
      </c>
      <c r="D111" s="13">
        <f t="shared" si="33"/>
        <v>20</v>
      </c>
      <c r="E111" s="13">
        <f t="shared" si="34"/>
        <v>1800</v>
      </c>
      <c r="F111" s="14">
        <f t="shared" si="35"/>
        <v>0</v>
      </c>
      <c r="G111" s="14">
        <f t="shared" si="29"/>
        <v>1800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200</v>
      </c>
      <c r="D112" s="13">
        <f t="shared" si="33"/>
        <v>20</v>
      </c>
      <c r="E112" s="13">
        <f t="shared" si="34"/>
        <v>1820</v>
      </c>
      <c r="F112" s="14">
        <f t="shared" si="35"/>
        <v>0</v>
      </c>
      <c r="G112" s="14">
        <f t="shared" si="29"/>
        <v>1820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200</v>
      </c>
      <c r="D113" s="13">
        <f t="shared" si="33"/>
        <v>20</v>
      </c>
      <c r="E113" s="13">
        <f t="shared" si="34"/>
        <v>1840</v>
      </c>
      <c r="F113" s="14">
        <f t="shared" si="35"/>
        <v>0</v>
      </c>
      <c r="G113" s="14">
        <f t="shared" si="29"/>
        <v>1840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200</v>
      </c>
      <c r="D114" s="13">
        <f t="shared" si="33"/>
        <v>20</v>
      </c>
      <c r="E114" s="13">
        <f t="shared" si="34"/>
        <v>1860</v>
      </c>
      <c r="F114" s="14">
        <f t="shared" si="35"/>
        <v>0</v>
      </c>
      <c r="G114" s="14">
        <f t="shared" si="29"/>
        <v>1860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200</v>
      </c>
      <c r="D115" s="13">
        <f t="shared" si="33"/>
        <v>20</v>
      </c>
      <c r="E115" s="13">
        <f t="shared" si="34"/>
        <v>1880</v>
      </c>
      <c r="F115" s="14">
        <f t="shared" si="35"/>
        <v>0</v>
      </c>
      <c r="G115" s="14">
        <f t="shared" si="29"/>
        <v>1880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200</v>
      </c>
      <c r="D116" s="13">
        <f t="shared" si="33"/>
        <v>20</v>
      </c>
      <c r="E116" s="13">
        <f t="shared" si="34"/>
        <v>1900</v>
      </c>
      <c r="F116" s="14">
        <f t="shared" si="35"/>
        <v>0</v>
      </c>
      <c r="G116" s="14">
        <f t="shared" si="29"/>
        <v>1900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200</v>
      </c>
      <c r="D117" s="13">
        <f t="shared" si="33"/>
        <v>20</v>
      </c>
      <c r="E117" s="13">
        <f t="shared" si="34"/>
        <v>1920</v>
      </c>
      <c r="F117" s="14">
        <f t="shared" si="35"/>
        <v>0</v>
      </c>
      <c r="G117" s="14">
        <f t="shared" si="29"/>
        <v>1920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200</v>
      </c>
      <c r="D118" s="13">
        <f t="shared" si="33"/>
        <v>20</v>
      </c>
      <c r="E118" s="13">
        <f t="shared" si="34"/>
        <v>1940</v>
      </c>
      <c r="F118" s="14">
        <f t="shared" si="35"/>
        <v>0</v>
      </c>
      <c r="G118" s="14">
        <f t="shared" si="29"/>
        <v>1940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200</v>
      </c>
      <c r="D119" s="13">
        <f t="shared" si="33"/>
        <v>20</v>
      </c>
      <c r="E119" s="13">
        <f t="shared" si="34"/>
        <v>1960</v>
      </c>
      <c r="F119" s="14">
        <f t="shared" si="35"/>
        <v>0</v>
      </c>
      <c r="G119" s="14">
        <f t="shared" si="29"/>
        <v>1960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200</v>
      </c>
      <c r="D120" s="13">
        <f t="shared" si="33"/>
        <v>20</v>
      </c>
      <c r="E120" s="13">
        <f t="shared" si="34"/>
        <v>1980</v>
      </c>
      <c r="F120" s="14">
        <f t="shared" si="35"/>
        <v>0</v>
      </c>
      <c r="G120" s="14">
        <f t="shared" si="29"/>
        <v>1980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200</v>
      </c>
      <c r="D121" s="13">
        <f t="shared" si="33"/>
        <v>20</v>
      </c>
      <c r="E121" s="13">
        <f t="shared" si="34"/>
        <v>2000</v>
      </c>
      <c r="F121" s="14">
        <f t="shared" si="35"/>
        <v>0</v>
      </c>
      <c r="G121" s="14">
        <f t="shared" si="29"/>
        <v>2000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200</v>
      </c>
      <c r="D122" s="13">
        <f t="shared" si="33"/>
        <v>20</v>
      </c>
      <c r="E122" s="13">
        <f t="shared" si="34"/>
        <v>2020</v>
      </c>
      <c r="F122" s="14">
        <f t="shared" si="35"/>
        <v>0</v>
      </c>
      <c r="G122" s="14">
        <f t="shared" si="29"/>
        <v>2020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200</v>
      </c>
      <c r="D123" s="13">
        <f t="shared" si="33"/>
        <v>20</v>
      </c>
      <c r="E123" s="13">
        <f t="shared" si="34"/>
        <v>2040</v>
      </c>
      <c r="F123" s="14">
        <f t="shared" si="35"/>
        <v>0</v>
      </c>
      <c r="G123" s="14">
        <f t="shared" si="29"/>
        <v>2040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200</v>
      </c>
      <c r="D124" s="13">
        <f t="shared" si="33"/>
        <v>20</v>
      </c>
      <c r="E124" s="13">
        <f t="shared" si="34"/>
        <v>2060</v>
      </c>
      <c r="F124" s="14">
        <f t="shared" si="35"/>
        <v>0</v>
      </c>
      <c r="G124" s="14">
        <f t="shared" si="29"/>
        <v>2060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O12" sqref="O12"/>
    </sheetView>
  </sheetViews>
  <sheetFormatPr defaultColWidth="11" defaultRowHeight="15"/>
  <cols>
    <col min="1" max="1" width="7" hidden="1" customWidth="1"/>
    <col min="2" max="2" width="8.57142857142857" customWidth="1"/>
    <col min="4" max="4" width="10.7142857142857" customWidth="1"/>
    <col min="5" max="5" width="13.8571428571429" customWidth="1"/>
    <col min="6" max="6" width="10.2857142857143" customWidth="1"/>
    <col min="7" max="7" width="13.8571428571429" customWidth="1"/>
    <col min="8" max="9" width="11.5714285714286" customWidth="1"/>
    <col min="11" max="11" width="12.8571428571429" customWidth="1"/>
    <col min="12" max="12" width="13.2857142857143" customWidth="1"/>
    <col min="13" max="13" width="12.7142857142857" customWidth="1"/>
    <col min="14" max="14" width="12" customWidth="1"/>
    <col min="15" max="15" width="12.1428571428571" customWidth="1"/>
    <col min="16" max="16" width="12" customWidth="1"/>
    <col min="17" max="17" width="3.42857142857143" customWidth="1"/>
    <col min="18" max="18" width="25.4285714285714" customWidth="1"/>
    <col min="19" max="19" width="11" customWidth="1"/>
  </cols>
  <sheetData>
    <row r="1" spans="2:16">
      <c r="B1" s="1" t="s">
        <v>9</v>
      </c>
      <c r="C1" s="2" t="s">
        <v>112</v>
      </c>
      <c r="D1" s="3"/>
      <c r="E1" s="3"/>
      <c r="F1" s="3"/>
      <c r="G1" s="4"/>
      <c r="H1" s="15"/>
      <c r="J1" s="15" t="s">
        <v>11</v>
      </c>
      <c r="K1" s="16">
        <v>0.075</v>
      </c>
      <c r="L1" s="17" t="s">
        <v>12</v>
      </c>
      <c r="M1" s="18">
        <v>43862</v>
      </c>
      <c r="N1" s="19" t="s">
        <v>13</v>
      </c>
      <c r="O1" s="20">
        <v>5000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4000</v>
      </c>
    </row>
    <row r="5" ht="15.75" spans="1:19">
      <c r="A5" s="5" t="str">
        <f>(MONTH(B5)&amp;YEAR(B5))</f>
        <v>22020</v>
      </c>
      <c r="B5" s="12">
        <f>EDATE(M1,0)</f>
        <v>43862</v>
      </c>
      <c r="C5" s="13">
        <f>IF(H5&gt;0,O1-H5,IF(J5&lt;0,O1-J5,O1))</f>
        <v>5000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5000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2000</v>
      </c>
    </row>
    <row r="6" ht="15.75" spans="1:19">
      <c r="A6" s="5" t="str">
        <f t="shared" ref="A6:A37" si="1">MONTH(B6)&amp;YEAR(B6)</f>
        <v>32020</v>
      </c>
      <c r="B6" s="12">
        <f t="shared" ref="B6:B37" si="2">EDATE(B5,1)</f>
        <v>43891</v>
      </c>
      <c r="C6" s="13">
        <f t="shared" ref="C6:C37" si="3">C5-H6+I6</f>
        <v>5000</v>
      </c>
      <c r="D6" s="13">
        <f t="shared" ref="D6:D37" si="4">C5*$K$1</f>
        <v>375</v>
      </c>
      <c r="E6" s="13">
        <f t="shared" ref="E6:E37" si="5">C5*$K$1+G5</f>
        <v>375</v>
      </c>
      <c r="F6" s="14">
        <f t="shared" ref="F6:F37" si="6">IF(J6&gt;E6,E6,J6)</f>
        <v>375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375</v>
      </c>
      <c r="K6" s="27">
        <v>43890</v>
      </c>
      <c r="L6" s="26">
        <v>375</v>
      </c>
      <c r="M6" s="27"/>
      <c r="N6" s="28"/>
      <c r="O6" s="27"/>
      <c r="P6" s="28"/>
      <c r="R6" s="34" t="s">
        <v>5</v>
      </c>
      <c r="S6" s="33">
        <f ca="1">VLOOKUP($A$2,$A$5:$P$127,4,FALSE)</f>
        <v>450</v>
      </c>
    </row>
    <row r="7" ht="15.75" spans="1:19">
      <c r="A7" s="5" t="str">
        <f t="shared" si="1"/>
        <v>42020</v>
      </c>
      <c r="B7" s="12">
        <f t="shared" si="2"/>
        <v>43922</v>
      </c>
      <c r="C7" s="13">
        <f t="shared" si="3"/>
        <v>5000</v>
      </c>
      <c r="D7" s="13">
        <f t="shared" si="4"/>
        <v>375</v>
      </c>
      <c r="E7" s="13">
        <f t="shared" si="5"/>
        <v>375</v>
      </c>
      <c r="F7" s="14">
        <f t="shared" si="6"/>
        <v>375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375</v>
      </c>
      <c r="K7" s="27">
        <v>44047</v>
      </c>
      <c r="L7" s="26">
        <v>375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52020</v>
      </c>
      <c r="B8" s="12">
        <f t="shared" si="2"/>
        <v>43952</v>
      </c>
      <c r="C8" s="13">
        <f t="shared" si="3"/>
        <v>5000</v>
      </c>
      <c r="D8" s="13">
        <f t="shared" si="4"/>
        <v>375</v>
      </c>
      <c r="E8" s="13">
        <f t="shared" si="5"/>
        <v>375</v>
      </c>
      <c r="F8" s="14">
        <f t="shared" si="6"/>
        <v>375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375</v>
      </c>
      <c r="K8" s="27">
        <v>44047</v>
      </c>
      <c r="L8" s="26">
        <v>375</v>
      </c>
      <c r="M8" s="27"/>
      <c r="N8" s="28"/>
      <c r="O8" s="27"/>
      <c r="P8" s="28"/>
      <c r="R8" s="32" t="s">
        <v>7</v>
      </c>
      <c r="S8" s="33">
        <f ca="1">VLOOKUP($A$2,$A$5:$P$127,6,FALSE)</f>
        <v>450</v>
      </c>
    </row>
    <row r="9" ht="15.75" spans="1:19">
      <c r="A9" s="5" t="str">
        <f t="shared" si="1"/>
        <v>62020</v>
      </c>
      <c r="B9" s="12">
        <f t="shared" si="2"/>
        <v>43983</v>
      </c>
      <c r="C9" s="13">
        <f t="shared" si="3"/>
        <v>5000</v>
      </c>
      <c r="D9" s="13">
        <f t="shared" si="4"/>
        <v>375</v>
      </c>
      <c r="E9" s="13">
        <f t="shared" si="5"/>
        <v>375</v>
      </c>
      <c r="F9" s="14">
        <f t="shared" si="6"/>
        <v>375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375</v>
      </c>
      <c r="K9" s="27">
        <v>44047</v>
      </c>
      <c r="L9" s="26">
        <v>375</v>
      </c>
      <c r="M9" s="27"/>
      <c r="N9" s="28"/>
      <c r="O9" s="27"/>
      <c r="P9" s="28"/>
      <c r="S9" s="5"/>
    </row>
    <row r="10" ht="15.75" spans="1:19">
      <c r="A10" s="5" t="str">
        <f t="shared" si="1"/>
        <v>72020</v>
      </c>
      <c r="B10" s="12">
        <f t="shared" si="2"/>
        <v>44013</v>
      </c>
      <c r="C10" s="13">
        <f t="shared" si="3"/>
        <v>5000</v>
      </c>
      <c r="D10" s="13">
        <f t="shared" si="4"/>
        <v>375</v>
      </c>
      <c r="E10" s="13">
        <f t="shared" si="5"/>
        <v>375</v>
      </c>
      <c r="F10" s="14">
        <f t="shared" si="6"/>
        <v>375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375</v>
      </c>
      <c r="K10" s="27">
        <v>44047</v>
      </c>
      <c r="L10" s="26">
        <v>375</v>
      </c>
      <c r="M10" s="27"/>
      <c r="N10" s="28"/>
      <c r="O10" s="27"/>
      <c r="P10" s="28"/>
      <c r="S10" s="5"/>
    </row>
    <row r="11" ht="15.75" spans="1:19">
      <c r="A11" s="5" t="str">
        <f t="shared" si="1"/>
        <v>82020</v>
      </c>
      <c r="B11" s="12">
        <f t="shared" si="2"/>
        <v>44044</v>
      </c>
      <c r="C11" s="13">
        <f t="shared" si="3"/>
        <v>6000</v>
      </c>
      <c r="D11" s="13">
        <f t="shared" si="4"/>
        <v>375</v>
      </c>
      <c r="E11" s="13">
        <f t="shared" si="5"/>
        <v>375</v>
      </c>
      <c r="F11" s="14">
        <f t="shared" si="6"/>
        <v>375</v>
      </c>
      <c r="G11" s="14">
        <f t="shared" si="0"/>
        <v>0</v>
      </c>
      <c r="H11" s="14">
        <f t="shared" si="7"/>
        <v>0</v>
      </c>
      <c r="I11" s="24">
        <f t="shared" si="8"/>
        <v>1000</v>
      </c>
      <c r="J11" s="24">
        <f t="shared" si="9"/>
        <v>375</v>
      </c>
      <c r="K11" s="27">
        <v>44047</v>
      </c>
      <c r="L11" s="26">
        <v>375</v>
      </c>
      <c r="M11" s="27">
        <v>44047</v>
      </c>
      <c r="N11" s="28">
        <v>-1000</v>
      </c>
      <c r="O11" s="27"/>
      <c r="P11" s="28"/>
      <c r="S11" s="5"/>
    </row>
    <row r="12" ht="15.75" spans="1:19">
      <c r="A12" s="5" t="str">
        <f t="shared" si="1"/>
        <v>92020</v>
      </c>
      <c r="B12" s="12">
        <f t="shared" si="2"/>
        <v>44075</v>
      </c>
      <c r="C12" s="13">
        <f t="shared" si="3"/>
        <v>2000</v>
      </c>
      <c r="D12" s="13">
        <f t="shared" si="4"/>
        <v>450</v>
      </c>
      <c r="E12" s="13">
        <f t="shared" si="5"/>
        <v>450</v>
      </c>
      <c r="F12" s="14">
        <f t="shared" si="6"/>
        <v>450</v>
      </c>
      <c r="G12" s="14">
        <f t="shared" si="0"/>
        <v>0</v>
      </c>
      <c r="H12" s="14">
        <f t="shared" si="7"/>
        <v>4000</v>
      </c>
      <c r="I12" s="24">
        <f t="shared" si="8"/>
        <v>0</v>
      </c>
      <c r="J12" s="24">
        <f t="shared" si="9"/>
        <v>4450</v>
      </c>
      <c r="K12" s="27">
        <v>44081</v>
      </c>
      <c r="L12" s="26">
        <v>450</v>
      </c>
      <c r="M12" s="27">
        <v>44086</v>
      </c>
      <c r="N12" s="28">
        <v>4000</v>
      </c>
      <c r="O12" s="27"/>
      <c r="P12" s="28"/>
      <c r="S12" s="5"/>
    </row>
    <row r="13" ht="15.75" spans="1:19">
      <c r="A13" s="5" t="str">
        <f t="shared" si="1"/>
        <v>102020</v>
      </c>
      <c r="B13" s="12">
        <f t="shared" si="2"/>
        <v>44105</v>
      </c>
      <c r="C13" s="13">
        <f t="shared" si="3"/>
        <v>2000</v>
      </c>
      <c r="D13" s="13">
        <f t="shared" si="4"/>
        <v>150</v>
      </c>
      <c r="E13" s="13">
        <f t="shared" si="5"/>
        <v>150</v>
      </c>
      <c r="F13" s="14">
        <f t="shared" si="6"/>
        <v>0</v>
      </c>
      <c r="G13" s="14">
        <f t="shared" si="0"/>
        <v>150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112020</v>
      </c>
      <c r="B14" s="12">
        <f t="shared" si="2"/>
        <v>44136</v>
      </c>
      <c r="C14" s="13">
        <f t="shared" si="3"/>
        <v>2000</v>
      </c>
      <c r="D14" s="13">
        <f t="shared" si="4"/>
        <v>150</v>
      </c>
      <c r="E14" s="13">
        <f t="shared" si="5"/>
        <v>300</v>
      </c>
      <c r="F14" s="14">
        <f t="shared" si="6"/>
        <v>0</v>
      </c>
      <c r="G14" s="14">
        <f t="shared" si="0"/>
        <v>300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122020</v>
      </c>
      <c r="B15" s="12">
        <f t="shared" si="2"/>
        <v>44166</v>
      </c>
      <c r="C15" s="13">
        <f t="shared" si="3"/>
        <v>2000</v>
      </c>
      <c r="D15" s="13">
        <f t="shared" si="4"/>
        <v>150</v>
      </c>
      <c r="E15" s="13">
        <f t="shared" si="5"/>
        <v>450</v>
      </c>
      <c r="F15" s="14">
        <f t="shared" si="6"/>
        <v>0</v>
      </c>
      <c r="G15" s="14">
        <f t="shared" si="0"/>
        <v>450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12021</v>
      </c>
      <c r="B16" s="12">
        <f t="shared" si="2"/>
        <v>44197</v>
      </c>
      <c r="C16" s="13">
        <f t="shared" si="3"/>
        <v>2000</v>
      </c>
      <c r="D16" s="13">
        <f t="shared" si="4"/>
        <v>150</v>
      </c>
      <c r="E16" s="13">
        <f t="shared" si="5"/>
        <v>600</v>
      </c>
      <c r="F16" s="14">
        <f t="shared" si="6"/>
        <v>0</v>
      </c>
      <c r="G16" s="14">
        <f t="shared" si="0"/>
        <v>600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22021</v>
      </c>
      <c r="B17" s="12">
        <f t="shared" si="2"/>
        <v>44228</v>
      </c>
      <c r="C17" s="13">
        <f t="shared" si="3"/>
        <v>2000</v>
      </c>
      <c r="D17" s="13">
        <f t="shared" si="4"/>
        <v>150</v>
      </c>
      <c r="E17" s="13">
        <f t="shared" si="5"/>
        <v>750</v>
      </c>
      <c r="F17" s="14">
        <f t="shared" si="6"/>
        <v>0</v>
      </c>
      <c r="G17" s="14">
        <f t="shared" si="0"/>
        <v>750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32021</v>
      </c>
      <c r="B18" s="12">
        <f t="shared" si="2"/>
        <v>44256</v>
      </c>
      <c r="C18" s="13">
        <f t="shared" si="3"/>
        <v>2000</v>
      </c>
      <c r="D18" s="13">
        <f t="shared" si="4"/>
        <v>150</v>
      </c>
      <c r="E18" s="13">
        <f t="shared" si="5"/>
        <v>900</v>
      </c>
      <c r="F18" s="14">
        <f t="shared" si="6"/>
        <v>0</v>
      </c>
      <c r="G18" s="14">
        <f t="shared" si="0"/>
        <v>900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42021</v>
      </c>
      <c r="B19" s="12">
        <f t="shared" si="2"/>
        <v>44287</v>
      </c>
      <c r="C19" s="13">
        <f t="shared" si="3"/>
        <v>2000</v>
      </c>
      <c r="D19" s="13">
        <f t="shared" si="4"/>
        <v>150</v>
      </c>
      <c r="E19" s="13">
        <f t="shared" si="5"/>
        <v>1050</v>
      </c>
      <c r="F19" s="14">
        <f t="shared" si="6"/>
        <v>0</v>
      </c>
      <c r="G19" s="14">
        <f t="shared" si="0"/>
        <v>1050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52021</v>
      </c>
      <c r="B20" s="12">
        <f t="shared" si="2"/>
        <v>44317</v>
      </c>
      <c r="C20" s="13">
        <f t="shared" si="3"/>
        <v>2000</v>
      </c>
      <c r="D20" s="13">
        <f t="shared" si="4"/>
        <v>150</v>
      </c>
      <c r="E20" s="13">
        <f t="shared" si="5"/>
        <v>1200</v>
      </c>
      <c r="F20" s="14">
        <f t="shared" si="6"/>
        <v>0</v>
      </c>
      <c r="G20" s="14">
        <f t="shared" si="0"/>
        <v>1200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62021</v>
      </c>
      <c r="B21" s="12">
        <f t="shared" si="2"/>
        <v>44348</v>
      </c>
      <c r="C21" s="13">
        <f t="shared" si="3"/>
        <v>2000</v>
      </c>
      <c r="D21" s="13">
        <f t="shared" si="4"/>
        <v>150</v>
      </c>
      <c r="E21" s="13">
        <f t="shared" si="5"/>
        <v>1350</v>
      </c>
      <c r="F21" s="14">
        <f t="shared" si="6"/>
        <v>0</v>
      </c>
      <c r="G21" s="14">
        <f t="shared" si="0"/>
        <v>1350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72021</v>
      </c>
      <c r="B22" s="12">
        <f t="shared" si="2"/>
        <v>44378</v>
      </c>
      <c r="C22" s="13">
        <f t="shared" si="3"/>
        <v>2000</v>
      </c>
      <c r="D22" s="13">
        <f t="shared" si="4"/>
        <v>150</v>
      </c>
      <c r="E22" s="13">
        <f t="shared" si="5"/>
        <v>1500</v>
      </c>
      <c r="F22" s="14">
        <f t="shared" si="6"/>
        <v>0</v>
      </c>
      <c r="G22" s="14">
        <f t="shared" si="0"/>
        <v>1500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82021</v>
      </c>
      <c r="B23" s="12">
        <f t="shared" si="2"/>
        <v>44409</v>
      </c>
      <c r="C23" s="13">
        <f t="shared" si="3"/>
        <v>2000</v>
      </c>
      <c r="D23" s="13">
        <f t="shared" si="4"/>
        <v>150</v>
      </c>
      <c r="E23" s="13">
        <f t="shared" si="5"/>
        <v>1650</v>
      </c>
      <c r="F23" s="14">
        <f t="shared" si="6"/>
        <v>0</v>
      </c>
      <c r="G23" s="14">
        <f t="shared" si="0"/>
        <v>1650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92021</v>
      </c>
      <c r="B24" s="12">
        <f t="shared" si="2"/>
        <v>44440</v>
      </c>
      <c r="C24" s="13">
        <f t="shared" si="3"/>
        <v>2000</v>
      </c>
      <c r="D24" s="13">
        <f t="shared" si="4"/>
        <v>150</v>
      </c>
      <c r="E24" s="13">
        <f t="shared" si="5"/>
        <v>1800</v>
      </c>
      <c r="F24" s="14">
        <f t="shared" si="6"/>
        <v>0</v>
      </c>
      <c r="G24" s="14">
        <f t="shared" si="0"/>
        <v>1800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102021</v>
      </c>
      <c r="B25" s="12">
        <f t="shared" si="2"/>
        <v>44470</v>
      </c>
      <c r="C25" s="13">
        <f t="shared" si="3"/>
        <v>2000</v>
      </c>
      <c r="D25" s="13">
        <f t="shared" si="4"/>
        <v>150</v>
      </c>
      <c r="E25" s="13">
        <f t="shared" si="5"/>
        <v>1950</v>
      </c>
      <c r="F25" s="14">
        <f t="shared" si="6"/>
        <v>0</v>
      </c>
      <c r="G25" s="14">
        <f t="shared" si="0"/>
        <v>1950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112021</v>
      </c>
      <c r="B26" s="12">
        <f t="shared" si="2"/>
        <v>44501</v>
      </c>
      <c r="C26" s="13">
        <f t="shared" si="3"/>
        <v>2000</v>
      </c>
      <c r="D26" s="13">
        <f t="shared" si="4"/>
        <v>150</v>
      </c>
      <c r="E26" s="13">
        <f t="shared" si="5"/>
        <v>2100</v>
      </c>
      <c r="F26" s="14">
        <f t="shared" si="6"/>
        <v>0</v>
      </c>
      <c r="G26" s="14">
        <f t="shared" si="0"/>
        <v>2100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122021</v>
      </c>
      <c r="B27" s="12">
        <f t="shared" si="2"/>
        <v>44531</v>
      </c>
      <c r="C27" s="13">
        <f t="shared" si="3"/>
        <v>2000</v>
      </c>
      <c r="D27" s="13">
        <f t="shared" si="4"/>
        <v>150</v>
      </c>
      <c r="E27" s="13">
        <f t="shared" si="5"/>
        <v>2250</v>
      </c>
      <c r="F27" s="14">
        <f t="shared" si="6"/>
        <v>0</v>
      </c>
      <c r="G27" s="14">
        <f t="shared" si="0"/>
        <v>2250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12022</v>
      </c>
      <c r="B28" s="12">
        <f t="shared" si="2"/>
        <v>44562</v>
      </c>
      <c r="C28" s="13">
        <f t="shared" si="3"/>
        <v>2000</v>
      </c>
      <c r="D28" s="13">
        <f t="shared" si="4"/>
        <v>150</v>
      </c>
      <c r="E28" s="13">
        <f t="shared" si="5"/>
        <v>2400</v>
      </c>
      <c r="F28" s="14">
        <f t="shared" si="6"/>
        <v>0</v>
      </c>
      <c r="G28" s="14">
        <f t="shared" si="0"/>
        <v>2400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22022</v>
      </c>
      <c r="B29" s="12">
        <f t="shared" si="2"/>
        <v>44593</v>
      </c>
      <c r="C29" s="13">
        <f t="shared" si="3"/>
        <v>2000</v>
      </c>
      <c r="D29" s="13">
        <f t="shared" si="4"/>
        <v>150</v>
      </c>
      <c r="E29" s="13">
        <f t="shared" si="5"/>
        <v>2550</v>
      </c>
      <c r="F29" s="14">
        <f t="shared" si="6"/>
        <v>0</v>
      </c>
      <c r="G29" s="14">
        <f t="shared" si="0"/>
        <v>2550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32022</v>
      </c>
      <c r="B30" s="12">
        <f t="shared" si="2"/>
        <v>44621</v>
      </c>
      <c r="C30" s="13">
        <f t="shared" si="3"/>
        <v>2000</v>
      </c>
      <c r="D30" s="13">
        <f t="shared" si="4"/>
        <v>150</v>
      </c>
      <c r="E30" s="13">
        <f t="shared" si="5"/>
        <v>2700</v>
      </c>
      <c r="F30" s="14">
        <f t="shared" si="6"/>
        <v>0</v>
      </c>
      <c r="G30" s="14">
        <f t="shared" si="0"/>
        <v>2700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42022</v>
      </c>
      <c r="B31" s="12">
        <f t="shared" si="2"/>
        <v>44652</v>
      </c>
      <c r="C31" s="13">
        <f t="shared" si="3"/>
        <v>2000</v>
      </c>
      <c r="D31" s="13">
        <f t="shared" si="4"/>
        <v>150</v>
      </c>
      <c r="E31" s="13">
        <f t="shared" si="5"/>
        <v>2850</v>
      </c>
      <c r="F31" s="14">
        <f t="shared" si="6"/>
        <v>0</v>
      </c>
      <c r="G31" s="14">
        <f t="shared" si="0"/>
        <v>2850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52022</v>
      </c>
      <c r="B32" s="12">
        <f t="shared" si="2"/>
        <v>44682</v>
      </c>
      <c r="C32" s="13">
        <f t="shared" si="3"/>
        <v>2000</v>
      </c>
      <c r="D32" s="13">
        <f t="shared" si="4"/>
        <v>150</v>
      </c>
      <c r="E32" s="13">
        <f t="shared" si="5"/>
        <v>3000</v>
      </c>
      <c r="F32" s="14">
        <f t="shared" si="6"/>
        <v>0</v>
      </c>
      <c r="G32" s="14">
        <f t="shared" si="0"/>
        <v>3000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62022</v>
      </c>
      <c r="B33" s="12">
        <f t="shared" si="2"/>
        <v>44713</v>
      </c>
      <c r="C33" s="13">
        <f t="shared" si="3"/>
        <v>2000</v>
      </c>
      <c r="D33" s="13">
        <f t="shared" si="4"/>
        <v>150</v>
      </c>
      <c r="E33" s="13">
        <f t="shared" si="5"/>
        <v>3150</v>
      </c>
      <c r="F33" s="14">
        <f t="shared" si="6"/>
        <v>0</v>
      </c>
      <c r="G33" s="14">
        <f t="shared" si="0"/>
        <v>3150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72022</v>
      </c>
      <c r="B34" s="12">
        <f t="shared" si="2"/>
        <v>44743</v>
      </c>
      <c r="C34" s="13">
        <f t="shared" si="3"/>
        <v>2000</v>
      </c>
      <c r="D34" s="13">
        <f t="shared" si="4"/>
        <v>150</v>
      </c>
      <c r="E34" s="13">
        <f t="shared" si="5"/>
        <v>3300</v>
      </c>
      <c r="F34" s="14">
        <f t="shared" si="6"/>
        <v>0</v>
      </c>
      <c r="G34" s="14">
        <f t="shared" si="0"/>
        <v>3300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82022</v>
      </c>
      <c r="B35" s="12">
        <f t="shared" si="2"/>
        <v>44774</v>
      </c>
      <c r="C35" s="13">
        <f t="shared" si="3"/>
        <v>2000</v>
      </c>
      <c r="D35" s="13">
        <f t="shared" si="4"/>
        <v>150</v>
      </c>
      <c r="E35" s="13">
        <f t="shared" si="5"/>
        <v>3450</v>
      </c>
      <c r="F35" s="14">
        <f t="shared" si="6"/>
        <v>0</v>
      </c>
      <c r="G35" s="14">
        <f t="shared" si="0"/>
        <v>3450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92022</v>
      </c>
      <c r="B36" s="12">
        <f t="shared" si="2"/>
        <v>44805</v>
      </c>
      <c r="C36" s="13">
        <f t="shared" si="3"/>
        <v>2000</v>
      </c>
      <c r="D36" s="13">
        <f t="shared" si="4"/>
        <v>150</v>
      </c>
      <c r="E36" s="13">
        <f t="shared" si="5"/>
        <v>3600</v>
      </c>
      <c r="F36" s="14">
        <f t="shared" si="6"/>
        <v>0</v>
      </c>
      <c r="G36" s="14">
        <f t="shared" si="0"/>
        <v>3600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102022</v>
      </c>
      <c r="B37" s="12">
        <f t="shared" si="2"/>
        <v>44835</v>
      </c>
      <c r="C37" s="13">
        <f t="shared" si="3"/>
        <v>2000</v>
      </c>
      <c r="D37" s="13">
        <f t="shared" si="4"/>
        <v>150</v>
      </c>
      <c r="E37" s="13">
        <f t="shared" si="5"/>
        <v>3750</v>
      </c>
      <c r="F37" s="14">
        <f t="shared" si="6"/>
        <v>0</v>
      </c>
      <c r="G37" s="14">
        <f t="shared" ref="G37:G68" si="10">E37-F37</f>
        <v>3750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112022</v>
      </c>
      <c r="B38" s="12">
        <f t="shared" ref="B38:B69" si="12">EDATE(B37,1)</f>
        <v>44866</v>
      </c>
      <c r="C38" s="13">
        <f t="shared" ref="C38:C69" si="13">C37-H38+I38</f>
        <v>2000</v>
      </c>
      <c r="D38" s="13">
        <f t="shared" ref="D38:D69" si="14">C37*$K$1</f>
        <v>150</v>
      </c>
      <c r="E38" s="13">
        <f t="shared" ref="E38:E69" si="15">C37*$K$1+G37</f>
        <v>3900</v>
      </c>
      <c r="F38" s="14">
        <f t="shared" ref="F38:F69" si="16">IF(J38&gt;E38,E38,J38)</f>
        <v>0</v>
      </c>
      <c r="G38" s="14">
        <f t="shared" si="10"/>
        <v>3900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122022</v>
      </c>
      <c r="B39" s="12">
        <f t="shared" si="12"/>
        <v>44896</v>
      </c>
      <c r="C39" s="13">
        <f t="shared" si="13"/>
        <v>2000</v>
      </c>
      <c r="D39" s="13">
        <f t="shared" si="14"/>
        <v>150</v>
      </c>
      <c r="E39" s="13">
        <f t="shared" si="15"/>
        <v>4050</v>
      </c>
      <c r="F39" s="14">
        <f t="shared" si="16"/>
        <v>0</v>
      </c>
      <c r="G39" s="14">
        <f t="shared" si="10"/>
        <v>4050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12023</v>
      </c>
      <c r="B40" s="12">
        <f t="shared" si="12"/>
        <v>44927</v>
      </c>
      <c r="C40" s="13">
        <f t="shared" si="13"/>
        <v>2000</v>
      </c>
      <c r="D40" s="13">
        <f t="shared" si="14"/>
        <v>150</v>
      </c>
      <c r="E40" s="13">
        <f t="shared" si="15"/>
        <v>4200</v>
      </c>
      <c r="F40" s="14">
        <f t="shared" si="16"/>
        <v>0</v>
      </c>
      <c r="G40" s="14">
        <f t="shared" si="10"/>
        <v>4200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22023</v>
      </c>
      <c r="B41" s="12">
        <f t="shared" si="12"/>
        <v>44958</v>
      </c>
      <c r="C41" s="13">
        <f t="shared" si="13"/>
        <v>2000</v>
      </c>
      <c r="D41" s="13">
        <f t="shared" si="14"/>
        <v>150</v>
      </c>
      <c r="E41" s="13">
        <f t="shared" si="15"/>
        <v>4350</v>
      </c>
      <c r="F41" s="14">
        <f t="shared" si="16"/>
        <v>0</v>
      </c>
      <c r="G41" s="14">
        <f t="shared" si="10"/>
        <v>4350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32023</v>
      </c>
      <c r="B42" s="12">
        <f t="shared" si="12"/>
        <v>44986</v>
      </c>
      <c r="C42" s="13">
        <f t="shared" si="13"/>
        <v>2000</v>
      </c>
      <c r="D42" s="13">
        <f t="shared" si="14"/>
        <v>150</v>
      </c>
      <c r="E42" s="13">
        <f t="shared" si="15"/>
        <v>4500</v>
      </c>
      <c r="F42" s="14">
        <f t="shared" si="16"/>
        <v>0</v>
      </c>
      <c r="G42" s="14">
        <f t="shared" si="10"/>
        <v>4500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42023</v>
      </c>
      <c r="B43" s="12">
        <f t="shared" si="12"/>
        <v>45017</v>
      </c>
      <c r="C43" s="13">
        <f t="shared" si="13"/>
        <v>2000</v>
      </c>
      <c r="D43" s="13">
        <f t="shared" si="14"/>
        <v>150</v>
      </c>
      <c r="E43" s="13">
        <f t="shared" si="15"/>
        <v>4650</v>
      </c>
      <c r="F43" s="14">
        <f t="shared" si="16"/>
        <v>0</v>
      </c>
      <c r="G43" s="14">
        <f t="shared" si="10"/>
        <v>4650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52023</v>
      </c>
      <c r="B44" s="12">
        <f t="shared" si="12"/>
        <v>45047</v>
      </c>
      <c r="C44" s="13">
        <f t="shared" si="13"/>
        <v>2000</v>
      </c>
      <c r="D44" s="13">
        <f t="shared" si="14"/>
        <v>150</v>
      </c>
      <c r="E44" s="13">
        <f t="shared" si="15"/>
        <v>4800</v>
      </c>
      <c r="F44" s="14">
        <f t="shared" si="16"/>
        <v>0</v>
      </c>
      <c r="G44" s="14">
        <f t="shared" si="10"/>
        <v>4800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62023</v>
      </c>
      <c r="B45" s="12">
        <f t="shared" si="12"/>
        <v>45078</v>
      </c>
      <c r="C45" s="13">
        <f t="shared" si="13"/>
        <v>2000</v>
      </c>
      <c r="D45" s="13">
        <f t="shared" si="14"/>
        <v>150</v>
      </c>
      <c r="E45" s="13">
        <f t="shared" si="15"/>
        <v>4950</v>
      </c>
      <c r="F45" s="14">
        <f t="shared" si="16"/>
        <v>0</v>
      </c>
      <c r="G45" s="14">
        <f t="shared" si="10"/>
        <v>4950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72023</v>
      </c>
      <c r="B46" s="12">
        <f t="shared" si="12"/>
        <v>45108</v>
      </c>
      <c r="C46" s="13">
        <f t="shared" si="13"/>
        <v>2000</v>
      </c>
      <c r="D46" s="13">
        <f t="shared" si="14"/>
        <v>150</v>
      </c>
      <c r="E46" s="13">
        <f t="shared" si="15"/>
        <v>5100</v>
      </c>
      <c r="F46" s="14">
        <f t="shared" si="16"/>
        <v>0</v>
      </c>
      <c r="G46" s="14">
        <f t="shared" si="10"/>
        <v>5100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82023</v>
      </c>
      <c r="B47" s="12">
        <f t="shared" si="12"/>
        <v>45139</v>
      </c>
      <c r="C47" s="13">
        <f t="shared" si="13"/>
        <v>2000</v>
      </c>
      <c r="D47" s="13">
        <f t="shared" si="14"/>
        <v>150</v>
      </c>
      <c r="E47" s="13">
        <f t="shared" si="15"/>
        <v>5250</v>
      </c>
      <c r="F47" s="14">
        <f t="shared" si="16"/>
        <v>0</v>
      </c>
      <c r="G47" s="14">
        <f t="shared" si="10"/>
        <v>5250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92023</v>
      </c>
      <c r="B48" s="12">
        <f t="shared" si="12"/>
        <v>45170</v>
      </c>
      <c r="C48" s="13">
        <f t="shared" si="13"/>
        <v>2000</v>
      </c>
      <c r="D48" s="13">
        <f t="shared" si="14"/>
        <v>150</v>
      </c>
      <c r="E48" s="13">
        <f t="shared" si="15"/>
        <v>5400</v>
      </c>
      <c r="F48" s="14">
        <f t="shared" si="16"/>
        <v>0</v>
      </c>
      <c r="G48" s="14">
        <f t="shared" si="10"/>
        <v>5400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102023</v>
      </c>
      <c r="B49" s="12">
        <f t="shared" si="12"/>
        <v>45200</v>
      </c>
      <c r="C49" s="13">
        <f t="shared" si="13"/>
        <v>2000</v>
      </c>
      <c r="D49" s="13">
        <f t="shared" si="14"/>
        <v>150</v>
      </c>
      <c r="E49" s="13">
        <f t="shared" si="15"/>
        <v>5550</v>
      </c>
      <c r="F49" s="14">
        <f t="shared" si="16"/>
        <v>0</v>
      </c>
      <c r="G49" s="14">
        <f t="shared" si="10"/>
        <v>5550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112023</v>
      </c>
      <c r="B50" s="12">
        <f t="shared" si="12"/>
        <v>45231</v>
      </c>
      <c r="C50" s="13">
        <f t="shared" si="13"/>
        <v>2000</v>
      </c>
      <c r="D50" s="13">
        <f t="shared" si="14"/>
        <v>150</v>
      </c>
      <c r="E50" s="13">
        <f t="shared" si="15"/>
        <v>5700</v>
      </c>
      <c r="F50" s="14">
        <f t="shared" si="16"/>
        <v>0</v>
      </c>
      <c r="G50" s="14">
        <f t="shared" si="10"/>
        <v>5700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122023</v>
      </c>
      <c r="B51" s="12">
        <f t="shared" si="12"/>
        <v>45261</v>
      </c>
      <c r="C51" s="13">
        <f t="shared" si="13"/>
        <v>2000</v>
      </c>
      <c r="D51" s="13">
        <f t="shared" si="14"/>
        <v>150</v>
      </c>
      <c r="E51" s="13">
        <f t="shared" si="15"/>
        <v>5850</v>
      </c>
      <c r="F51" s="14">
        <f t="shared" si="16"/>
        <v>0</v>
      </c>
      <c r="G51" s="14">
        <f t="shared" si="10"/>
        <v>5850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12024</v>
      </c>
      <c r="B52" s="12">
        <f t="shared" si="12"/>
        <v>45292</v>
      </c>
      <c r="C52" s="13">
        <f t="shared" si="13"/>
        <v>2000</v>
      </c>
      <c r="D52" s="13">
        <f t="shared" si="14"/>
        <v>150</v>
      </c>
      <c r="E52" s="13">
        <f t="shared" si="15"/>
        <v>6000</v>
      </c>
      <c r="F52" s="14">
        <f t="shared" si="16"/>
        <v>0</v>
      </c>
      <c r="G52" s="14">
        <f t="shared" si="10"/>
        <v>6000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22024</v>
      </c>
      <c r="B53" s="12">
        <f t="shared" si="12"/>
        <v>45323</v>
      </c>
      <c r="C53" s="13">
        <f t="shared" si="13"/>
        <v>2000</v>
      </c>
      <c r="D53" s="13">
        <f t="shared" si="14"/>
        <v>150</v>
      </c>
      <c r="E53" s="13">
        <f t="shared" si="15"/>
        <v>6150</v>
      </c>
      <c r="F53" s="14">
        <f t="shared" si="16"/>
        <v>0</v>
      </c>
      <c r="G53" s="14">
        <f t="shared" si="10"/>
        <v>6150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32024</v>
      </c>
      <c r="B54" s="12">
        <f t="shared" si="12"/>
        <v>45352</v>
      </c>
      <c r="C54" s="13">
        <f t="shared" si="13"/>
        <v>2000</v>
      </c>
      <c r="D54" s="13">
        <f t="shared" si="14"/>
        <v>150</v>
      </c>
      <c r="E54" s="13">
        <f t="shared" si="15"/>
        <v>6300</v>
      </c>
      <c r="F54" s="14">
        <f t="shared" si="16"/>
        <v>0</v>
      </c>
      <c r="G54" s="14">
        <f t="shared" si="10"/>
        <v>6300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42024</v>
      </c>
      <c r="B55" s="12">
        <f t="shared" si="12"/>
        <v>45383</v>
      </c>
      <c r="C55" s="13">
        <f t="shared" si="13"/>
        <v>2000</v>
      </c>
      <c r="D55" s="13">
        <f t="shared" si="14"/>
        <v>150</v>
      </c>
      <c r="E55" s="13">
        <f t="shared" si="15"/>
        <v>6450</v>
      </c>
      <c r="F55" s="14">
        <f t="shared" si="16"/>
        <v>0</v>
      </c>
      <c r="G55" s="14">
        <f t="shared" si="10"/>
        <v>6450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52024</v>
      </c>
      <c r="B56" s="12">
        <f t="shared" si="12"/>
        <v>45413</v>
      </c>
      <c r="C56" s="13">
        <f t="shared" si="13"/>
        <v>2000</v>
      </c>
      <c r="D56" s="13">
        <f t="shared" si="14"/>
        <v>150</v>
      </c>
      <c r="E56" s="13">
        <f t="shared" si="15"/>
        <v>6600</v>
      </c>
      <c r="F56" s="14">
        <f t="shared" si="16"/>
        <v>0</v>
      </c>
      <c r="G56" s="14">
        <f t="shared" si="10"/>
        <v>6600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62024</v>
      </c>
      <c r="B57" s="12">
        <f t="shared" si="12"/>
        <v>45444</v>
      </c>
      <c r="C57" s="13">
        <f t="shared" si="13"/>
        <v>2000</v>
      </c>
      <c r="D57" s="13">
        <f t="shared" si="14"/>
        <v>150</v>
      </c>
      <c r="E57" s="13">
        <f t="shared" si="15"/>
        <v>6750</v>
      </c>
      <c r="F57" s="14">
        <f t="shared" si="16"/>
        <v>0</v>
      </c>
      <c r="G57" s="14">
        <f t="shared" si="10"/>
        <v>6750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72024</v>
      </c>
      <c r="B58" s="12">
        <f t="shared" si="12"/>
        <v>45474</v>
      </c>
      <c r="C58" s="13">
        <f t="shared" si="13"/>
        <v>2000</v>
      </c>
      <c r="D58" s="13">
        <f t="shared" si="14"/>
        <v>150</v>
      </c>
      <c r="E58" s="13">
        <f t="shared" si="15"/>
        <v>6900</v>
      </c>
      <c r="F58" s="14">
        <f t="shared" si="16"/>
        <v>0</v>
      </c>
      <c r="G58" s="14">
        <f t="shared" si="10"/>
        <v>6900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82024</v>
      </c>
      <c r="B59" s="12">
        <f t="shared" si="12"/>
        <v>45505</v>
      </c>
      <c r="C59" s="13">
        <f t="shared" si="13"/>
        <v>2000</v>
      </c>
      <c r="D59" s="13">
        <f t="shared" si="14"/>
        <v>150</v>
      </c>
      <c r="E59" s="13">
        <f t="shared" si="15"/>
        <v>7050</v>
      </c>
      <c r="F59" s="14">
        <f t="shared" si="16"/>
        <v>0</v>
      </c>
      <c r="G59" s="14">
        <f t="shared" si="10"/>
        <v>7050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92024</v>
      </c>
      <c r="B60" s="12">
        <f t="shared" si="12"/>
        <v>45536</v>
      </c>
      <c r="C60" s="13">
        <f t="shared" si="13"/>
        <v>2000</v>
      </c>
      <c r="D60" s="13">
        <f t="shared" si="14"/>
        <v>150</v>
      </c>
      <c r="E60" s="13">
        <f t="shared" si="15"/>
        <v>7200</v>
      </c>
      <c r="F60" s="14">
        <f t="shared" si="16"/>
        <v>0</v>
      </c>
      <c r="G60" s="14">
        <f t="shared" si="10"/>
        <v>7200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102024</v>
      </c>
      <c r="B61" s="12">
        <f t="shared" si="12"/>
        <v>45566</v>
      </c>
      <c r="C61" s="13">
        <f t="shared" si="13"/>
        <v>2000</v>
      </c>
      <c r="D61" s="13">
        <f t="shared" si="14"/>
        <v>150</v>
      </c>
      <c r="E61" s="13">
        <f t="shared" si="15"/>
        <v>7350</v>
      </c>
      <c r="F61" s="14">
        <f t="shared" si="16"/>
        <v>0</v>
      </c>
      <c r="G61" s="14">
        <f t="shared" si="10"/>
        <v>7350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112024</v>
      </c>
      <c r="B62" s="12">
        <f t="shared" si="12"/>
        <v>45597</v>
      </c>
      <c r="C62" s="13">
        <f t="shared" si="13"/>
        <v>2000</v>
      </c>
      <c r="D62" s="13">
        <f t="shared" si="14"/>
        <v>150</v>
      </c>
      <c r="E62" s="13">
        <f t="shared" si="15"/>
        <v>7500</v>
      </c>
      <c r="F62" s="14">
        <f t="shared" si="16"/>
        <v>0</v>
      </c>
      <c r="G62" s="14">
        <f t="shared" si="10"/>
        <v>7500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122024</v>
      </c>
      <c r="B63" s="12">
        <f t="shared" si="12"/>
        <v>45627</v>
      </c>
      <c r="C63" s="13">
        <f t="shared" si="13"/>
        <v>2000</v>
      </c>
      <c r="D63" s="13">
        <f t="shared" si="14"/>
        <v>150</v>
      </c>
      <c r="E63" s="13">
        <f t="shared" si="15"/>
        <v>7650</v>
      </c>
      <c r="F63" s="14">
        <f t="shared" si="16"/>
        <v>0</v>
      </c>
      <c r="G63" s="14">
        <f t="shared" si="10"/>
        <v>7650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12025</v>
      </c>
      <c r="B64" s="12">
        <f t="shared" si="12"/>
        <v>45658</v>
      </c>
      <c r="C64" s="13">
        <f t="shared" si="13"/>
        <v>2000</v>
      </c>
      <c r="D64" s="13">
        <f t="shared" si="14"/>
        <v>150</v>
      </c>
      <c r="E64" s="13">
        <f t="shared" si="15"/>
        <v>7800</v>
      </c>
      <c r="F64" s="14">
        <f t="shared" si="16"/>
        <v>0</v>
      </c>
      <c r="G64" s="14">
        <f t="shared" si="10"/>
        <v>7800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22025</v>
      </c>
      <c r="B65" s="12">
        <f t="shared" si="12"/>
        <v>45689</v>
      </c>
      <c r="C65" s="13">
        <f t="shared" si="13"/>
        <v>2000</v>
      </c>
      <c r="D65" s="13">
        <f t="shared" si="14"/>
        <v>150</v>
      </c>
      <c r="E65" s="13">
        <f t="shared" si="15"/>
        <v>7950</v>
      </c>
      <c r="F65" s="14">
        <f t="shared" si="16"/>
        <v>0</v>
      </c>
      <c r="G65" s="14">
        <f t="shared" si="10"/>
        <v>7950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32025</v>
      </c>
      <c r="B66" s="12">
        <f t="shared" si="12"/>
        <v>45717</v>
      </c>
      <c r="C66" s="13">
        <f t="shared" si="13"/>
        <v>2000</v>
      </c>
      <c r="D66" s="13">
        <f t="shared" si="14"/>
        <v>150</v>
      </c>
      <c r="E66" s="13">
        <f t="shared" si="15"/>
        <v>8100</v>
      </c>
      <c r="F66" s="14">
        <f t="shared" si="16"/>
        <v>0</v>
      </c>
      <c r="G66" s="14">
        <f t="shared" si="10"/>
        <v>8100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42025</v>
      </c>
      <c r="B67" s="12">
        <f t="shared" si="12"/>
        <v>45748</v>
      </c>
      <c r="C67" s="13">
        <f t="shared" si="13"/>
        <v>2000</v>
      </c>
      <c r="D67" s="13">
        <f t="shared" si="14"/>
        <v>150</v>
      </c>
      <c r="E67" s="13">
        <f t="shared" si="15"/>
        <v>8250</v>
      </c>
      <c r="F67" s="14">
        <f t="shared" si="16"/>
        <v>0</v>
      </c>
      <c r="G67" s="14">
        <f t="shared" si="10"/>
        <v>8250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52025</v>
      </c>
      <c r="B68" s="12">
        <f t="shared" si="12"/>
        <v>45778</v>
      </c>
      <c r="C68" s="13">
        <f t="shared" si="13"/>
        <v>2000</v>
      </c>
      <c r="D68" s="13">
        <f t="shared" si="14"/>
        <v>150</v>
      </c>
      <c r="E68" s="13">
        <f t="shared" si="15"/>
        <v>8400</v>
      </c>
      <c r="F68" s="14">
        <f t="shared" si="16"/>
        <v>0</v>
      </c>
      <c r="G68" s="14">
        <f t="shared" si="10"/>
        <v>8400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62025</v>
      </c>
      <c r="B69" s="12">
        <f t="shared" si="12"/>
        <v>45809</v>
      </c>
      <c r="C69" s="13">
        <f t="shared" si="13"/>
        <v>2000</v>
      </c>
      <c r="D69" s="13">
        <f t="shared" si="14"/>
        <v>150</v>
      </c>
      <c r="E69" s="13">
        <f t="shared" si="15"/>
        <v>8550</v>
      </c>
      <c r="F69" s="14">
        <f t="shared" si="16"/>
        <v>0</v>
      </c>
      <c r="G69" s="14">
        <f t="shared" ref="G69:G100" si="19">E69-F69</f>
        <v>8550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72025</v>
      </c>
      <c r="B70" s="12">
        <f t="shared" ref="B70:B101" si="21">EDATE(B69,1)</f>
        <v>45839</v>
      </c>
      <c r="C70" s="13">
        <f t="shared" ref="C70:C101" si="22">C69-H70+I70</f>
        <v>2000</v>
      </c>
      <c r="D70" s="13">
        <f t="shared" ref="D70:D101" si="23">C69*$K$1</f>
        <v>150</v>
      </c>
      <c r="E70" s="13">
        <f t="shared" ref="E70:E101" si="24">C69*$K$1+G69</f>
        <v>8700</v>
      </c>
      <c r="F70" s="14">
        <f t="shared" ref="F70:F101" si="25">IF(J70&gt;E70,E70,J70)</f>
        <v>0</v>
      </c>
      <c r="G70" s="14">
        <f t="shared" si="19"/>
        <v>8700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82025</v>
      </c>
      <c r="B71" s="12">
        <f t="shared" si="21"/>
        <v>45870</v>
      </c>
      <c r="C71" s="13">
        <f t="shared" si="22"/>
        <v>2000</v>
      </c>
      <c r="D71" s="13">
        <f t="shared" si="23"/>
        <v>150</v>
      </c>
      <c r="E71" s="13">
        <f t="shared" si="24"/>
        <v>8850</v>
      </c>
      <c r="F71" s="14">
        <f t="shared" si="25"/>
        <v>0</v>
      </c>
      <c r="G71" s="14">
        <f t="shared" si="19"/>
        <v>8850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92025</v>
      </c>
      <c r="B72" s="12">
        <f t="shared" si="21"/>
        <v>45901</v>
      </c>
      <c r="C72" s="13">
        <f t="shared" si="22"/>
        <v>2000</v>
      </c>
      <c r="D72" s="13">
        <f t="shared" si="23"/>
        <v>150</v>
      </c>
      <c r="E72" s="13">
        <f t="shared" si="24"/>
        <v>9000</v>
      </c>
      <c r="F72" s="14">
        <f t="shared" si="25"/>
        <v>0</v>
      </c>
      <c r="G72" s="14">
        <f t="shared" si="19"/>
        <v>9000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102025</v>
      </c>
      <c r="B73" s="12">
        <f t="shared" si="21"/>
        <v>45931</v>
      </c>
      <c r="C73" s="13">
        <f t="shared" si="22"/>
        <v>2000</v>
      </c>
      <c r="D73" s="13">
        <f t="shared" si="23"/>
        <v>150</v>
      </c>
      <c r="E73" s="13">
        <f t="shared" si="24"/>
        <v>9150</v>
      </c>
      <c r="F73" s="14">
        <f t="shared" si="25"/>
        <v>0</v>
      </c>
      <c r="G73" s="14">
        <f t="shared" si="19"/>
        <v>9150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112025</v>
      </c>
      <c r="B74" s="12">
        <f t="shared" si="21"/>
        <v>45962</v>
      </c>
      <c r="C74" s="13">
        <f t="shared" si="22"/>
        <v>2000</v>
      </c>
      <c r="D74" s="13">
        <f t="shared" si="23"/>
        <v>150</v>
      </c>
      <c r="E74" s="13">
        <f t="shared" si="24"/>
        <v>9300</v>
      </c>
      <c r="F74" s="14">
        <f t="shared" si="25"/>
        <v>0</v>
      </c>
      <c r="G74" s="14">
        <f t="shared" si="19"/>
        <v>9300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122025</v>
      </c>
      <c r="B75" s="12">
        <f t="shared" si="21"/>
        <v>45992</v>
      </c>
      <c r="C75" s="13">
        <f t="shared" si="22"/>
        <v>2000</v>
      </c>
      <c r="D75" s="13">
        <f t="shared" si="23"/>
        <v>150</v>
      </c>
      <c r="E75" s="13">
        <f t="shared" si="24"/>
        <v>9450</v>
      </c>
      <c r="F75" s="14">
        <f t="shared" si="25"/>
        <v>0</v>
      </c>
      <c r="G75" s="14">
        <f t="shared" si="19"/>
        <v>9450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12026</v>
      </c>
      <c r="B76" s="12">
        <f t="shared" si="21"/>
        <v>46023</v>
      </c>
      <c r="C76" s="13">
        <f t="shared" si="22"/>
        <v>2000</v>
      </c>
      <c r="D76" s="13">
        <f t="shared" si="23"/>
        <v>150</v>
      </c>
      <c r="E76" s="13">
        <f t="shared" si="24"/>
        <v>9600</v>
      </c>
      <c r="F76" s="14">
        <f t="shared" si="25"/>
        <v>0</v>
      </c>
      <c r="G76" s="14">
        <f t="shared" si="19"/>
        <v>9600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22026</v>
      </c>
      <c r="B77" s="12">
        <f t="shared" si="21"/>
        <v>46054</v>
      </c>
      <c r="C77" s="13">
        <f t="shared" si="22"/>
        <v>2000</v>
      </c>
      <c r="D77" s="13">
        <f t="shared" si="23"/>
        <v>150</v>
      </c>
      <c r="E77" s="13">
        <f t="shared" si="24"/>
        <v>9750</v>
      </c>
      <c r="F77" s="14">
        <f t="shared" si="25"/>
        <v>0</v>
      </c>
      <c r="G77" s="14">
        <f t="shared" si="19"/>
        <v>9750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32026</v>
      </c>
      <c r="B78" s="12">
        <f t="shared" si="21"/>
        <v>46082</v>
      </c>
      <c r="C78" s="13">
        <f t="shared" si="22"/>
        <v>2000</v>
      </c>
      <c r="D78" s="13">
        <f t="shared" si="23"/>
        <v>150</v>
      </c>
      <c r="E78" s="13">
        <f t="shared" si="24"/>
        <v>9900</v>
      </c>
      <c r="F78" s="14">
        <f t="shared" si="25"/>
        <v>0</v>
      </c>
      <c r="G78" s="14">
        <f t="shared" si="19"/>
        <v>9900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42026</v>
      </c>
      <c r="B79" s="12">
        <f t="shared" si="21"/>
        <v>46113</v>
      </c>
      <c r="C79" s="13">
        <f t="shared" si="22"/>
        <v>2000</v>
      </c>
      <c r="D79" s="13">
        <f t="shared" si="23"/>
        <v>150</v>
      </c>
      <c r="E79" s="13">
        <f t="shared" si="24"/>
        <v>10050</v>
      </c>
      <c r="F79" s="14">
        <f t="shared" si="25"/>
        <v>0</v>
      </c>
      <c r="G79" s="14">
        <f t="shared" si="19"/>
        <v>10050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52026</v>
      </c>
      <c r="B80" s="12">
        <f t="shared" si="21"/>
        <v>46143</v>
      </c>
      <c r="C80" s="13">
        <f t="shared" si="22"/>
        <v>2000</v>
      </c>
      <c r="D80" s="13">
        <f t="shared" si="23"/>
        <v>150</v>
      </c>
      <c r="E80" s="13">
        <f t="shared" si="24"/>
        <v>10200</v>
      </c>
      <c r="F80" s="14">
        <f t="shared" si="25"/>
        <v>0</v>
      </c>
      <c r="G80" s="14">
        <f t="shared" si="19"/>
        <v>10200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62026</v>
      </c>
      <c r="B81" s="12">
        <f t="shared" si="21"/>
        <v>46174</v>
      </c>
      <c r="C81" s="13">
        <f t="shared" si="22"/>
        <v>2000</v>
      </c>
      <c r="D81" s="13">
        <f t="shared" si="23"/>
        <v>150</v>
      </c>
      <c r="E81" s="13">
        <f t="shared" si="24"/>
        <v>10350</v>
      </c>
      <c r="F81" s="14">
        <f t="shared" si="25"/>
        <v>0</v>
      </c>
      <c r="G81" s="14">
        <f t="shared" si="19"/>
        <v>10350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72026</v>
      </c>
      <c r="B82" s="12">
        <f t="shared" si="21"/>
        <v>46204</v>
      </c>
      <c r="C82" s="13">
        <f t="shared" si="22"/>
        <v>2000</v>
      </c>
      <c r="D82" s="13">
        <f t="shared" si="23"/>
        <v>150</v>
      </c>
      <c r="E82" s="13">
        <f t="shared" si="24"/>
        <v>10500</v>
      </c>
      <c r="F82" s="14">
        <f t="shared" si="25"/>
        <v>0</v>
      </c>
      <c r="G82" s="14">
        <f t="shared" si="19"/>
        <v>10500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82026</v>
      </c>
      <c r="B83" s="12">
        <f t="shared" si="21"/>
        <v>46235</v>
      </c>
      <c r="C83" s="13">
        <f t="shared" si="22"/>
        <v>2000</v>
      </c>
      <c r="D83" s="13">
        <f t="shared" si="23"/>
        <v>150</v>
      </c>
      <c r="E83" s="13">
        <f t="shared" si="24"/>
        <v>10650</v>
      </c>
      <c r="F83" s="14">
        <f t="shared" si="25"/>
        <v>0</v>
      </c>
      <c r="G83" s="14">
        <f t="shared" si="19"/>
        <v>10650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92026</v>
      </c>
      <c r="B84" s="12">
        <f t="shared" si="21"/>
        <v>46266</v>
      </c>
      <c r="C84" s="13">
        <f t="shared" si="22"/>
        <v>2000</v>
      </c>
      <c r="D84" s="13">
        <f t="shared" si="23"/>
        <v>150</v>
      </c>
      <c r="E84" s="13">
        <f t="shared" si="24"/>
        <v>10800</v>
      </c>
      <c r="F84" s="14">
        <f t="shared" si="25"/>
        <v>0</v>
      </c>
      <c r="G84" s="14">
        <f t="shared" si="19"/>
        <v>10800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102026</v>
      </c>
      <c r="B85" s="12">
        <f t="shared" si="21"/>
        <v>46296</v>
      </c>
      <c r="C85" s="13">
        <f t="shared" si="22"/>
        <v>2000</v>
      </c>
      <c r="D85" s="13">
        <f t="shared" si="23"/>
        <v>150</v>
      </c>
      <c r="E85" s="13">
        <f t="shared" si="24"/>
        <v>10950</v>
      </c>
      <c r="F85" s="14">
        <f t="shared" si="25"/>
        <v>0</v>
      </c>
      <c r="G85" s="14">
        <f t="shared" si="19"/>
        <v>10950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112026</v>
      </c>
      <c r="B86" s="12">
        <f t="shared" si="21"/>
        <v>46327</v>
      </c>
      <c r="C86" s="13">
        <f t="shared" si="22"/>
        <v>2000</v>
      </c>
      <c r="D86" s="13">
        <f t="shared" si="23"/>
        <v>150</v>
      </c>
      <c r="E86" s="13">
        <f t="shared" si="24"/>
        <v>11100</v>
      </c>
      <c r="F86" s="14">
        <f t="shared" si="25"/>
        <v>0</v>
      </c>
      <c r="G86" s="14">
        <f t="shared" si="19"/>
        <v>11100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122026</v>
      </c>
      <c r="B87" s="12">
        <f t="shared" si="21"/>
        <v>46357</v>
      </c>
      <c r="C87" s="13">
        <f t="shared" si="22"/>
        <v>2000</v>
      </c>
      <c r="D87" s="13">
        <f t="shared" si="23"/>
        <v>150</v>
      </c>
      <c r="E87" s="13">
        <f t="shared" si="24"/>
        <v>11250</v>
      </c>
      <c r="F87" s="14">
        <f t="shared" si="25"/>
        <v>0</v>
      </c>
      <c r="G87" s="14">
        <f t="shared" si="19"/>
        <v>11250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12027</v>
      </c>
      <c r="B88" s="12">
        <f t="shared" si="21"/>
        <v>46388</v>
      </c>
      <c r="C88" s="13">
        <f t="shared" si="22"/>
        <v>2000</v>
      </c>
      <c r="D88" s="13">
        <f t="shared" si="23"/>
        <v>150</v>
      </c>
      <c r="E88" s="13">
        <f t="shared" si="24"/>
        <v>11400</v>
      </c>
      <c r="F88" s="14">
        <f t="shared" si="25"/>
        <v>0</v>
      </c>
      <c r="G88" s="14">
        <f t="shared" si="19"/>
        <v>11400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22027</v>
      </c>
      <c r="B89" s="12">
        <f t="shared" si="21"/>
        <v>46419</v>
      </c>
      <c r="C89" s="13">
        <f t="shared" si="22"/>
        <v>2000</v>
      </c>
      <c r="D89" s="13">
        <f t="shared" si="23"/>
        <v>150</v>
      </c>
      <c r="E89" s="13">
        <f t="shared" si="24"/>
        <v>11550</v>
      </c>
      <c r="F89" s="14">
        <f t="shared" si="25"/>
        <v>0</v>
      </c>
      <c r="G89" s="14">
        <f t="shared" si="19"/>
        <v>11550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32027</v>
      </c>
      <c r="B90" s="12">
        <f t="shared" si="21"/>
        <v>46447</v>
      </c>
      <c r="C90" s="13">
        <f t="shared" si="22"/>
        <v>2000</v>
      </c>
      <c r="D90" s="13">
        <f t="shared" si="23"/>
        <v>150</v>
      </c>
      <c r="E90" s="13">
        <f t="shared" si="24"/>
        <v>11700</v>
      </c>
      <c r="F90" s="14">
        <f t="shared" si="25"/>
        <v>0</v>
      </c>
      <c r="G90" s="14">
        <f t="shared" si="19"/>
        <v>11700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42027</v>
      </c>
      <c r="B91" s="12">
        <f t="shared" si="21"/>
        <v>46478</v>
      </c>
      <c r="C91" s="13">
        <f t="shared" si="22"/>
        <v>2000</v>
      </c>
      <c r="D91" s="13">
        <f t="shared" si="23"/>
        <v>150</v>
      </c>
      <c r="E91" s="13">
        <f t="shared" si="24"/>
        <v>11850</v>
      </c>
      <c r="F91" s="14">
        <f t="shared" si="25"/>
        <v>0</v>
      </c>
      <c r="G91" s="14">
        <f t="shared" si="19"/>
        <v>11850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52027</v>
      </c>
      <c r="B92" s="12">
        <f t="shared" si="21"/>
        <v>46508</v>
      </c>
      <c r="C92" s="13">
        <f t="shared" si="22"/>
        <v>2000</v>
      </c>
      <c r="D92" s="13">
        <f t="shared" si="23"/>
        <v>150</v>
      </c>
      <c r="E92" s="13">
        <f t="shared" si="24"/>
        <v>12000</v>
      </c>
      <c r="F92" s="14">
        <f t="shared" si="25"/>
        <v>0</v>
      </c>
      <c r="G92" s="14">
        <f t="shared" si="19"/>
        <v>12000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62027</v>
      </c>
      <c r="B93" s="12">
        <f t="shared" si="21"/>
        <v>46539</v>
      </c>
      <c r="C93" s="13">
        <f t="shared" si="22"/>
        <v>2000</v>
      </c>
      <c r="D93" s="13">
        <f t="shared" si="23"/>
        <v>150</v>
      </c>
      <c r="E93" s="13">
        <f t="shared" si="24"/>
        <v>12150</v>
      </c>
      <c r="F93" s="14">
        <f t="shared" si="25"/>
        <v>0</v>
      </c>
      <c r="G93" s="14">
        <f t="shared" si="19"/>
        <v>12150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72027</v>
      </c>
      <c r="B94" s="12">
        <f t="shared" si="21"/>
        <v>46569</v>
      </c>
      <c r="C94" s="13">
        <f t="shared" si="22"/>
        <v>2000</v>
      </c>
      <c r="D94" s="13">
        <f t="shared" si="23"/>
        <v>150</v>
      </c>
      <c r="E94" s="13">
        <f t="shared" si="24"/>
        <v>12300</v>
      </c>
      <c r="F94" s="14">
        <f t="shared" si="25"/>
        <v>0</v>
      </c>
      <c r="G94" s="14">
        <f t="shared" si="19"/>
        <v>12300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82027</v>
      </c>
      <c r="B95" s="12">
        <f t="shared" si="21"/>
        <v>46600</v>
      </c>
      <c r="C95" s="13">
        <f t="shared" si="22"/>
        <v>2000</v>
      </c>
      <c r="D95" s="13">
        <f t="shared" si="23"/>
        <v>150</v>
      </c>
      <c r="E95" s="13">
        <f t="shared" si="24"/>
        <v>12450</v>
      </c>
      <c r="F95" s="14">
        <f t="shared" si="25"/>
        <v>0</v>
      </c>
      <c r="G95" s="14">
        <f t="shared" si="19"/>
        <v>12450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92027</v>
      </c>
      <c r="B96" s="12">
        <f t="shared" si="21"/>
        <v>46631</v>
      </c>
      <c r="C96" s="13">
        <f t="shared" si="22"/>
        <v>2000</v>
      </c>
      <c r="D96" s="13">
        <f t="shared" si="23"/>
        <v>150</v>
      </c>
      <c r="E96" s="13">
        <f t="shared" si="24"/>
        <v>12600</v>
      </c>
      <c r="F96" s="14">
        <f t="shared" si="25"/>
        <v>0</v>
      </c>
      <c r="G96" s="14">
        <f t="shared" si="19"/>
        <v>12600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102027</v>
      </c>
      <c r="B97" s="12">
        <f t="shared" si="21"/>
        <v>46661</v>
      </c>
      <c r="C97" s="13">
        <f t="shared" si="22"/>
        <v>2000</v>
      </c>
      <c r="D97" s="13">
        <f t="shared" si="23"/>
        <v>150</v>
      </c>
      <c r="E97" s="13">
        <f t="shared" si="24"/>
        <v>12750</v>
      </c>
      <c r="F97" s="14">
        <f t="shared" si="25"/>
        <v>0</v>
      </c>
      <c r="G97" s="14">
        <f t="shared" si="19"/>
        <v>12750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112027</v>
      </c>
      <c r="B98" s="12">
        <f t="shared" si="21"/>
        <v>46692</v>
      </c>
      <c r="C98" s="13">
        <f t="shared" si="22"/>
        <v>2000</v>
      </c>
      <c r="D98" s="13">
        <f t="shared" si="23"/>
        <v>150</v>
      </c>
      <c r="E98" s="13">
        <f t="shared" si="24"/>
        <v>12900</v>
      </c>
      <c r="F98" s="14">
        <f t="shared" si="25"/>
        <v>0</v>
      </c>
      <c r="G98" s="14">
        <f t="shared" si="19"/>
        <v>12900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122027</v>
      </c>
      <c r="B99" s="12">
        <f t="shared" si="21"/>
        <v>46722</v>
      </c>
      <c r="C99" s="13">
        <f t="shared" si="22"/>
        <v>2000</v>
      </c>
      <c r="D99" s="13">
        <f t="shared" si="23"/>
        <v>150</v>
      </c>
      <c r="E99" s="13">
        <f t="shared" si="24"/>
        <v>13050</v>
      </c>
      <c r="F99" s="14">
        <f t="shared" si="25"/>
        <v>0</v>
      </c>
      <c r="G99" s="14">
        <f t="shared" si="19"/>
        <v>13050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12028</v>
      </c>
      <c r="B100" s="12">
        <f t="shared" si="21"/>
        <v>46753</v>
      </c>
      <c r="C100" s="13">
        <f t="shared" si="22"/>
        <v>2000</v>
      </c>
      <c r="D100" s="13">
        <f t="shared" si="23"/>
        <v>150</v>
      </c>
      <c r="E100" s="13">
        <f t="shared" si="24"/>
        <v>13200</v>
      </c>
      <c r="F100" s="14">
        <f t="shared" si="25"/>
        <v>0</v>
      </c>
      <c r="G100" s="14">
        <f t="shared" si="19"/>
        <v>13200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22028</v>
      </c>
      <c r="B101" s="12">
        <f t="shared" si="21"/>
        <v>46784</v>
      </c>
      <c r="C101" s="13">
        <f t="shared" si="22"/>
        <v>2000</v>
      </c>
      <c r="D101" s="13">
        <f t="shared" si="23"/>
        <v>150</v>
      </c>
      <c r="E101" s="13">
        <f t="shared" si="24"/>
        <v>13350</v>
      </c>
      <c r="F101" s="14">
        <f t="shared" si="25"/>
        <v>0</v>
      </c>
      <c r="G101" s="14">
        <f t="shared" ref="G101:G124" si="29">E101-F101</f>
        <v>13350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32028</v>
      </c>
      <c r="B102" s="12">
        <f t="shared" ref="B102:B124" si="31">EDATE(B101,1)</f>
        <v>46813</v>
      </c>
      <c r="C102" s="13">
        <f t="shared" ref="C102:C124" si="32">C101-H102+I102</f>
        <v>2000</v>
      </c>
      <c r="D102" s="13">
        <f t="shared" ref="D102:D124" si="33">C101*$K$1</f>
        <v>150</v>
      </c>
      <c r="E102" s="13">
        <f t="shared" ref="E102:E124" si="34">C101*$K$1+G101</f>
        <v>13500</v>
      </c>
      <c r="F102" s="14">
        <f t="shared" ref="F102:F124" si="35">IF(J102&gt;E102,E102,J102)</f>
        <v>0</v>
      </c>
      <c r="G102" s="14">
        <f t="shared" si="29"/>
        <v>13500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42028</v>
      </c>
      <c r="B103" s="12">
        <f t="shared" si="31"/>
        <v>46844</v>
      </c>
      <c r="C103" s="13">
        <f t="shared" si="32"/>
        <v>2000</v>
      </c>
      <c r="D103" s="13">
        <f t="shared" si="33"/>
        <v>150</v>
      </c>
      <c r="E103" s="13">
        <f t="shared" si="34"/>
        <v>13650</v>
      </c>
      <c r="F103" s="14">
        <f t="shared" si="35"/>
        <v>0</v>
      </c>
      <c r="G103" s="14">
        <f t="shared" si="29"/>
        <v>13650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52028</v>
      </c>
      <c r="B104" s="12">
        <f t="shared" si="31"/>
        <v>46874</v>
      </c>
      <c r="C104" s="13">
        <f t="shared" si="32"/>
        <v>2000</v>
      </c>
      <c r="D104" s="13">
        <f t="shared" si="33"/>
        <v>150</v>
      </c>
      <c r="E104" s="13">
        <f t="shared" si="34"/>
        <v>13800</v>
      </c>
      <c r="F104" s="14">
        <f t="shared" si="35"/>
        <v>0</v>
      </c>
      <c r="G104" s="14">
        <f t="shared" si="29"/>
        <v>13800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62028</v>
      </c>
      <c r="B105" s="12">
        <f t="shared" si="31"/>
        <v>46905</v>
      </c>
      <c r="C105" s="13">
        <f t="shared" si="32"/>
        <v>2000</v>
      </c>
      <c r="D105" s="13">
        <f t="shared" si="33"/>
        <v>150</v>
      </c>
      <c r="E105" s="13">
        <f t="shared" si="34"/>
        <v>13950</v>
      </c>
      <c r="F105" s="14">
        <f t="shared" si="35"/>
        <v>0</v>
      </c>
      <c r="G105" s="14">
        <f t="shared" si="29"/>
        <v>13950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72028</v>
      </c>
      <c r="B106" s="12">
        <f t="shared" si="31"/>
        <v>46935</v>
      </c>
      <c r="C106" s="13">
        <f t="shared" si="32"/>
        <v>2000</v>
      </c>
      <c r="D106" s="13">
        <f t="shared" si="33"/>
        <v>150</v>
      </c>
      <c r="E106" s="13">
        <f t="shared" si="34"/>
        <v>14100</v>
      </c>
      <c r="F106" s="14">
        <f t="shared" si="35"/>
        <v>0</v>
      </c>
      <c r="G106" s="14">
        <f t="shared" si="29"/>
        <v>14100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82028</v>
      </c>
      <c r="B107" s="12">
        <f t="shared" si="31"/>
        <v>46966</v>
      </c>
      <c r="C107" s="13">
        <f t="shared" si="32"/>
        <v>2000</v>
      </c>
      <c r="D107" s="13">
        <f t="shared" si="33"/>
        <v>150</v>
      </c>
      <c r="E107" s="13">
        <f t="shared" si="34"/>
        <v>14250</v>
      </c>
      <c r="F107" s="14">
        <f t="shared" si="35"/>
        <v>0</v>
      </c>
      <c r="G107" s="14">
        <f t="shared" si="29"/>
        <v>14250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92028</v>
      </c>
      <c r="B108" s="12">
        <f t="shared" si="31"/>
        <v>46997</v>
      </c>
      <c r="C108" s="13">
        <f t="shared" si="32"/>
        <v>2000</v>
      </c>
      <c r="D108" s="13">
        <f t="shared" si="33"/>
        <v>150</v>
      </c>
      <c r="E108" s="13">
        <f t="shared" si="34"/>
        <v>14400</v>
      </c>
      <c r="F108" s="14">
        <f t="shared" si="35"/>
        <v>0</v>
      </c>
      <c r="G108" s="14">
        <f t="shared" si="29"/>
        <v>14400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102028</v>
      </c>
      <c r="B109" s="12">
        <f t="shared" si="31"/>
        <v>47027</v>
      </c>
      <c r="C109" s="13">
        <f t="shared" si="32"/>
        <v>2000</v>
      </c>
      <c r="D109" s="13">
        <f t="shared" si="33"/>
        <v>150</v>
      </c>
      <c r="E109" s="13">
        <f t="shared" si="34"/>
        <v>14550</v>
      </c>
      <c r="F109" s="14">
        <f t="shared" si="35"/>
        <v>0</v>
      </c>
      <c r="G109" s="14">
        <f t="shared" si="29"/>
        <v>14550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112028</v>
      </c>
      <c r="B110" s="12">
        <f t="shared" si="31"/>
        <v>47058</v>
      </c>
      <c r="C110" s="13">
        <f t="shared" si="32"/>
        <v>2000</v>
      </c>
      <c r="D110" s="13">
        <f t="shared" si="33"/>
        <v>150</v>
      </c>
      <c r="E110" s="13">
        <f t="shared" si="34"/>
        <v>14700</v>
      </c>
      <c r="F110" s="14">
        <f t="shared" si="35"/>
        <v>0</v>
      </c>
      <c r="G110" s="14">
        <f t="shared" si="29"/>
        <v>14700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122028</v>
      </c>
      <c r="B111" s="12">
        <f t="shared" si="31"/>
        <v>47088</v>
      </c>
      <c r="C111" s="13">
        <f t="shared" si="32"/>
        <v>2000</v>
      </c>
      <c r="D111" s="13">
        <f t="shared" si="33"/>
        <v>150</v>
      </c>
      <c r="E111" s="13">
        <f t="shared" si="34"/>
        <v>14850</v>
      </c>
      <c r="F111" s="14">
        <f t="shared" si="35"/>
        <v>0</v>
      </c>
      <c r="G111" s="14">
        <f t="shared" si="29"/>
        <v>14850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12029</v>
      </c>
      <c r="B112" s="12">
        <f t="shared" si="31"/>
        <v>47119</v>
      </c>
      <c r="C112" s="13">
        <f t="shared" si="32"/>
        <v>2000</v>
      </c>
      <c r="D112" s="13">
        <f t="shared" si="33"/>
        <v>150</v>
      </c>
      <c r="E112" s="13">
        <f t="shared" si="34"/>
        <v>15000</v>
      </c>
      <c r="F112" s="14">
        <f t="shared" si="35"/>
        <v>0</v>
      </c>
      <c r="G112" s="14">
        <f t="shared" si="29"/>
        <v>15000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22029</v>
      </c>
      <c r="B113" s="12">
        <f t="shared" si="31"/>
        <v>47150</v>
      </c>
      <c r="C113" s="13">
        <f t="shared" si="32"/>
        <v>2000</v>
      </c>
      <c r="D113" s="13">
        <f t="shared" si="33"/>
        <v>150</v>
      </c>
      <c r="E113" s="13">
        <f t="shared" si="34"/>
        <v>15150</v>
      </c>
      <c r="F113" s="14">
        <f t="shared" si="35"/>
        <v>0</v>
      </c>
      <c r="G113" s="14">
        <f t="shared" si="29"/>
        <v>15150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32029</v>
      </c>
      <c r="B114" s="12">
        <f t="shared" si="31"/>
        <v>47178</v>
      </c>
      <c r="C114" s="13">
        <f t="shared" si="32"/>
        <v>2000</v>
      </c>
      <c r="D114" s="13">
        <f t="shared" si="33"/>
        <v>150</v>
      </c>
      <c r="E114" s="13">
        <f t="shared" si="34"/>
        <v>15300</v>
      </c>
      <c r="F114" s="14">
        <f t="shared" si="35"/>
        <v>0</v>
      </c>
      <c r="G114" s="14">
        <f t="shared" si="29"/>
        <v>15300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42029</v>
      </c>
      <c r="B115" s="12">
        <f t="shared" si="31"/>
        <v>47209</v>
      </c>
      <c r="C115" s="13">
        <f t="shared" si="32"/>
        <v>2000</v>
      </c>
      <c r="D115" s="13">
        <f t="shared" si="33"/>
        <v>150</v>
      </c>
      <c r="E115" s="13">
        <f t="shared" si="34"/>
        <v>15450</v>
      </c>
      <c r="F115" s="14">
        <f t="shared" si="35"/>
        <v>0</v>
      </c>
      <c r="G115" s="14">
        <f t="shared" si="29"/>
        <v>15450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52029</v>
      </c>
      <c r="B116" s="12">
        <f t="shared" si="31"/>
        <v>47239</v>
      </c>
      <c r="C116" s="13">
        <f t="shared" si="32"/>
        <v>2000</v>
      </c>
      <c r="D116" s="13">
        <f t="shared" si="33"/>
        <v>150</v>
      </c>
      <c r="E116" s="13">
        <f t="shared" si="34"/>
        <v>15600</v>
      </c>
      <c r="F116" s="14">
        <f t="shared" si="35"/>
        <v>0</v>
      </c>
      <c r="G116" s="14">
        <f t="shared" si="29"/>
        <v>15600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62029</v>
      </c>
      <c r="B117" s="12">
        <f t="shared" si="31"/>
        <v>47270</v>
      </c>
      <c r="C117" s="13">
        <f t="shared" si="32"/>
        <v>2000</v>
      </c>
      <c r="D117" s="13">
        <f t="shared" si="33"/>
        <v>150</v>
      </c>
      <c r="E117" s="13">
        <f t="shared" si="34"/>
        <v>15750</v>
      </c>
      <c r="F117" s="14">
        <f t="shared" si="35"/>
        <v>0</v>
      </c>
      <c r="G117" s="14">
        <f t="shared" si="29"/>
        <v>15750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72029</v>
      </c>
      <c r="B118" s="12">
        <f t="shared" si="31"/>
        <v>47300</v>
      </c>
      <c r="C118" s="13">
        <f t="shared" si="32"/>
        <v>2000</v>
      </c>
      <c r="D118" s="13">
        <f t="shared" si="33"/>
        <v>150</v>
      </c>
      <c r="E118" s="13">
        <f t="shared" si="34"/>
        <v>15900</v>
      </c>
      <c r="F118" s="14">
        <f t="shared" si="35"/>
        <v>0</v>
      </c>
      <c r="G118" s="14">
        <f t="shared" si="29"/>
        <v>15900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82029</v>
      </c>
      <c r="B119" s="12">
        <f t="shared" si="31"/>
        <v>47331</v>
      </c>
      <c r="C119" s="13">
        <f t="shared" si="32"/>
        <v>2000</v>
      </c>
      <c r="D119" s="13">
        <f t="shared" si="33"/>
        <v>150</v>
      </c>
      <c r="E119" s="13">
        <f t="shared" si="34"/>
        <v>16050</v>
      </c>
      <c r="F119" s="14">
        <f t="shared" si="35"/>
        <v>0</v>
      </c>
      <c r="G119" s="14">
        <f t="shared" si="29"/>
        <v>16050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92029</v>
      </c>
      <c r="B120" s="12">
        <f t="shared" si="31"/>
        <v>47362</v>
      </c>
      <c r="C120" s="13">
        <f t="shared" si="32"/>
        <v>2000</v>
      </c>
      <c r="D120" s="13">
        <f t="shared" si="33"/>
        <v>150</v>
      </c>
      <c r="E120" s="13">
        <f t="shared" si="34"/>
        <v>16200</v>
      </c>
      <c r="F120" s="14">
        <f t="shared" si="35"/>
        <v>0</v>
      </c>
      <c r="G120" s="14">
        <f t="shared" si="29"/>
        <v>16200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102029</v>
      </c>
      <c r="B121" s="12">
        <f t="shared" si="31"/>
        <v>47392</v>
      </c>
      <c r="C121" s="13">
        <f t="shared" si="32"/>
        <v>2000</v>
      </c>
      <c r="D121" s="13">
        <f t="shared" si="33"/>
        <v>150</v>
      </c>
      <c r="E121" s="13">
        <f t="shared" si="34"/>
        <v>16350</v>
      </c>
      <c r="F121" s="14">
        <f t="shared" si="35"/>
        <v>0</v>
      </c>
      <c r="G121" s="14">
        <f t="shared" si="29"/>
        <v>16350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112029</v>
      </c>
      <c r="B122" s="12">
        <f t="shared" si="31"/>
        <v>47423</v>
      </c>
      <c r="C122" s="13">
        <f t="shared" si="32"/>
        <v>2000</v>
      </c>
      <c r="D122" s="13">
        <f t="shared" si="33"/>
        <v>150</v>
      </c>
      <c r="E122" s="13">
        <f t="shared" si="34"/>
        <v>16500</v>
      </c>
      <c r="F122" s="14">
        <f t="shared" si="35"/>
        <v>0</v>
      </c>
      <c r="G122" s="14">
        <f t="shared" si="29"/>
        <v>16500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122029</v>
      </c>
      <c r="B123" s="12">
        <f t="shared" si="31"/>
        <v>47453</v>
      </c>
      <c r="C123" s="13">
        <f t="shared" si="32"/>
        <v>2000</v>
      </c>
      <c r="D123" s="13">
        <f t="shared" si="33"/>
        <v>150</v>
      </c>
      <c r="E123" s="13">
        <f t="shared" si="34"/>
        <v>16650</v>
      </c>
      <c r="F123" s="14">
        <f t="shared" si="35"/>
        <v>0</v>
      </c>
      <c r="G123" s="14">
        <f t="shared" si="29"/>
        <v>16650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12030</v>
      </c>
      <c r="B124" s="12">
        <f t="shared" si="31"/>
        <v>47484</v>
      </c>
      <c r="C124" s="13">
        <f t="shared" si="32"/>
        <v>2000</v>
      </c>
      <c r="D124" s="13">
        <f t="shared" si="33"/>
        <v>150</v>
      </c>
      <c r="E124" s="13">
        <f t="shared" si="34"/>
        <v>16800</v>
      </c>
      <c r="F124" s="14">
        <f t="shared" si="35"/>
        <v>0</v>
      </c>
      <c r="G124" s="14">
        <f t="shared" si="29"/>
        <v>16800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4" sqref="S4"/>
    </sheetView>
  </sheetViews>
  <sheetFormatPr defaultColWidth="11" defaultRowHeight="15"/>
  <cols>
    <col min="1" max="1" width="7" hidden="1" customWidth="1"/>
    <col min="4" max="4" width="12" customWidth="1"/>
    <col min="5" max="5" width="10.8571428571429" customWidth="1"/>
    <col min="6" max="6" width="11.1428571428571" customWidth="1"/>
    <col min="7" max="7" width="11.4285714285714" customWidth="1"/>
    <col min="8" max="8" width="11.1428571428571" customWidth="1"/>
    <col min="9" max="9" width="10.1428571428571" customWidth="1"/>
    <col min="13" max="13" width="10.8571428571429" customWidth="1"/>
    <col min="15" max="15" width="11.1428571428571" customWidth="1"/>
    <col min="16" max="16" width="8.71428571428571" customWidth="1"/>
    <col min="17" max="17" width="3.42857142857143" customWidth="1"/>
    <col min="18" max="18" width="18.8571428571429" customWidth="1"/>
    <col min="19" max="19" width="6.14285714285714" customWidth="1"/>
  </cols>
  <sheetData>
    <row r="1" spans="2:16">
      <c r="B1" s="1" t="s">
        <v>9</v>
      </c>
      <c r="C1" s="2" t="s">
        <v>139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f ca="1">TODAY()</f>
        <v>44095</v>
      </c>
      <c r="N1" s="19" t="s">
        <v>13</v>
      </c>
      <c r="O1" s="20">
        <v>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ca="1" t="shared" ref="A6:A37" si="1">MONTH(B6)&amp;YEAR(B6)</f>
        <v>102020</v>
      </c>
      <c r="B6" s="12">
        <f ca="1" t="shared" ref="B6:B37" si="2">EDATE(B5,1)</f>
        <v>44125</v>
      </c>
      <c r="C6" s="13">
        <f t="shared" ref="C6:C37" si="3">C5-H6+I6</f>
        <v>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112020</v>
      </c>
      <c r="B7" s="12">
        <f ca="1" t="shared" si="2"/>
        <v>44156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1"/>
        <v>122020</v>
      </c>
      <c r="B8" s="12">
        <f ca="1" t="shared" si="2"/>
        <v>44186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ca="1" t="shared" si="1"/>
        <v>12021</v>
      </c>
      <c r="B9" s="12">
        <f ca="1" t="shared" si="2"/>
        <v>44217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22021</v>
      </c>
      <c r="B10" s="12">
        <f ca="1" t="shared" si="2"/>
        <v>44248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32021</v>
      </c>
      <c r="B11" s="12">
        <f ca="1" t="shared" si="2"/>
        <v>44276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42021</v>
      </c>
      <c r="B12" s="12">
        <f ca="1" t="shared" si="2"/>
        <v>44307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52021</v>
      </c>
      <c r="B13" s="12">
        <f ca="1" t="shared" si="2"/>
        <v>44337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62021</v>
      </c>
      <c r="B14" s="12">
        <f ca="1" t="shared" si="2"/>
        <v>44368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72021</v>
      </c>
      <c r="B15" s="12">
        <f ca="1" t="shared" si="2"/>
        <v>44398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82021</v>
      </c>
      <c r="B16" s="12">
        <f ca="1" t="shared" si="2"/>
        <v>44429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92021</v>
      </c>
      <c r="B17" s="12">
        <f ca="1" t="shared" si="2"/>
        <v>44460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102021</v>
      </c>
      <c r="B18" s="12">
        <f ca="1" t="shared" si="2"/>
        <v>44490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112021</v>
      </c>
      <c r="B19" s="12">
        <f ca="1" t="shared" si="2"/>
        <v>44521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122021</v>
      </c>
      <c r="B20" s="12">
        <f ca="1" t="shared" si="2"/>
        <v>44551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12022</v>
      </c>
      <c r="B21" s="12">
        <f ca="1" t="shared" si="2"/>
        <v>44582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22022</v>
      </c>
      <c r="B22" s="12">
        <f ca="1" t="shared" si="2"/>
        <v>44613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32022</v>
      </c>
      <c r="B23" s="12">
        <f ca="1" t="shared" si="2"/>
        <v>44641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42022</v>
      </c>
      <c r="B24" s="12">
        <f ca="1" t="shared" si="2"/>
        <v>44672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52022</v>
      </c>
      <c r="B25" s="12">
        <f ca="1" t="shared" si="2"/>
        <v>44702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62022</v>
      </c>
      <c r="B26" s="12">
        <f ca="1" t="shared" si="2"/>
        <v>44733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72022</v>
      </c>
      <c r="B27" s="12">
        <f ca="1" t="shared" si="2"/>
        <v>44763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82022</v>
      </c>
      <c r="B28" s="12">
        <f ca="1" t="shared" si="2"/>
        <v>44794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92022</v>
      </c>
      <c r="B29" s="12">
        <f ca="1" t="shared" si="2"/>
        <v>44825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102022</v>
      </c>
      <c r="B30" s="12">
        <f ca="1" t="shared" si="2"/>
        <v>44855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112022</v>
      </c>
      <c r="B31" s="12">
        <f ca="1" t="shared" si="2"/>
        <v>44886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122022</v>
      </c>
      <c r="B32" s="12">
        <f ca="1" t="shared" si="2"/>
        <v>44916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12023</v>
      </c>
      <c r="B33" s="12">
        <f ca="1" t="shared" si="2"/>
        <v>44947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22023</v>
      </c>
      <c r="B34" s="12">
        <f ca="1" t="shared" si="2"/>
        <v>44978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32023</v>
      </c>
      <c r="B35" s="12">
        <f ca="1" t="shared" si="2"/>
        <v>45006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42023</v>
      </c>
      <c r="B36" s="12">
        <f ca="1" t="shared" si="2"/>
        <v>45037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52023</v>
      </c>
      <c r="B37" s="12">
        <f ca="1" t="shared" si="2"/>
        <v>45067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1">MONTH(B38)&amp;YEAR(B38)</f>
        <v>62023</v>
      </c>
      <c r="B38" s="12">
        <f ca="1" t="shared" ref="B38:B69" si="12">EDATE(B37,1)</f>
        <v>45098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1"/>
        <v>72023</v>
      </c>
      <c r="B39" s="12">
        <f ca="1" t="shared" si="12"/>
        <v>45128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1"/>
        <v>82023</v>
      </c>
      <c r="B40" s="12">
        <f ca="1" t="shared" si="12"/>
        <v>45159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1"/>
        <v>92023</v>
      </c>
      <c r="B41" s="12">
        <f ca="1" t="shared" si="12"/>
        <v>45190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1"/>
        <v>102023</v>
      </c>
      <c r="B42" s="12">
        <f ca="1" t="shared" si="12"/>
        <v>45220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1"/>
        <v>112023</v>
      </c>
      <c r="B43" s="12">
        <f ca="1" t="shared" si="12"/>
        <v>45251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1"/>
        <v>122023</v>
      </c>
      <c r="B44" s="12">
        <f ca="1" t="shared" si="12"/>
        <v>45281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1"/>
        <v>12024</v>
      </c>
      <c r="B45" s="12">
        <f ca="1" t="shared" si="12"/>
        <v>45312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1"/>
        <v>22024</v>
      </c>
      <c r="B46" s="12">
        <f ca="1" t="shared" si="12"/>
        <v>45343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1"/>
        <v>32024</v>
      </c>
      <c r="B47" s="12">
        <f ca="1" t="shared" si="12"/>
        <v>45372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1"/>
        <v>42024</v>
      </c>
      <c r="B48" s="12">
        <f ca="1" t="shared" si="12"/>
        <v>45403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1"/>
        <v>52024</v>
      </c>
      <c r="B49" s="12">
        <f ca="1" t="shared" si="12"/>
        <v>45433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1"/>
        <v>62024</v>
      </c>
      <c r="B50" s="12">
        <f ca="1" t="shared" si="12"/>
        <v>45464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1"/>
        <v>72024</v>
      </c>
      <c r="B51" s="12">
        <f ca="1" t="shared" si="12"/>
        <v>45494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1"/>
        <v>82024</v>
      </c>
      <c r="B52" s="12">
        <f ca="1" t="shared" si="12"/>
        <v>45525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1"/>
        <v>92024</v>
      </c>
      <c r="B53" s="12">
        <f ca="1" t="shared" si="12"/>
        <v>45556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1"/>
        <v>102024</v>
      </c>
      <c r="B54" s="12">
        <f ca="1" t="shared" si="12"/>
        <v>45586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1"/>
        <v>112024</v>
      </c>
      <c r="B55" s="12">
        <f ca="1" t="shared" si="12"/>
        <v>45617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1"/>
        <v>122024</v>
      </c>
      <c r="B56" s="12">
        <f ca="1" t="shared" si="12"/>
        <v>45647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1"/>
        <v>12025</v>
      </c>
      <c r="B57" s="12">
        <f ca="1" t="shared" si="12"/>
        <v>45678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1"/>
        <v>22025</v>
      </c>
      <c r="B58" s="12">
        <f ca="1" t="shared" si="12"/>
        <v>45709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1"/>
        <v>32025</v>
      </c>
      <c r="B59" s="12">
        <f ca="1" t="shared" si="12"/>
        <v>45737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1"/>
        <v>42025</v>
      </c>
      <c r="B60" s="12">
        <f ca="1" t="shared" si="12"/>
        <v>45768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1"/>
        <v>52025</v>
      </c>
      <c r="B61" s="12">
        <f ca="1" t="shared" si="12"/>
        <v>45798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1"/>
        <v>62025</v>
      </c>
      <c r="B62" s="12">
        <f ca="1" t="shared" si="12"/>
        <v>45829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1"/>
        <v>72025</v>
      </c>
      <c r="B63" s="12">
        <f ca="1" t="shared" si="12"/>
        <v>45859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1"/>
        <v>82025</v>
      </c>
      <c r="B64" s="12">
        <f ca="1" t="shared" si="12"/>
        <v>45890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1"/>
        <v>92025</v>
      </c>
      <c r="B65" s="12">
        <f ca="1" t="shared" si="12"/>
        <v>45921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1"/>
        <v>102025</v>
      </c>
      <c r="B66" s="12">
        <f ca="1" t="shared" si="12"/>
        <v>45951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1"/>
        <v>112025</v>
      </c>
      <c r="B67" s="12">
        <f ca="1" t="shared" si="12"/>
        <v>45982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1"/>
        <v>122025</v>
      </c>
      <c r="B68" s="12">
        <f ca="1" t="shared" si="12"/>
        <v>46012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1"/>
        <v>12026</v>
      </c>
      <c r="B69" s="12">
        <f ca="1" t="shared" si="12"/>
        <v>46043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20">MONTH(B70)&amp;YEAR(B70)</f>
        <v>22026</v>
      </c>
      <c r="B70" s="12">
        <f ca="1" t="shared" ref="B70:B101" si="21">EDATE(B69,1)</f>
        <v>46074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20"/>
        <v>32026</v>
      </c>
      <c r="B71" s="12">
        <f ca="1" t="shared" si="21"/>
        <v>46102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20"/>
        <v>42026</v>
      </c>
      <c r="B72" s="12">
        <f ca="1" t="shared" si="21"/>
        <v>46133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20"/>
        <v>52026</v>
      </c>
      <c r="B73" s="12">
        <f ca="1" t="shared" si="21"/>
        <v>46163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20"/>
        <v>62026</v>
      </c>
      <c r="B74" s="12">
        <f ca="1" t="shared" si="21"/>
        <v>46194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20"/>
        <v>72026</v>
      </c>
      <c r="B75" s="12">
        <f ca="1" t="shared" si="21"/>
        <v>46224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20"/>
        <v>82026</v>
      </c>
      <c r="B76" s="12">
        <f ca="1" t="shared" si="21"/>
        <v>46255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20"/>
        <v>92026</v>
      </c>
      <c r="B77" s="12">
        <f ca="1" t="shared" si="21"/>
        <v>46286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20"/>
        <v>102026</v>
      </c>
      <c r="B78" s="12">
        <f ca="1" t="shared" si="21"/>
        <v>46316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20"/>
        <v>112026</v>
      </c>
      <c r="B79" s="12">
        <f ca="1" t="shared" si="21"/>
        <v>46347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20"/>
        <v>122026</v>
      </c>
      <c r="B80" s="12">
        <f ca="1" t="shared" si="21"/>
        <v>46377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20"/>
        <v>12027</v>
      </c>
      <c r="B81" s="12">
        <f ca="1" t="shared" si="21"/>
        <v>46408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20"/>
        <v>22027</v>
      </c>
      <c r="B82" s="12">
        <f ca="1" t="shared" si="21"/>
        <v>46439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20"/>
        <v>32027</v>
      </c>
      <c r="B83" s="12">
        <f ca="1" t="shared" si="21"/>
        <v>46467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20"/>
        <v>42027</v>
      </c>
      <c r="B84" s="12">
        <f ca="1" t="shared" si="21"/>
        <v>46498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20"/>
        <v>52027</v>
      </c>
      <c r="B85" s="12">
        <f ca="1" t="shared" si="21"/>
        <v>46528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20"/>
        <v>62027</v>
      </c>
      <c r="B86" s="12">
        <f ca="1" t="shared" si="21"/>
        <v>46559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20"/>
        <v>72027</v>
      </c>
      <c r="B87" s="12">
        <f ca="1" t="shared" si="21"/>
        <v>46589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20"/>
        <v>82027</v>
      </c>
      <c r="B88" s="12">
        <f ca="1" t="shared" si="21"/>
        <v>46620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20"/>
        <v>92027</v>
      </c>
      <c r="B89" s="12">
        <f ca="1" t="shared" si="21"/>
        <v>46651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20"/>
        <v>102027</v>
      </c>
      <c r="B90" s="12">
        <f ca="1" t="shared" si="21"/>
        <v>46681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20"/>
        <v>112027</v>
      </c>
      <c r="B91" s="12">
        <f ca="1" t="shared" si="21"/>
        <v>46712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20"/>
        <v>122027</v>
      </c>
      <c r="B92" s="12">
        <f ca="1" t="shared" si="21"/>
        <v>46742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20"/>
        <v>12028</v>
      </c>
      <c r="B93" s="12">
        <f ca="1" t="shared" si="21"/>
        <v>46773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20"/>
        <v>22028</v>
      </c>
      <c r="B94" s="12">
        <f ca="1" t="shared" si="21"/>
        <v>46804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20"/>
        <v>32028</v>
      </c>
      <c r="B95" s="12">
        <f ca="1" t="shared" si="21"/>
        <v>46833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20"/>
        <v>42028</v>
      </c>
      <c r="B96" s="12">
        <f ca="1" t="shared" si="21"/>
        <v>46864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20"/>
        <v>52028</v>
      </c>
      <c r="B97" s="12">
        <f ca="1" t="shared" si="21"/>
        <v>46894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20"/>
        <v>62028</v>
      </c>
      <c r="B98" s="12">
        <f ca="1" t="shared" si="21"/>
        <v>46925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20"/>
        <v>72028</v>
      </c>
      <c r="B99" s="12">
        <f ca="1" t="shared" si="21"/>
        <v>46955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20"/>
        <v>82028</v>
      </c>
      <c r="B100" s="12">
        <f ca="1" t="shared" si="21"/>
        <v>46986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20"/>
        <v>92028</v>
      </c>
      <c r="B101" s="12">
        <f ca="1" t="shared" si="21"/>
        <v>47017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30">MONTH(B102)&amp;YEAR(B102)</f>
        <v>102028</v>
      </c>
      <c r="B102" s="12">
        <f ca="1" t="shared" ref="B102:B124" si="31">EDATE(B101,1)</f>
        <v>47047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30"/>
        <v>112028</v>
      </c>
      <c r="B103" s="12">
        <f ca="1" t="shared" si="31"/>
        <v>47078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30"/>
        <v>122028</v>
      </c>
      <c r="B104" s="12">
        <f ca="1" t="shared" si="31"/>
        <v>47108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30"/>
        <v>12029</v>
      </c>
      <c r="B105" s="12">
        <f ca="1" t="shared" si="31"/>
        <v>47139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30"/>
        <v>22029</v>
      </c>
      <c r="B106" s="12">
        <f ca="1" t="shared" si="31"/>
        <v>47170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30"/>
        <v>32029</v>
      </c>
      <c r="B107" s="12">
        <f ca="1" t="shared" si="31"/>
        <v>47198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30"/>
        <v>42029</v>
      </c>
      <c r="B108" s="12">
        <f ca="1" t="shared" si="31"/>
        <v>47229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30"/>
        <v>52029</v>
      </c>
      <c r="B109" s="12">
        <f ca="1" t="shared" si="31"/>
        <v>47259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30"/>
        <v>62029</v>
      </c>
      <c r="B110" s="12">
        <f ca="1" t="shared" si="31"/>
        <v>47290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30"/>
        <v>72029</v>
      </c>
      <c r="B111" s="12">
        <f ca="1" t="shared" si="31"/>
        <v>47320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30"/>
        <v>82029</v>
      </c>
      <c r="B112" s="12">
        <f ca="1" t="shared" si="31"/>
        <v>47351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30"/>
        <v>92029</v>
      </c>
      <c r="B113" s="12">
        <f ca="1" t="shared" si="31"/>
        <v>47382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30"/>
        <v>102029</v>
      </c>
      <c r="B114" s="12">
        <f ca="1" t="shared" si="31"/>
        <v>47412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30"/>
        <v>112029</v>
      </c>
      <c r="B115" s="12">
        <f ca="1" t="shared" si="31"/>
        <v>47443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30"/>
        <v>122029</v>
      </c>
      <c r="B116" s="12">
        <f ca="1" t="shared" si="31"/>
        <v>47473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30"/>
        <v>12030</v>
      </c>
      <c r="B117" s="12">
        <f ca="1" t="shared" si="31"/>
        <v>47504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30"/>
        <v>22030</v>
      </c>
      <c r="B118" s="12">
        <f ca="1" t="shared" si="31"/>
        <v>47535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30"/>
        <v>32030</v>
      </c>
      <c r="B119" s="12">
        <f ca="1" t="shared" si="31"/>
        <v>47563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30"/>
        <v>42030</v>
      </c>
      <c r="B120" s="12">
        <f ca="1" t="shared" si="31"/>
        <v>47594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30"/>
        <v>52030</v>
      </c>
      <c r="B121" s="12">
        <f ca="1" t="shared" si="31"/>
        <v>47624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30"/>
        <v>62030</v>
      </c>
      <c r="B122" s="12">
        <f ca="1" t="shared" si="31"/>
        <v>47655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30"/>
        <v>72030</v>
      </c>
      <c r="B123" s="12">
        <f ca="1" t="shared" si="31"/>
        <v>47685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30"/>
        <v>82030</v>
      </c>
      <c r="B124" s="12">
        <f ca="1" t="shared" si="31"/>
        <v>47716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4" sqref="S4"/>
    </sheetView>
  </sheetViews>
  <sheetFormatPr defaultColWidth="11" defaultRowHeight="15"/>
  <cols>
    <col min="1" max="1" width="7" hidden="1" customWidth="1"/>
    <col min="2" max="2" width="9.71428571428571" customWidth="1"/>
    <col min="3" max="3" width="11" customWidth="1"/>
    <col min="4" max="4" width="11.1428571428571" customWidth="1"/>
    <col min="5" max="6" width="12" customWidth="1"/>
    <col min="7" max="7" width="11.1428571428571" customWidth="1"/>
    <col min="8" max="8" width="12" customWidth="1"/>
    <col min="9" max="9" width="10.4285714285714" customWidth="1"/>
    <col min="10" max="10" width="10.7142857142857" customWidth="1"/>
    <col min="11" max="11" width="11.8571428571429" customWidth="1"/>
    <col min="12" max="12" width="10.4285714285714" customWidth="1"/>
    <col min="15" max="15" width="9.71428571428571" customWidth="1"/>
    <col min="16" max="16" width="8.14285714285714" customWidth="1"/>
    <col min="17" max="17" width="3.71428571428571" customWidth="1"/>
    <col min="18" max="18" width="18.7142857142857" customWidth="1"/>
    <col min="19" max="19" width="6.28571428571429" customWidth="1"/>
  </cols>
  <sheetData>
    <row r="1" spans="2:16">
      <c r="B1" s="1" t="s">
        <v>9</v>
      </c>
      <c r="C1" s="2" t="s">
        <v>140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600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600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600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400</v>
      </c>
      <c r="D6" s="13">
        <f t="shared" ref="D6:D37" si="4">C5*$K$1</f>
        <v>60</v>
      </c>
      <c r="E6" s="13">
        <f t="shared" ref="E6:E37" si="5">C5*$K$1+G5</f>
        <v>60</v>
      </c>
      <c r="F6" s="14">
        <f t="shared" ref="F6:F37" si="6">IF(J6&gt;E6,E6,J6)</f>
        <v>60</v>
      </c>
      <c r="G6" s="14">
        <f t="shared" si="0"/>
        <v>0</v>
      </c>
      <c r="H6" s="14">
        <f t="shared" ref="H6:H37" si="7">IF(J6&gt;F6,J6-F6,0)</f>
        <v>200</v>
      </c>
      <c r="I6" s="24">
        <f t="shared" ref="I6:I37" si="8">-SUMIF(L6:P6,"&lt;0",L6:P6)</f>
        <v>0</v>
      </c>
      <c r="J6" s="24">
        <f>IF($L6&gt;0,$L6,0)+IF($N6&gt;0,$N6,0)+IF($P6&gt;0,$P6,0)</f>
        <v>260</v>
      </c>
      <c r="K6" s="27">
        <v>43624</v>
      </c>
      <c r="L6" s="26">
        <v>260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280</v>
      </c>
      <c r="D7" s="13">
        <f t="shared" si="4"/>
        <v>40</v>
      </c>
      <c r="E7" s="13">
        <f t="shared" si="5"/>
        <v>40</v>
      </c>
      <c r="F7" s="14">
        <f t="shared" si="6"/>
        <v>40</v>
      </c>
      <c r="G7" s="14">
        <f t="shared" si="0"/>
        <v>0</v>
      </c>
      <c r="H7" s="14">
        <f t="shared" si="7"/>
        <v>120</v>
      </c>
      <c r="I7" s="24">
        <f t="shared" si="8"/>
        <v>0</v>
      </c>
      <c r="J7" s="24">
        <f t="shared" ref="J7:J70" si="9">IF($L7&gt;0,$L7,0)+IF($N7&gt;0,$N7,0)+IF($P7&gt;0,$P7,0)</f>
        <v>160</v>
      </c>
      <c r="K7" s="27">
        <v>43655</v>
      </c>
      <c r="L7" s="26">
        <v>160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280</v>
      </c>
      <c r="D8" s="13">
        <f t="shared" si="4"/>
        <v>28</v>
      </c>
      <c r="E8" s="13">
        <f t="shared" si="5"/>
        <v>28</v>
      </c>
      <c r="F8" s="14">
        <f t="shared" si="6"/>
        <v>28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28</v>
      </c>
      <c r="K8" s="27">
        <v>43694</v>
      </c>
      <c r="L8" s="26">
        <v>28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280</v>
      </c>
      <c r="D9" s="13">
        <f t="shared" si="4"/>
        <v>28</v>
      </c>
      <c r="E9" s="13">
        <f t="shared" si="5"/>
        <v>28</v>
      </c>
      <c r="F9" s="14">
        <f t="shared" si="6"/>
        <v>28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28</v>
      </c>
      <c r="K9" s="27">
        <v>43711</v>
      </c>
      <c r="L9" s="26">
        <v>28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100</v>
      </c>
      <c r="D10" s="13">
        <f t="shared" si="4"/>
        <v>28</v>
      </c>
      <c r="E10" s="13">
        <f t="shared" si="5"/>
        <v>28</v>
      </c>
      <c r="F10" s="14">
        <f t="shared" si="6"/>
        <v>28</v>
      </c>
      <c r="G10" s="14">
        <f t="shared" si="0"/>
        <v>0</v>
      </c>
      <c r="H10" s="14">
        <f t="shared" si="7"/>
        <v>180</v>
      </c>
      <c r="I10" s="24">
        <f t="shared" si="8"/>
        <v>0</v>
      </c>
      <c r="J10" s="24">
        <f t="shared" si="9"/>
        <v>208</v>
      </c>
      <c r="K10" s="27">
        <v>43753</v>
      </c>
      <c r="L10" s="26">
        <v>208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0</v>
      </c>
      <c r="D11" s="13">
        <f t="shared" si="4"/>
        <v>10</v>
      </c>
      <c r="E11" s="13">
        <f t="shared" si="5"/>
        <v>10</v>
      </c>
      <c r="F11" s="14">
        <f t="shared" si="6"/>
        <v>10</v>
      </c>
      <c r="G11" s="14">
        <f t="shared" si="0"/>
        <v>0</v>
      </c>
      <c r="H11" s="14">
        <f t="shared" si="7"/>
        <v>100</v>
      </c>
      <c r="I11" s="24">
        <f t="shared" si="8"/>
        <v>0</v>
      </c>
      <c r="J11" s="24">
        <f t="shared" si="9"/>
        <v>110</v>
      </c>
      <c r="K11" s="27">
        <v>43784</v>
      </c>
      <c r="L11" s="26">
        <v>110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1" sqref="M21"/>
    </sheetView>
  </sheetViews>
  <sheetFormatPr defaultColWidth="11" defaultRowHeight="15"/>
  <cols>
    <col min="1" max="1" width="7" hidden="1" customWidth="1"/>
    <col min="2" max="2" width="9.42857142857143" customWidth="1"/>
    <col min="4" max="4" width="10.7142857142857" customWidth="1"/>
    <col min="5" max="5" width="12" customWidth="1"/>
    <col min="6" max="6" width="11" customWidth="1"/>
    <col min="7" max="7" width="12.7142857142857" customWidth="1"/>
    <col min="8" max="8" width="10.8571428571429" customWidth="1"/>
    <col min="9" max="9" width="10" customWidth="1"/>
    <col min="10" max="10" width="11.8571428571429" customWidth="1"/>
    <col min="11" max="11" width="11.5714285714286" customWidth="1"/>
    <col min="12" max="12" width="10.2857142857143" customWidth="1"/>
    <col min="13" max="13" width="12" customWidth="1"/>
    <col min="14" max="14" width="9.85714285714286" customWidth="1"/>
    <col min="15" max="15" width="10.4285714285714" customWidth="1"/>
    <col min="16" max="16" width="8.71428571428571" customWidth="1"/>
    <col min="17" max="17" width="3.85714285714286" customWidth="1"/>
    <col min="18" max="18" width="18.8571428571429" customWidth="1"/>
    <col min="19" max="19" width="8.71428571428571" customWidth="1"/>
  </cols>
  <sheetData>
    <row r="1" spans="2:16">
      <c r="B1" s="1" t="s">
        <v>9</v>
      </c>
      <c r="C1" s="2" t="s">
        <v>141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200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200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200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160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200</v>
      </c>
      <c r="D6" s="13">
        <f t="shared" ref="D6:D37" si="4">C5*$K$1</f>
        <v>20</v>
      </c>
      <c r="E6" s="13">
        <f t="shared" ref="E6:E37" si="5">C5*$K$1+G5</f>
        <v>20</v>
      </c>
      <c r="F6" s="14">
        <f t="shared" ref="F6:F37" si="6">IF(J6&gt;E6,E6,J6)</f>
        <v>20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20</v>
      </c>
      <c r="K6" s="27">
        <v>43626</v>
      </c>
      <c r="L6" s="26">
        <v>20</v>
      </c>
      <c r="M6" s="27"/>
      <c r="N6" s="28"/>
      <c r="O6" s="27"/>
      <c r="P6" s="28"/>
      <c r="R6" s="34" t="s">
        <v>5</v>
      </c>
      <c r="S6" s="33">
        <f ca="1">VLOOKUP($A$2,$A$5:$P$127,4,FALSE)</f>
        <v>16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350</v>
      </c>
      <c r="D7" s="13">
        <f t="shared" si="4"/>
        <v>20</v>
      </c>
      <c r="E7" s="13">
        <f t="shared" si="5"/>
        <v>20</v>
      </c>
      <c r="F7" s="14">
        <f t="shared" si="6"/>
        <v>20</v>
      </c>
      <c r="G7" s="14">
        <f t="shared" si="0"/>
        <v>0</v>
      </c>
      <c r="H7" s="14">
        <f t="shared" si="7"/>
        <v>0</v>
      </c>
      <c r="I7" s="24">
        <f t="shared" si="8"/>
        <v>150</v>
      </c>
      <c r="J7" s="24">
        <f t="shared" ref="J7:J70" si="9">IF($L7&gt;0,$L7,0)+IF($N7&gt;0,$N7,0)+IF($P7&gt;0,$P7,0)</f>
        <v>20</v>
      </c>
      <c r="K7" s="27">
        <v>43657</v>
      </c>
      <c r="L7" s="26">
        <v>20</v>
      </c>
      <c r="M7" s="27">
        <v>43673</v>
      </c>
      <c r="N7" s="28">
        <v>-150</v>
      </c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350</v>
      </c>
      <c r="D8" s="13">
        <f t="shared" si="4"/>
        <v>35</v>
      </c>
      <c r="E8" s="13">
        <f t="shared" si="5"/>
        <v>35</v>
      </c>
      <c r="F8" s="14">
        <f t="shared" si="6"/>
        <v>35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35</v>
      </c>
      <c r="K8" s="27">
        <v>43687</v>
      </c>
      <c r="L8" s="26">
        <v>35</v>
      </c>
      <c r="M8" s="27"/>
      <c r="N8" s="28"/>
      <c r="O8" s="27"/>
      <c r="P8" s="28"/>
      <c r="R8" s="32" t="s">
        <v>7</v>
      </c>
      <c r="S8" s="33">
        <f ca="1">VLOOKUP($A$2,$A$5:$P$127,6,FALSE)</f>
        <v>16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650</v>
      </c>
      <c r="D9" s="13">
        <f t="shared" si="4"/>
        <v>35</v>
      </c>
      <c r="E9" s="13">
        <f t="shared" si="5"/>
        <v>35</v>
      </c>
      <c r="F9" s="14">
        <f t="shared" si="6"/>
        <v>35</v>
      </c>
      <c r="G9" s="14">
        <f t="shared" si="0"/>
        <v>0</v>
      </c>
      <c r="H9" s="14">
        <f t="shared" si="7"/>
        <v>0</v>
      </c>
      <c r="I9" s="24">
        <f t="shared" si="8"/>
        <v>300</v>
      </c>
      <c r="J9" s="24">
        <f t="shared" si="9"/>
        <v>35</v>
      </c>
      <c r="K9" s="27">
        <v>43717</v>
      </c>
      <c r="L9" s="26">
        <v>35</v>
      </c>
      <c r="M9" s="27">
        <v>43735</v>
      </c>
      <c r="N9" s="28">
        <v>-300</v>
      </c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650</v>
      </c>
      <c r="D10" s="13">
        <f t="shared" si="4"/>
        <v>65</v>
      </c>
      <c r="E10" s="13">
        <f t="shared" si="5"/>
        <v>65</v>
      </c>
      <c r="F10" s="14">
        <f t="shared" si="6"/>
        <v>65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65</v>
      </c>
      <c r="K10" s="27">
        <v>43748</v>
      </c>
      <c r="L10" s="26">
        <v>65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650</v>
      </c>
      <c r="D11" s="13">
        <f t="shared" si="4"/>
        <v>65</v>
      </c>
      <c r="E11" s="13">
        <f t="shared" si="5"/>
        <v>65</v>
      </c>
      <c r="F11" s="14">
        <f t="shared" si="6"/>
        <v>65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65</v>
      </c>
      <c r="K11" s="27">
        <v>43779</v>
      </c>
      <c r="L11" s="26">
        <v>65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650</v>
      </c>
      <c r="D12" s="13">
        <f t="shared" si="4"/>
        <v>65</v>
      </c>
      <c r="E12" s="13">
        <f t="shared" si="5"/>
        <v>65</v>
      </c>
      <c r="F12" s="14">
        <f t="shared" si="6"/>
        <v>65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65</v>
      </c>
      <c r="K12" s="27">
        <v>43807</v>
      </c>
      <c r="L12" s="26">
        <v>65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650</v>
      </c>
      <c r="D13" s="13">
        <f t="shared" si="4"/>
        <v>65</v>
      </c>
      <c r="E13" s="13">
        <f t="shared" si="5"/>
        <v>65</v>
      </c>
      <c r="F13" s="14">
        <f t="shared" si="6"/>
        <v>65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65</v>
      </c>
      <c r="K13" s="27">
        <v>43853</v>
      </c>
      <c r="L13" s="26">
        <v>65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360</v>
      </c>
      <c r="D14" s="13">
        <f t="shared" si="4"/>
        <v>65</v>
      </c>
      <c r="E14" s="13">
        <f t="shared" si="5"/>
        <v>65</v>
      </c>
      <c r="F14" s="14">
        <f t="shared" si="6"/>
        <v>65</v>
      </c>
      <c r="G14" s="14">
        <f t="shared" si="0"/>
        <v>0</v>
      </c>
      <c r="H14" s="14">
        <f t="shared" si="7"/>
        <v>290</v>
      </c>
      <c r="I14" s="24">
        <f t="shared" si="8"/>
        <v>0</v>
      </c>
      <c r="J14" s="24">
        <f t="shared" si="9"/>
        <v>355</v>
      </c>
      <c r="K14" s="27">
        <v>43872</v>
      </c>
      <c r="L14" s="26">
        <v>65</v>
      </c>
      <c r="M14" s="27">
        <v>43880</v>
      </c>
      <c r="N14" s="28">
        <v>290</v>
      </c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160</v>
      </c>
      <c r="D15" s="13">
        <f t="shared" si="4"/>
        <v>36</v>
      </c>
      <c r="E15" s="13">
        <f t="shared" si="5"/>
        <v>36</v>
      </c>
      <c r="F15" s="14">
        <f t="shared" si="6"/>
        <v>36</v>
      </c>
      <c r="G15" s="14">
        <f t="shared" si="0"/>
        <v>0</v>
      </c>
      <c r="H15" s="14">
        <f t="shared" si="7"/>
        <v>200</v>
      </c>
      <c r="I15" s="24">
        <f t="shared" si="8"/>
        <v>0</v>
      </c>
      <c r="J15" s="24">
        <f t="shared" si="9"/>
        <v>236</v>
      </c>
      <c r="K15" s="29">
        <v>43902</v>
      </c>
      <c r="L15" s="26">
        <v>236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160</v>
      </c>
      <c r="D16" s="13">
        <f t="shared" si="4"/>
        <v>16</v>
      </c>
      <c r="E16" s="13">
        <f t="shared" si="5"/>
        <v>16</v>
      </c>
      <c r="F16" s="14">
        <f t="shared" si="6"/>
        <v>16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16</v>
      </c>
      <c r="K16" s="25">
        <v>43932</v>
      </c>
      <c r="L16" s="26">
        <v>16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160</v>
      </c>
      <c r="D17" s="13">
        <f t="shared" si="4"/>
        <v>16</v>
      </c>
      <c r="E17" s="13">
        <f t="shared" si="5"/>
        <v>16</v>
      </c>
      <c r="F17" s="14">
        <f t="shared" si="6"/>
        <v>16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16</v>
      </c>
      <c r="K17" s="25">
        <v>43962</v>
      </c>
      <c r="L17" s="26">
        <v>16</v>
      </c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160</v>
      </c>
      <c r="D18" s="13">
        <f t="shared" si="4"/>
        <v>16</v>
      </c>
      <c r="E18" s="13">
        <f t="shared" si="5"/>
        <v>16</v>
      </c>
      <c r="F18" s="14">
        <f t="shared" si="6"/>
        <v>16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16</v>
      </c>
      <c r="K18" s="25">
        <v>43994</v>
      </c>
      <c r="L18" s="26">
        <v>16</v>
      </c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160</v>
      </c>
      <c r="D19" s="13">
        <f t="shared" si="4"/>
        <v>16</v>
      </c>
      <c r="E19" s="13">
        <f t="shared" si="5"/>
        <v>16</v>
      </c>
      <c r="F19" s="14">
        <f t="shared" si="6"/>
        <v>16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16</v>
      </c>
      <c r="K19" s="25">
        <v>44025</v>
      </c>
      <c r="L19" s="26">
        <v>16</v>
      </c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160</v>
      </c>
      <c r="D20" s="13">
        <f t="shared" si="4"/>
        <v>16</v>
      </c>
      <c r="E20" s="13">
        <f t="shared" si="5"/>
        <v>16</v>
      </c>
      <c r="F20" s="14">
        <f t="shared" si="6"/>
        <v>16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16</v>
      </c>
      <c r="K20" s="25">
        <v>44053</v>
      </c>
      <c r="L20" s="26">
        <v>16</v>
      </c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160</v>
      </c>
      <c r="D21" s="13">
        <f t="shared" si="4"/>
        <v>16</v>
      </c>
      <c r="E21" s="13">
        <f t="shared" si="5"/>
        <v>16</v>
      </c>
      <c r="F21" s="14">
        <f t="shared" si="6"/>
        <v>16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16</v>
      </c>
      <c r="K21" s="25">
        <v>44085</v>
      </c>
      <c r="L21" s="26">
        <v>16</v>
      </c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160</v>
      </c>
      <c r="D22" s="13">
        <f t="shared" si="4"/>
        <v>16</v>
      </c>
      <c r="E22" s="13">
        <f t="shared" si="5"/>
        <v>16</v>
      </c>
      <c r="F22" s="14">
        <f t="shared" si="6"/>
        <v>0</v>
      </c>
      <c r="G22" s="14">
        <f t="shared" si="0"/>
        <v>16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160</v>
      </c>
      <c r="D23" s="13">
        <f t="shared" si="4"/>
        <v>16</v>
      </c>
      <c r="E23" s="13">
        <f t="shared" si="5"/>
        <v>32</v>
      </c>
      <c r="F23" s="14">
        <f t="shared" si="6"/>
        <v>0</v>
      </c>
      <c r="G23" s="14">
        <f t="shared" si="0"/>
        <v>32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160</v>
      </c>
      <c r="D24" s="13">
        <f t="shared" si="4"/>
        <v>16</v>
      </c>
      <c r="E24" s="13">
        <f t="shared" si="5"/>
        <v>48</v>
      </c>
      <c r="F24" s="14">
        <f t="shared" si="6"/>
        <v>0</v>
      </c>
      <c r="G24" s="14">
        <f t="shared" si="0"/>
        <v>48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160</v>
      </c>
      <c r="D25" s="13">
        <f t="shared" si="4"/>
        <v>16</v>
      </c>
      <c r="E25" s="13">
        <f t="shared" si="5"/>
        <v>64</v>
      </c>
      <c r="F25" s="14">
        <f t="shared" si="6"/>
        <v>0</v>
      </c>
      <c r="G25" s="14">
        <f t="shared" si="0"/>
        <v>64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160</v>
      </c>
      <c r="D26" s="13">
        <f t="shared" si="4"/>
        <v>16</v>
      </c>
      <c r="E26" s="13">
        <f t="shared" si="5"/>
        <v>80</v>
      </c>
      <c r="F26" s="14">
        <f t="shared" si="6"/>
        <v>0</v>
      </c>
      <c r="G26" s="14">
        <f t="shared" si="0"/>
        <v>80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160</v>
      </c>
      <c r="D27" s="13">
        <f t="shared" si="4"/>
        <v>16</v>
      </c>
      <c r="E27" s="13">
        <f t="shared" si="5"/>
        <v>96</v>
      </c>
      <c r="F27" s="14">
        <f t="shared" si="6"/>
        <v>0</v>
      </c>
      <c r="G27" s="14">
        <f t="shared" si="0"/>
        <v>96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160</v>
      </c>
      <c r="D28" s="13">
        <f t="shared" si="4"/>
        <v>16</v>
      </c>
      <c r="E28" s="13">
        <f t="shared" si="5"/>
        <v>112</v>
      </c>
      <c r="F28" s="14">
        <f t="shared" si="6"/>
        <v>0</v>
      </c>
      <c r="G28" s="14">
        <f t="shared" si="0"/>
        <v>112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160</v>
      </c>
      <c r="D29" s="13">
        <f t="shared" si="4"/>
        <v>16</v>
      </c>
      <c r="E29" s="13">
        <f t="shared" si="5"/>
        <v>128</v>
      </c>
      <c r="F29" s="14">
        <f t="shared" si="6"/>
        <v>0</v>
      </c>
      <c r="G29" s="14">
        <f t="shared" si="0"/>
        <v>128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160</v>
      </c>
      <c r="D30" s="13">
        <f t="shared" si="4"/>
        <v>16</v>
      </c>
      <c r="E30" s="13">
        <f t="shared" si="5"/>
        <v>144</v>
      </c>
      <c r="F30" s="14">
        <f t="shared" si="6"/>
        <v>0</v>
      </c>
      <c r="G30" s="14">
        <f t="shared" si="0"/>
        <v>144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160</v>
      </c>
      <c r="D31" s="13">
        <f t="shared" si="4"/>
        <v>16</v>
      </c>
      <c r="E31" s="13">
        <f t="shared" si="5"/>
        <v>160</v>
      </c>
      <c r="F31" s="14">
        <f t="shared" si="6"/>
        <v>0</v>
      </c>
      <c r="G31" s="14">
        <f t="shared" si="0"/>
        <v>160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160</v>
      </c>
      <c r="D32" s="13">
        <f t="shared" si="4"/>
        <v>16</v>
      </c>
      <c r="E32" s="13">
        <f t="shared" si="5"/>
        <v>176</v>
      </c>
      <c r="F32" s="14">
        <f t="shared" si="6"/>
        <v>0</v>
      </c>
      <c r="G32" s="14">
        <f t="shared" si="0"/>
        <v>176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160</v>
      </c>
      <c r="D33" s="13">
        <f t="shared" si="4"/>
        <v>16</v>
      </c>
      <c r="E33" s="13">
        <f t="shared" si="5"/>
        <v>192</v>
      </c>
      <c r="F33" s="14">
        <f t="shared" si="6"/>
        <v>0</v>
      </c>
      <c r="G33" s="14">
        <f t="shared" si="0"/>
        <v>192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160</v>
      </c>
      <c r="D34" s="13">
        <f t="shared" si="4"/>
        <v>16</v>
      </c>
      <c r="E34" s="13">
        <f t="shared" si="5"/>
        <v>208</v>
      </c>
      <c r="F34" s="14">
        <f t="shared" si="6"/>
        <v>0</v>
      </c>
      <c r="G34" s="14">
        <f t="shared" si="0"/>
        <v>208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160</v>
      </c>
      <c r="D35" s="13">
        <f t="shared" si="4"/>
        <v>16</v>
      </c>
      <c r="E35" s="13">
        <f t="shared" si="5"/>
        <v>224</v>
      </c>
      <c r="F35" s="14">
        <f t="shared" si="6"/>
        <v>0</v>
      </c>
      <c r="G35" s="14">
        <f t="shared" si="0"/>
        <v>224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160</v>
      </c>
      <c r="D36" s="13">
        <f t="shared" si="4"/>
        <v>16</v>
      </c>
      <c r="E36" s="13">
        <f t="shared" si="5"/>
        <v>240</v>
      </c>
      <c r="F36" s="14">
        <f t="shared" si="6"/>
        <v>0</v>
      </c>
      <c r="G36" s="14">
        <f t="shared" si="0"/>
        <v>240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160</v>
      </c>
      <c r="D37" s="13">
        <f t="shared" si="4"/>
        <v>16</v>
      </c>
      <c r="E37" s="13">
        <f t="shared" si="5"/>
        <v>256</v>
      </c>
      <c r="F37" s="14">
        <f t="shared" si="6"/>
        <v>0</v>
      </c>
      <c r="G37" s="14">
        <f t="shared" ref="G37:G68" si="10">E37-F37</f>
        <v>256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160</v>
      </c>
      <c r="D38" s="13">
        <f t="shared" ref="D38:D69" si="14">C37*$K$1</f>
        <v>16</v>
      </c>
      <c r="E38" s="13">
        <f t="shared" ref="E38:E69" si="15">C37*$K$1+G37</f>
        <v>272</v>
      </c>
      <c r="F38" s="14">
        <f t="shared" ref="F38:F69" si="16">IF(J38&gt;E38,E38,J38)</f>
        <v>0</v>
      </c>
      <c r="G38" s="14">
        <f t="shared" si="10"/>
        <v>272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160</v>
      </c>
      <c r="D39" s="13">
        <f t="shared" si="14"/>
        <v>16</v>
      </c>
      <c r="E39" s="13">
        <f t="shared" si="15"/>
        <v>288</v>
      </c>
      <c r="F39" s="14">
        <f t="shared" si="16"/>
        <v>0</v>
      </c>
      <c r="G39" s="14">
        <f t="shared" si="10"/>
        <v>288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160</v>
      </c>
      <c r="D40" s="13">
        <f t="shared" si="14"/>
        <v>16</v>
      </c>
      <c r="E40" s="13">
        <f t="shared" si="15"/>
        <v>304</v>
      </c>
      <c r="F40" s="14">
        <f t="shared" si="16"/>
        <v>0</v>
      </c>
      <c r="G40" s="14">
        <f t="shared" si="10"/>
        <v>304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160</v>
      </c>
      <c r="D41" s="13">
        <f t="shared" si="14"/>
        <v>16</v>
      </c>
      <c r="E41" s="13">
        <f t="shared" si="15"/>
        <v>320</v>
      </c>
      <c r="F41" s="14">
        <f t="shared" si="16"/>
        <v>0</v>
      </c>
      <c r="G41" s="14">
        <f t="shared" si="10"/>
        <v>320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160</v>
      </c>
      <c r="D42" s="13">
        <f t="shared" si="14"/>
        <v>16</v>
      </c>
      <c r="E42" s="13">
        <f t="shared" si="15"/>
        <v>336</v>
      </c>
      <c r="F42" s="14">
        <f t="shared" si="16"/>
        <v>0</v>
      </c>
      <c r="G42" s="14">
        <f t="shared" si="10"/>
        <v>336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160</v>
      </c>
      <c r="D43" s="13">
        <f t="shared" si="14"/>
        <v>16</v>
      </c>
      <c r="E43" s="13">
        <f t="shared" si="15"/>
        <v>352</v>
      </c>
      <c r="F43" s="14">
        <f t="shared" si="16"/>
        <v>0</v>
      </c>
      <c r="G43" s="14">
        <f t="shared" si="10"/>
        <v>352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160</v>
      </c>
      <c r="D44" s="13">
        <f t="shared" si="14"/>
        <v>16</v>
      </c>
      <c r="E44" s="13">
        <f t="shared" si="15"/>
        <v>368</v>
      </c>
      <c r="F44" s="14">
        <f t="shared" si="16"/>
        <v>0</v>
      </c>
      <c r="G44" s="14">
        <f t="shared" si="10"/>
        <v>368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160</v>
      </c>
      <c r="D45" s="13">
        <f t="shared" si="14"/>
        <v>16</v>
      </c>
      <c r="E45" s="13">
        <f t="shared" si="15"/>
        <v>384</v>
      </c>
      <c r="F45" s="14">
        <f t="shared" si="16"/>
        <v>0</v>
      </c>
      <c r="G45" s="14">
        <f t="shared" si="10"/>
        <v>384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160</v>
      </c>
      <c r="D46" s="13">
        <f t="shared" si="14"/>
        <v>16</v>
      </c>
      <c r="E46" s="13">
        <f t="shared" si="15"/>
        <v>400</v>
      </c>
      <c r="F46" s="14">
        <f t="shared" si="16"/>
        <v>0</v>
      </c>
      <c r="G46" s="14">
        <f t="shared" si="10"/>
        <v>400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160</v>
      </c>
      <c r="D47" s="13">
        <f t="shared" si="14"/>
        <v>16</v>
      </c>
      <c r="E47" s="13">
        <f t="shared" si="15"/>
        <v>416</v>
      </c>
      <c r="F47" s="14">
        <f t="shared" si="16"/>
        <v>0</v>
      </c>
      <c r="G47" s="14">
        <f t="shared" si="10"/>
        <v>416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160</v>
      </c>
      <c r="D48" s="13">
        <f t="shared" si="14"/>
        <v>16</v>
      </c>
      <c r="E48" s="13">
        <f t="shared" si="15"/>
        <v>432</v>
      </c>
      <c r="F48" s="14">
        <f t="shared" si="16"/>
        <v>0</v>
      </c>
      <c r="G48" s="14">
        <f t="shared" si="10"/>
        <v>432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160</v>
      </c>
      <c r="D49" s="13">
        <f t="shared" si="14"/>
        <v>16</v>
      </c>
      <c r="E49" s="13">
        <f t="shared" si="15"/>
        <v>448</v>
      </c>
      <c r="F49" s="14">
        <f t="shared" si="16"/>
        <v>0</v>
      </c>
      <c r="G49" s="14">
        <f t="shared" si="10"/>
        <v>448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160</v>
      </c>
      <c r="D50" s="13">
        <f t="shared" si="14"/>
        <v>16</v>
      </c>
      <c r="E50" s="13">
        <f t="shared" si="15"/>
        <v>464</v>
      </c>
      <c r="F50" s="14">
        <f t="shared" si="16"/>
        <v>0</v>
      </c>
      <c r="G50" s="14">
        <f t="shared" si="10"/>
        <v>464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160</v>
      </c>
      <c r="D51" s="13">
        <f t="shared" si="14"/>
        <v>16</v>
      </c>
      <c r="E51" s="13">
        <f t="shared" si="15"/>
        <v>480</v>
      </c>
      <c r="F51" s="14">
        <f t="shared" si="16"/>
        <v>0</v>
      </c>
      <c r="G51" s="14">
        <f t="shared" si="10"/>
        <v>480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160</v>
      </c>
      <c r="D52" s="13">
        <f t="shared" si="14"/>
        <v>16</v>
      </c>
      <c r="E52" s="13">
        <f t="shared" si="15"/>
        <v>496</v>
      </c>
      <c r="F52" s="14">
        <f t="shared" si="16"/>
        <v>0</v>
      </c>
      <c r="G52" s="14">
        <f t="shared" si="10"/>
        <v>496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160</v>
      </c>
      <c r="D53" s="13">
        <f t="shared" si="14"/>
        <v>16</v>
      </c>
      <c r="E53" s="13">
        <f t="shared" si="15"/>
        <v>512</v>
      </c>
      <c r="F53" s="14">
        <f t="shared" si="16"/>
        <v>0</v>
      </c>
      <c r="G53" s="14">
        <f t="shared" si="10"/>
        <v>512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160</v>
      </c>
      <c r="D54" s="13">
        <f t="shared" si="14"/>
        <v>16</v>
      </c>
      <c r="E54" s="13">
        <f t="shared" si="15"/>
        <v>528</v>
      </c>
      <c r="F54" s="14">
        <f t="shared" si="16"/>
        <v>0</v>
      </c>
      <c r="G54" s="14">
        <f t="shared" si="10"/>
        <v>528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160</v>
      </c>
      <c r="D55" s="13">
        <f t="shared" si="14"/>
        <v>16</v>
      </c>
      <c r="E55" s="13">
        <f t="shared" si="15"/>
        <v>544</v>
      </c>
      <c r="F55" s="14">
        <f t="shared" si="16"/>
        <v>0</v>
      </c>
      <c r="G55" s="14">
        <f t="shared" si="10"/>
        <v>544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160</v>
      </c>
      <c r="D56" s="13">
        <f t="shared" si="14"/>
        <v>16</v>
      </c>
      <c r="E56" s="13">
        <f t="shared" si="15"/>
        <v>560</v>
      </c>
      <c r="F56" s="14">
        <f t="shared" si="16"/>
        <v>0</v>
      </c>
      <c r="G56" s="14">
        <f t="shared" si="10"/>
        <v>560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160</v>
      </c>
      <c r="D57" s="13">
        <f t="shared" si="14"/>
        <v>16</v>
      </c>
      <c r="E57" s="13">
        <f t="shared" si="15"/>
        <v>576</v>
      </c>
      <c r="F57" s="14">
        <f t="shared" si="16"/>
        <v>0</v>
      </c>
      <c r="G57" s="14">
        <f t="shared" si="10"/>
        <v>576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160</v>
      </c>
      <c r="D58" s="13">
        <f t="shared" si="14"/>
        <v>16</v>
      </c>
      <c r="E58" s="13">
        <f t="shared" si="15"/>
        <v>592</v>
      </c>
      <c r="F58" s="14">
        <f t="shared" si="16"/>
        <v>0</v>
      </c>
      <c r="G58" s="14">
        <f t="shared" si="10"/>
        <v>592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160</v>
      </c>
      <c r="D59" s="13">
        <f t="shared" si="14"/>
        <v>16</v>
      </c>
      <c r="E59" s="13">
        <f t="shared" si="15"/>
        <v>608</v>
      </c>
      <c r="F59" s="14">
        <f t="shared" si="16"/>
        <v>0</v>
      </c>
      <c r="G59" s="14">
        <f t="shared" si="10"/>
        <v>608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160</v>
      </c>
      <c r="D60" s="13">
        <f t="shared" si="14"/>
        <v>16</v>
      </c>
      <c r="E60" s="13">
        <f t="shared" si="15"/>
        <v>624</v>
      </c>
      <c r="F60" s="14">
        <f t="shared" si="16"/>
        <v>0</v>
      </c>
      <c r="G60" s="14">
        <f t="shared" si="10"/>
        <v>624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160</v>
      </c>
      <c r="D61" s="13">
        <f t="shared" si="14"/>
        <v>16</v>
      </c>
      <c r="E61" s="13">
        <f t="shared" si="15"/>
        <v>640</v>
      </c>
      <c r="F61" s="14">
        <f t="shared" si="16"/>
        <v>0</v>
      </c>
      <c r="G61" s="14">
        <f t="shared" si="10"/>
        <v>640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160</v>
      </c>
      <c r="D62" s="13">
        <f t="shared" si="14"/>
        <v>16</v>
      </c>
      <c r="E62" s="13">
        <f t="shared" si="15"/>
        <v>656</v>
      </c>
      <c r="F62" s="14">
        <f t="shared" si="16"/>
        <v>0</v>
      </c>
      <c r="G62" s="14">
        <f t="shared" si="10"/>
        <v>656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160</v>
      </c>
      <c r="D63" s="13">
        <f t="shared" si="14"/>
        <v>16</v>
      </c>
      <c r="E63" s="13">
        <f t="shared" si="15"/>
        <v>672</v>
      </c>
      <c r="F63" s="14">
        <f t="shared" si="16"/>
        <v>0</v>
      </c>
      <c r="G63" s="14">
        <f t="shared" si="10"/>
        <v>672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160</v>
      </c>
      <c r="D64" s="13">
        <f t="shared" si="14"/>
        <v>16</v>
      </c>
      <c r="E64" s="13">
        <f t="shared" si="15"/>
        <v>688</v>
      </c>
      <c r="F64" s="14">
        <f t="shared" si="16"/>
        <v>0</v>
      </c>
      <c r="G64" s="14">
        <f t="shared" si="10"/>
        <v>688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160</v>
      </c>
      <c r="D65" s="13">
        <f t="shared" si="14"/>
        <v>16</v>
      </c>
      <c r="E65" s="13">
        <f t="shared" si="15"/>
        <v>704</v>
      </c>
      <c r="F65" s="14">
        <f t="shared" si="16"/>
        <v>0</v>
      </c>
      <c r="G65" s="14">
        <f t="shared" si="10"/>
        <v>704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160</v>
      </c>
      <c r="D66" s="13">
        <f t="shared" si="14"/>
        <v>16</v>
      </c>
      <c r="E66" s="13">
        <f t="shared" si="15"/>
        <v>720</v>
      </c>
      <c r="F66" s="14">
        <f t="shared" si="16"/>
        <v>0</v>
      </c>
      <c r="G66" s="14">
        <f t="shared" si="10"/>
        <v>720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160</v>
      </c>
      <c r="D67" s="13">
        <f t="shared" si="14"/>
        <v>16</v>
      </c>
      <c r="E67" s="13">
        <f t="shared" si="15"/>
        <v>736</v>
      </c>
      <c r="F67" s="14">
        <f t="shared" si="16"/>
        <v>0</v>
      </c>
      <c r="G67" s="14">
        <f t="shared" si="10"/>
        <v>736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160</v>
      </c>
      <c r="D68" s="13">
        <f t="shared" si="14"/>
        <v>16</v>
      </c>
      <c r="E68" s="13">
        <f t="shared" si="15"/>
        <v>752</v>
      </c>
      <c r="F68" s="14">
        <f t="shared" si="16"/>
        <v>0</v>
      </c>
      <c r="G68" s="14">
        <f t="shared" si="10"/>
        <v>752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160</v>
      </c>
      <c r="D69" s="13">
        <f t="shared" si="14"/>
        <v>16</v>
      </c>
      <c r="E69" s="13">
        <f t="shared" si="15"/>
        <v>768</v>
      </c>
      <c r="F69" s="14">
        <f t="shared" si="16"/>
        <v>0</v>
      </c>
      <c r="G69" s="14">
        <f t="shared" ref="G69:G100" si="19">E69-F69</f>
        <v>768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160</v>
      </c>
      <c r="D70" s="13">
        <f t="shared" ref="D70:D101" si="23">C69*$K$1</f>
        <v>16</v>
      </c>
      <c r="E70" s="13">
        <f t="shared" ref="E70:E101" si="24">C69*$K$1+G69</f>
        <v>784</v>
      </c>
      <c r="F70" s="14">
        <f t="shared" ref="F70:F101" si="25">IF(J70&gt;E70,E70,J70)</f>
        <v>0</v>
      </c>
      <c r="G70" s="14">
        <f t="shared" si="19"/>
        <v>784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160</v>
      </c>
      <c r="D71" s="13">
        <f t="shared" si="23"/>
        <v>16</v>
      </c>
      <c r="E71" s="13">
        <f t="shared" si="24"/>
        <v>800</v>
      </c>
      <c r="F71" s="14">
        <f t="shared" si="25"/>
        <v>0</v>
      </c>
      <c r="G71" s="14">
        <f t="shared" si="19"/>
        <v>800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160</v>
      </c>
      <c r="D72" s="13">
        <f t="shared" si="23"/>
        <v>16</v>
      </c>
      <c r="E72" s="13">
        <f t="shared" si="24"/>
        <v>816</v>
      </c>
      <c r="F72" s="14">
        <f t="shared" si="25"/>
        <v>0</v>
      </c>
      <c r="G72" s="14">
        <f t="shared" si="19"/>
        <v>816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160</v>
      </c>
      <c r="D73" s="13">
        <f t="shared" si="23"/>
        <v>16</v>
      </c>
      <c r="E73" s="13">
        <f t="shared" si="24"/>
        <v>832</v>
      </c>
      <c r="F73" s="14">
        <f t="shared" si="25"/>
        <v>0</v>
      </c>
      <c r="G73" s="14">
        <f t="shared" si="19"/>
        <v>832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160</v>
      </c>
      <c r="D74" s="13">
        <f t="shared" si="23"/>
        <v>16</v>
      </c>
      <c r="E74" s="13">
        <f t="shared" si="24"/>
        <v>848</v>
      </c>
      <c r="F74" s="14">
        <f t="shared" si="25"/>
        <v>0</v>
      </c>
      <c r="G74" s="14">
        <f t="shared" si="19"/>
        <v>848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160</v>
      </c>
      <c r="D75" s="13">
        <f t="shared" si="23"/>
        <v>16</v>
      </c>
      <c r="E75" s="13">
        <f t="shared" si="24"/>
        <v>864</v>
      </c>
      <c r="F75" s="14">
        <f t="shared" si="25"/>
        <v>0</v>
      </c>
      <c r="G75" s="14">
        <f t="shared" si="19"/>
        <v>864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160</v>
      </c>
      <c r="D76" s="13">
        <f t="shared" si="23"/>
        <v>16</v>
      </c>
      <c r="E76" s="13">
        <f t="shared" si="24"/>
        <v>880</v>
      </c>
      <c r="F76" s="14">
        <f t="shared" si="25"/>
        <v>0</v>
      </c>
      <c r="G76" s="14">
        <f t="shared" si="19"/>
        <v>880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160</v>
      </c>
      <c r="D77" s="13">
        <f t="shared" si="23"/>
        <v>16</v>
      </c>
      <c r="E77" s="13">
        <f t="shared" si="24"/>
        <v>896</v>
      </c>
      <c r="F77" s="14">
        <f t="shared" si="25"/>
        <v>0</v>
      </c>
      <c r="G77" s="14">
        <f t="shared" si="19"/>
        <v>896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160</v>
      </c>
      <c r="D78" s="13">
        <f t="shared" si="23"/>
        <v>16</v>
      </c>
      <c r="E78" s="13">
        <f t="shared" si="24"/>
        <v>912</v>
      </c>
      <c r="F78" s="14">
        <f t="shared" si="25"/>
        <v>0</v>
      </c>
      <c r="G78" s="14">
        <f t="shared" si="19"/>
        <v>912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160</v>
      </c>
      <c r="D79" s="13">
        <f t="shared" si="23"/>
        <v>16</v>
      </c>
      <c r="E79" s="13">
        <f t="shared" si="24"/>
        <v>928</v>
      </c>
      <c r="F79" s="14">
        <f t="shared" si="25"/>
        <v>0</v>
      </c>
      <c r="G79" s="14">
        <f t="shared" si="19"/>
        <v>928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160</v>
      </c>
      <c r="D80" s="13">
        <f t="shared" si="23"/>
        <v>16</v>
      </c>
      <c r="E80" s="13">
        <f t="shared" si="24"/>
        <v>944</v>
      </c>
      <c r="F80" s="14">
        <f t="shared" si="25"/>
        <v>0</v>
      </c>
      <c r="G80" s="14">
        <f t="shared" si="19"/>
        <v>944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160</v>
      </c>
      <c r="D81" s="13">
        <f t="shared" si="23"/>
        <v>16</v>
      </c>
      <c r="E81" s="13">
        <f t="shared" si="24"/>
        <v>960</v>
      </c>
      <c r="F81" s="14">
        <f t="shared" si="25"/>
        <v>0</v>
      </c>
      <c r="G81" s="14">
        <f t="shared" si="19"/>
        <v>960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160</v>
      </c>
      <c r="D82" s="13">
        <f t="shared" si="23"/>
        <v>16</v>
      </c>
      <c r="E82" s="13">
        <f t="shared" si="24"/>
        <v>976</v>
      </c>
      <c r="F82" s="14">
        <f t="shared" si="25"/>
        <v>0</v>
      </c>
      <c r="G82" s="14">
        <f t="shared" si="19"/>
        <v>976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160</v>
      </c>
      <c r="D83" s="13">
        <f t="shared" si="23"/>
        <v>16</v>
      </c>
      <c r="E83" s="13">
        <f t="shared" si="24"/>
        <v>992</v>
      </c>
      <c r="F83" s="14">
        <f t="shared" si="25"/>
        <v>0</v>
      </c>
      <c r="G83" s="14">
        <f t="shared" si="19"/>
        <v>992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160</v>
      </c>
      <c r="D84" s="13">
        <f t="shared" si="23"/>
        <v>16</v>
      </c>
      <c r="E84" s="13">
        <f t="shared" si="24"/>
        <v>1008</v>
      </c>
      <c r="F84" s="14">
        <f t="shared" si="25"/>
        <v>0</v>
      </c>
      <c r="G84" s="14">
        <f t="shared" si="19"/>
        <v>1008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160</v>
      </c>
      <c r="D85" s="13">
        <f t="shared" si="23"/>
        <v>16</v>
      </c>
      <c r="E85" s="13">
        <f t="shared" si="24"/>
        <v>1024</v>
      </c>
      <c r="F85" s="14">
        <f t="shared" si="25"/>
        <v>0</v>
      </c>
      <c r="G85" s="14">
        <f t="shared" si="19"/>
        <v>1024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160</v>
      </c>
      <c r="D86" s="13">
        <f t="shared" si="23"/>
        <v>16</v>
      </c>
      <c r="E86" s="13">
        <f t="shared" si="24"/>
        <v>1040</v>
      </c>
      <c r="F86" s="14">
        <f t="shared" si="25"/>
        <v>0</v>
      </c>
      <c r="G86" s="14">
        <f t="shared" si="19"/>
        <v>1040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160</v>
      </c>
      <c r="D87" s="13">
        <f t="shared" si="23"/>
        <v>16</v>
      </c>
      <c r="E87" s="13">
        <f t="shared" si="24"/>
        <v>1056</v>
      </c>
      <c r="F87" s="14">
        <f t="shared" si="25"/>
        <v>0</v>
      </c>
      <c r="G87" s="14">
        <f t="shared" si="19"/>
        <v>1056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160</v>
      </c>
      <c r="D88" s="13">
        <f t="shared" si="23"/>
        <v>16</v>
      </c>
      <c r="E88" s="13">
        <f t="shared" si="24"/>
        <v>1072</v>
      </c>
      <c r="F88" s="14">
        <f t="shared" si="25"/>
        <v>0</v>
      </c>
      <c r="G88" s="14">
        <f t="shared" si="19"/>
        <v>1072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160</v>
      </c>
      <c r="D89" s="13">
        <f t="shared" si="23"/>
        <v>16</v>
      </c>
      <c r="E89" s="13">
        <f t="shared" si="24"/>
        <v>1088</v>
      </c>
      <c r="F89" s="14">
        <f t="shared" si="25"/>
        <v>0</v>
      </c>
      <c r="G89" s="14">
        <f t="shared" si="19"/>
        <v>1088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160</v>
      </c>
      <c r="D90" s="13">
        <f t="shared" si="23"/>
        <v>16</v>
      </c>
      <c r="E90" s="13">
        <f t="shared" si="24"/>
        <v>1104</v>
      </c>
      <c r="F90" s="14">
        <f t="shared" si="25"/>
        <v>0</v>
      </c>
      <c r="G90" s="14">
        <f t="shared" si="19"/>
        <v>1104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160</v>
      </c>
      <c r="D91" s="13">
        <f t="shared" si="23"/>
        <v>16</v>
      </c>
      <c r="E91" s="13">
        <f t="shared" si="24"/>
        <v>1120</v>
      </c>
      <c r="F91" s="14">
        <f t="shared" si="25"/>
        <v>0</v>
      </c>
      <c r="G91" s="14">
        <f t="shared" si="19"/>
        <v>1120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160</v>
      </c>
      <c r="D92" s="13">
        <f t="shared" si="23"/>
        <v>16</v>
      </c>
      <c r="E92" s="13">
        <f t="shared" si="24"/>
        <v>1136</v>
      </c>
      <c r="F92" s="14">
        <f t="shared" si="25"/>
        <v>0</v>
      </c>
      <c r="G92" s="14">
        <f t="shared" si="19"/>
        <v>1136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160</v>
      </c>
      <c r="D93" s="13">
        <f t="shared" si="23"/>
        <v>16</v>
      </c>
      <c r="E93" s="13">
        <f t="shared" si="24"/>
        <v>1152</v>
      </c>
      <c r="F93" s="14">
        <f t="shared" si="25"/>
        <v>0</v>
      </c>
      <c r="G93" s="14">
        <f t="shared" si="19"/>
        <v>1152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160</v>
      </c>
      <c r="D94" s="13">
        <f t="shared" si="23"/>
        <v>16</v>
      </c>
      <c r="E94" s="13">
        <f t="shared" si="24"/>
        <v>1168</v>
      </c>
      <c r="F94" s="14">
        <f t="shared" si="25"/>
        <v>0</v>
      </c>
      <c r="G94" s="14">
        <f t="shared" si="19"/>
        <v>1168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160</v>
      </c>
      <c r="D95" s="13">
        <f t="shared" si="23"/>
        <v>16</v>
      </c>
      <c r="E95" s="13">
        <f t="shared" si="24"/>
        <v>1184</v>
      </c>
      <c r="F95" s="14">
        <f t="shared" si="25"/>
        <v>0</v>
      </c>
      <c r="G95" s="14">
        <f t="shared" si="19"/>
        <v>1184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160</v>
      </c>
      <c r="D96" s="13">
        <f t="shared" si="23"/>
        <v>16</v>
      </c>
      <c r="E96" s="13">
        <f t="shared" si="24"/>
        <v>1200</v>
      </c>
      <c r="F96" s="14">
        <f t="shared" si="25"/>
        <v>0</v>
      </c>
      <c r="G96" s="14">
        <f t="shared" si="19"/>
        <v>1200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160</v>
      </c>
      <c r="D97" s="13">
        <f t="shared" si="23"/>
        <v>16</v>
      </c>
      <c r="E97" s="13">
        <f t="shared" si="24"/>
        <v>1216</v>
      </c>
      <c r="F97" s="14">
        <f t="shared" si="25"/>
        <v>0</v>
      </c>
      <c r="G97" s="14">
        <f t="shared" si="19"/>
        <v>1216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160</v>
      </c>
      <c r="D98" s="13">
        <f t="shared" si="23"/>
        <v>16</v>
      </c>
      <c r="E98" s="13">
        <f t="shared" si="24"/>
        <v>1232</v>
      </c>
      <c r="F98" s="14">
        <f t="shared" si="25"/>
        <v>0</v>
      </c>
      <c r="G98" s="14">
        <f t="shared" si="19"/>
        <v>1232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160</v>
      </c>
      <c r="D99" s="13">
        <f t="shared" si="23"/>
        <v>16</v>
      </c>
      <c r="E99" s="13">
        <f t="shared" si="24"/>
        <v>1248</v>
      </c>
      <c r="F99" s="14">
        <f t="shared" si="25"/>
        <v>0</v>
      </c>
      <c r="G99" s="14">
        <f t="shared" si="19"/>
        <v>1248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160</v>
      </c>
      <c r="D100" s="13">
        <f t="shared" si="23"/>
        <v>16</v>
      </c>
      <c r="E100" s="13">
        <f t="shared" si="24"/>
        <v>1264</v>
      </c>
      <c r="F100" s="14">
        <f t="shared" si="25"/>
        <v>0</v>
      </c>
      <c r="G100" s="14">
        <f t="shared" si="19"/>
        <v>1264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160</v>
      </c>
      <c r="D101" s="13">
        <f t="shared" si="23"/>
        <v>16</v>
      </c>
      <c r="E101" s="13">
        <f t="shared" si="24"/>
        <v>1280</v>
      </c>
      <c r="F101" s="14">
        <f t="shared" si="25"/>
        <v>0</v>
      </c>
      <c r="G101" s="14">
        <f t="shared" ref="G101:G124" si="29">E101-F101</f>
        <v>1280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160</v>
      </c>
      <c r="D102" s="13">
        <f t="shared" ref="D102:D124" si="33">C101*$K$1</f>
        <v>16</v>
      </c>
      <c r="E102" s="13">
        <f t="shared" ref="E102:E124" si="34">C101*$K$1+G101</f>
        <v>1296</v>
      </c>
      <c r="F102" s="14">
        <f t="shared" ref="F102:F124" si="35">IF(J102&gt;E102,E102,J102)</f>
        <v>0</v>
      </c>
      <c r="G102" s="14">
        <f t="shared" si="29"/>
        <v>1296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160</v>
      </c>
      <c r="D103" s="13">
        <f t="shared" si="33"/>
        <v>16</v>
      </c>
      <c r="E103" s="13">
        <f t="shared" si="34"/>
        <v>1312</v>
      </c>
      <c r="F103" s="14">
        <f t="shared" si="35"/>
        <v>0</v>
      </c>
      <c r="G103" s="14">
        <f t="shared" si="29"/>
        <v>1312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160</v>
      </c>
      <c r="D104" s="13">
        <f t="shared" si="33"/>
        <v>16</v>
      </c>
      <c r="E104" s="13">
        <f t="shared" si="34"/>
        <v>1328</v>
      </c>
      <c r="F104" s="14">
        <f t="shared" si="35"/>
        <v>0</v>
      </c>
      <c r="G104" s="14">
        <f t="shared" si="29"/>
        <v>1328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160</v>
      </c>
      <c r="D105" s="13">
        <f t="shared" si="33"/>
        <v>16</v>
      </c>
      <c r="E105" s="13">
        <f t="shared" si="34"/>
        <v>1344</v>
      </c>
      <c r="F105" s="14">
        <f t="shared" si="35"/>
        <v>0</v>
      </c>
      <c r="G105" s="14">
        <f t="shared" si="29"/>
        <v>1344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160</v>
      </c>
      <c r="D106" s="13">
        <f t="shared" si="33"/>
        <v>16</v>
      </c>
      <c r="E106" s="13">
        <f t="shared" si="34"/>
        <v>1360</v>
      </c>
      <c r="F106" s="14">
        <f t="shared" si="35"/>
        <v>0</v>
      </c>
      <c r="G106" s="14">
        <f t="shared" si="29"/>
        <v>1360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160</v>
      </c>
      <c r="D107" s="13">
        <f t="shared" si="33"/>
        <v>16</v>
      </c>
      <c r="E107" s="13">
        <f t="shared" si="34"/>
        <v>1376</v>
      </c>
      <c r="F107" s="14">
        <f t="shared" si="35"/>
        <v>0</v>
      </c>
      <c r="G107" s="14">
        <f t="shared" si="29"/>
        <v>1376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160</v>
      </c>
      <c r="D108" s="13">
        <f t="shared" si="33"/>
        <v>16</v>
      </c>
      <c r="E108" s="13">
        <f t="shared" si="34"/>
        <v>1392</v>
      </c>
      <c r="F108" s="14">
        <f t="shared" si="35"/>
        <v>0</v>
      </c>
      <c r="G108" s="14">
        <f t="shared" si="29"/>
        <v>1392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160</v>
      </c>
      <c r="D109" s="13">
        <f t="shared" si="33"/>
        <v>16</v>
      </c>
      <c r="E109" s="13">
        <f t="shared" si="34"/>
        <v>1408</v>
      </c>
      <c r="F109" s="14">
        <f t="shared" si="35"/>
        <v>0</v>
      </c>
      <c r="G109" s="14">
        <f t="shared" si="29"/>
        <v>1408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160</v>
      </c>
      <c r="D110" s="13">
        <f t="shared" si="33"/>
        <v>16</v>
      </c>
      <c r="E110" s="13">
        <f t="shared" si="34"/>
        <v>1424</v>
      </c>
      <c r="F110" s="14">
        <f t="shared" si="35"/>
        <v>0</v>
      </c>
      <c r="G110" s="14">
        <f t="shared" si="29"/>
        <v>1424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160</v>
      </c>
      <c r="D111" s="13">
        <f t="shared" si="33"/>
        <v>16</v>
      </c>
      <c r="E111" s="13">
        <f t="shared" si="34"/>
        <v>1440</v>
      </c>
      <c r="F111" s="14">
        <f t="shared" si="35"/>
        <v>0</v>
      </c>
      <c r="G111" s="14">
        <f t="shared" si="29"/>
        <v>1440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160</v>
      </c>
      <c r="D112" s="13">
        <f t="shared" si="33"/>
        <v>16</v>
      </c>
      <c r="E112" s="13">
        <f t="shared" si="34"/>
        <v>1456</v>
      </c>
      <c r="F112" s="14">
        <f t="shared" si="35"/>
        <v>0</v>
      </c>
      <c r="G112" s="14">
        <f t="shared" si="29"/>
        <v>1456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160</v>
      </c>
      <c r="D113" s="13">
        <f t="shared" si="33"/>
        <v>16</v>
      </c>
      <c r="E113" s="13">
        <f t="shared" si="34"/>
        <v>1472</v>
      </c>
      <c r="F113" s="14">
        <f t="shared" si="35"/>
        <v>0</v>
      </c>
      <c r="G113" s="14">
        <f t="shared" si="29"/>
        <v>1472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160</v>
      </c>
      <c r="D114" s="13">
        <f t="shared" si="33"/>
        <v>16</v>
      </c>
      <c r="E114" s="13">
        <f t="shared" si="34"/>
        <v>1488</v>
      </c>
      <c r="F114" s="14">
        <f t="shared" si="35"/>
        <v>0</v>
      </c>
      <c r="G114" s="14">
        <f t="shared" si="29"/>
        <v>1488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160</v>
      </c>
      <c r="D115" s="13">
        <f t="shared" si="33"/>
        <v>16</v>
      </c>
      <c r="E115" s="13">
        <f t="shared" si="34"/>
        <v>1504</v>
      </c>
      <c r="F115" s="14">
        <f t="shared" si="35"/>
        <v>0</v>
      </c>
      <c r="G115" s="14">
        <f t="shared" si="29"/>
        <v>1504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160</v>
      </c>
      <c r="D116" s="13">
        <f t="shared" si="33"/>
        <v>16</v>
      </c>
      <c r="E116" s="13">
        <f t="shared" si="34"/>
        <v>1520</v>
      </c>
      <c r="F116" s="14">
        <f t="shared" si="35"/>
        <v>0</v>
      </c>
      <c r="G116" s="14">
        <f t="shared" si="29"/>
        <v>1520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160</v>
      </c>
      <c r="D117" s="13">
        <f t="shared" si="33"/>
        <v>16</v>
      </c>
      <c r="E117" s="13">
        <f t="shared" si="34"/>
        <v>1536</v>
      </c>
      <c r="F117" s="14">
        <f t="shared" si="35"/>
        <v>0</v>
      </c>
      <c r="G117" s="14">
        <f t="shared" si="29"/>
        <v>1536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160</v>
      </c>
      <c r="D118" s="13">
        <f t="shared" si="33"/>
        <v>16</v>
      </c>
      <c r="E118" s="13">
        <f t="shared" si="34"/>
        <v>1552</v>
      </c>
      <c r="F118" s="14">
        <f t="shared" si="35"/>
        <v>0</v>
      </c>
      <c r="G118" s="14">
        <f t="shared" si="29"/>
        <v>1552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160</v>
      </c>
      <c r="D119" s="13">
        <f t="shared" si="33"/>
        <v>16</v>
      </c>
      <c r="E119" s="13">
        <f t="shared" si="34"/>
        <v>1568</v>
      </c>
      <c r="F119" s="14">
        <f t="shared" si="35"/>
        <v>0</v>
      </c>
      <c r="G119" s="14">
        <f t="shared" si="29"/>
        <v>1568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160</v>
      </c>
      <c r="D120" s="13">
        <f t="shared" si="33"/>
        <v>16</v>
      </c>
      <c r="E120" s="13">
        <f t="shared" si="34"/>
        <v>1584</v>
      </c>
      <c r="F120" s="14">
        <f t="shared" si="35"/>
        <v>0</v>
      </c>
      <c r="G120" s="14">
        <f t="shared" si="29"/>
        <v>1584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160</v>
      </c>
      <c r="D121" s="13">
        <f t="shared" si="33"/>
        <v>16</v>
      </c>
      <c r="E121" s="13">
        <f t="shared" si="34"/>
        <v>1600</v>
      </c>
      <c r="F121" s="14">
        <f t="shared" si="35"/>
        <v>0</v>
      </c>
      <c r="G121" s="14">
        <f t="shared" si="29"/>
        <v>1600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160</v>
      </c>
      <c r="D122" s="13">
        <f t="shared" si="33"/>
        <v>16</v>
      </c>
      <c r="E122" s="13">
        <f t="shared" si="34"/>
        <v>1616</v>
      </c>
      <c r="F122" s="14">
        <f t="shared" si="35"/>
        <v>0</v>
      </c>
      <c r="G122" s="14">
        <f t="shared" si="29"/>
        <v>1616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160</v>
      </c>
      <c r="D123" s="13">
        <f t="shared" si="33"/>
        <v>16</v>
      </c>
      <c r="E123" s="13">
        <f t="shared" si="34"/>
        <v>1632</v>
      </c>
      <c r="F123" s="14">
        <f t="shared" si="35"/>
        <v>0</v>
      </c>
      <c r="G123" s="14">
        <f t="shared" si="29"/>
        <v>1632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160</v>
      </c>
      <c r="D124" s="13">
        <f t="shared" si="33"/>
        <v>16</v>
      </c>
      <c r="E124" s="13">
        <f t="shared" si="34"/>
        <v>1648</v>
      </c>
      <c r="F124" s="14">
        <f t="shared" si="35"/>
        <v>0</v>
      </c>
      <c r="G124" s="14">
        <f t="shared" si="29"/>
        <v>1648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4" sqref="S4"/>
    </sheetView>
  </sheetViews>
  <sheetFormatPr defaultColWidth="11" defaultRowHeight="15"/>
  <cols>
    <col min="1" max="1" width="7" hidden="1" customWidth="1"/>
    <col min="2" max="2" width="9" customWidth="1"/>
    <col min="4" max="4" width="12" customWidth="1"/>
    <col min="5" max="5" width="11.1428571428571" customWidth="1"/>
    <col min="6" max="6" width="12" customWidth="1"/>
    <col min="7" max="7" width="11.2857142857143" customWidth="1"/>
    <col min="8" max="8" width="12" customWidth="1"/>
    <col min="9" max="9" width="11" customWidth="1"/>
    <col min="11" max="11" width="13.1428571428571" customWidth="1"/>
    <col min="12" max="12" width="11" customWidth="1"/>
    <col min="13" max="13" width="9.85714285714286" customWidth="1"/>
    <col min="14" max="14" width="9.71428571428571" customWidth="1"/>
    <col min="15" max="15" width="10.5714285714286" customWidth="1"/>
    <col min="16" max="16" width="9" customWidth="1"/>
    <col min="17" max="17" width="3.85714285714286" customWidth="1"/>
    <col min="18" max="18" width="18.8571428571429" customWidth="1"/>
    <col min="19" max="19" width="6.28571428571429" customWidth="1"/>
  </cols>
  <sheetData>
    <row r="1" spans="2:16">
      <c r="B1" s="1" t="s">
        <v>9</v>
      </c>
      <c r="C1" s="2" t="s">
        <v>142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600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600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600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360</v>
      </c>
      <c r="D6" s="13">
        <f t="shared" ref="D6:D37" si="4">C5*$K$1</f>
        <v>60</v>
      </c>
      <c r="E6" s="13">
        <f t="shared" ref="E6:E37" si="5">C5*$K$1+G5</f>
        <v>60</v>
      </c>
      <c r="F6" s="14">
        <f t="shared" ref="F6:F37" si="6">IF(J6&gt;E6,E6,J6)</f>
        <v>60</v>
      </c>
      <c r="G6" s="14">
        <f t="shared" si="0"/>
        <v>0</v>
      </c>
      <c r="H6" s="14">
        <f t="shared" ref="H6:H37" si="7">IF(J6&gt;F6,J6-F6,0)</f>
        <v>240</v>
      </c>
      <c r="I6" s="24">
        <f t="shared" ref="I6:I37" si="8">-SUMIF(L6:P6,"&lt;0",L6:P6)</f>
        <v>0</v>
      </c>
      <c r="J6" s="24">
        <f>IF($L6&gt;0,$L6,0)+IF($N6&gt;0,$N6,0)+IF($P6&gt;0,$P6,0)</f>
        <v>300</v>
      </c>
      <c r="K6" s="27">
        <v>43622</v>
      </c>
      <c r="L6" s="26">
        <v>300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360</v>
      </c>
      <c r="D7" s="13">
        <f t="shared" si="4"/>
        <v>36</v>
      </c>
      <c r="E7" s="13">
        <f t="shared" si="5"/>
        <v>36</v>
      </c>
      <c r="F7" s="14">
        <f t="shared" si="6"/>
        <v>36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36</v>
      </c>
      <c r="K7" s="27">
        <v>43684</v>
      </c>
      <c r="L7" s="26">
        <v>36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0</v>
      </c>
      <c r="D8" s="13">
        <f t="shared" si="4"/>
        <v>36</v>
      </c>
      <c r="E8" s="13">
        <f t="shared" si="5"/>
        <v>36</v>
      </c>
      <c r="F8" s="14">
        <f t="shared" si="6"/>
        <v>36</v>
      </c>
      <c r="G8" s="14">
        <f t="shared" si="0"/>
        <v>0</v>
      </c>
      <c r="H8" s="14">
        <f t="shared" si="7"/>
        <v>360</v>
      </c>
      <c r="I8" s="24">
        <f t="shared" si="8"/>
        <v>0</v>
      </c>
      <c r="J8" s="24">
        <f t="shared" si="9"/>
        <v>396</v>
      </c>
      <c r="K8" s="27">
        <v>43684</v>
      </c>
      <c r="L8" s="26">
        <v>396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7" sqref="M7"/>
    </sheetView>
  </sheetViews>
  <sheetFormatPr defaultColWidth="11" defaultRowHeight="15"/>
  <cols>
    <col min="1" max="1" width="7" hidden="1" customWidth="1"/>
    <col min="2" max="2" width="8.85714285714286" customWidth="1"/>
    <col min="3" max="3" width="10.7142857142857" customWidth="1"/>
    <col min="4" max="4" width="11" customWidth="1"/>
    <col min="5" max="6" width="10.1428571428571" customWidth="1"/>
    <col min="7" max="7" width="9.35238095238095" customWidth="1"/>
    <col min="8" max="8" width="11" customWidth="1"/>
    <col min="9" max="9" width="10.8" customWidth="1"/>
    <col min="10" max="10" width="9.85714285714286" customWidth="1"/>
    <col min="11" max="11" width="10.8571428571429" customWidth="1"/>
    <col min="12" max="12" width="12.6952380952381" customWidth="1"/>
    <col min="13" max="13" width="10.952380952381" customWidth="1"/>
    <col min="14" max="14" width="11.9047619047619" customWidth="1"/>
    <col min="15" max="15" width="10.952380952381" customWidth="1"/>
    <col min="16" max="16" width="12.5333333333333" customWidth="1"/>
    <col min="17" max="17" width="3.48571428571429" customWidth="1"/>
    <col min="18" max="18" width="18.8761904761905" customWidth="1"/>
    <col min="19" max="19" width="9.2" customWidth="1"/>
  </cols>
  <sheetData>
    <row r="1" spans="2:16">
      <c r="B1" s="1" t="s">
        <v>9</v>
      </c>
      <c r="C1" s="2" t="s">
        <v>143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f ca="1">TODAY()</f>
        <v>44095</v>
      </c>
      <c r="N1" s="19" t="s">
        <v>13</v>
      </c>
      <c r="O1" s="20">
        <v>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ca="1" t="shared" ref="A6:A37" si="1">MONTH(B6)&amp;YEAR(B6)</f>
        <v>102020</v>
      </c>
      <c r="B6" s="12">
        <f ca="1" t="shared" ref="B6:B37" si="2">EDATE(B5,1)</f>
        <v>44125</v>
      </c>
      <c r="C6" s="13">
        <f t="shared" ref="C6:C37" si="3">C5-H6+I6</f>
        <v>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9" si="7">IF(J6+I6&gt;F6,J6-F6,0)</f>
        <v>0</v>
      </c>
      <c r="I6" s="24"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112020</v>
      </c>
      <c r="B7" s="12">
        <f ca="1" t="shared" si="2"/>
        <v>44156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v>0</v>
      </c>
      <c r="J7" s="24">
        <f t="shared" ref="J7:J70" si="8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1"/>
        <v>122020</v>
      </c>
      <c r="B8" s="12">
        <f ca="1" t="shared" si="2"/>
        <v>44186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v>0</v>
      </c>
      <c r="J8" s="24">
        <f t="shared" si="8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ca="1" t="shared" si="1"/>
        <v>12021</v>
      </c>
      <c r="B9" s="12">
        <f ca="1" t="shared" si="2"/>
        <v>44217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v>0</v>
      </c>
      <c r="J9" s="24">
        <f t="shared" si="8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22021</v>
      </c>
      <c r="B10" s="12">
        <f ca="1" t="shared" si="2"/>
        <v>44248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v>0</v>
      </c>
      <c r="J10" s="24">
        <f t="shared" si="8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32021</v>
      </c>
      <c r="B11" s="12">
        <f ca="1" t="shared" si="2"/>
        <v>44276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v>0</v>
      </c>
      <c r="J11" s="24">
        <f t="shared" si="8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42021</v>
      </c>
      <c r="B12" s="12">
        <f ca="1" t="shared" si="2"/>
        <v>44307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v>0</v>
      </c>
      <c r="J12" s="24">
        <f t="shared" si="8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52021</v>
      </c>
      <c r="B13" s="12">
        <f ca="1" t="shared" si="2"/>
        <v>44337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v>0</v>
      </c>
      <c r="J13" s="24">
        <f t="shared" si="8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62021</v>
      </c>
      <c r="B14" s="12">
        <f ca="1" t="shared" si="2"/>
        <v>44368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v>0</v>
      </c>
      <c r="J14" s="24">
        <f t="shared" si="8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72021</v>
      </c>
      <c r="B15" s="12">
        <f ca="1" t="shared" si="2"/>
        <v>44398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v>0</v>
      </c>
      <c r="J15" s="24">
        <f t="shared" si="8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82021</v>
      </c>
      <c r="B16" s="12">
        <f ca="1" t="shared" si="2"/>
        <v>44429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v>0</v>
      </c>
      <c r="J16" s="24">
        <f t="shared" si="8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92021</v>
      </c>
      <c r="B17" s="12">
        <f ca="1" t="shared" si="2"/>
        <v>44460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v>0</v>
      </c>
      <c r="J17" s="24">
        <f t="shared" si="8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102021</v>
      </c>
      <c r="B18" s="12">
        <f ca="1" t="shared" si="2"/>
        <v>44490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v>0</v>
      </c>
      <c r="J18" s="24">
        <f t="shared" si="8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112021</v>
      </c>
      <c r="B19" s="12">
        <f ca="1" t="shared" si="2"/>
        <v>44521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v>0</v>
      </c>
      <c r="J19" s="24">
        <f t="shared" si="8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122021</v>
      </c>
      <c r="B20" s="12">
        <f ca="1" t="shared" si="2"/>
        <v>44551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v>0</v>
      </c>
      <c r="J20" s="24">
        <f t="shared" si="8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12022</v>
      </c>
      <c r="B21" s="12">
        <f ca="1" t="shared" si="2"/>
        <v>44582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v>0</v>
      </c>
      <c r="J21" s="24">
        <f t="shared" si="8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22022</v>
      </c>
      <c r="B22" s="12">
        <f ca="1" t="shared" si="2"/>
        <v>44613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v>0</v>
      </c>
      <c r="J22" s="24">
        <f t="shared" si="8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32022</v>
      </c>
      <c r="B23" s="12">
        <f ca="1" t="shared" si="2"/>
        <v>44641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v>0</v>
      </c>
      <c r="J23" s="24">
        <f t="shared" si="8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42022</v>
      </c>
      <c r="B24" s="12">
        <f ca="1" t="shared" si="2"/>
        <v>44672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v>0</v>
      </c>
      <c r="J24" s="24">
        <f t="shared" si="8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52022</v>
      </c>
      <c r="B25" s="12">
        <f ca="1" t="shared" si="2"/>
        <v>44702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v>0</v>
      </c>
      <c r="J25" s="24">
        <f t="shared" si="8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62022</v>
      </c>
      <c r="B26" s="12">
        <f ca="1" t="shared" si="2"/>
        <v>44733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v>0</v>
      </c>
      <c r="J26" s="24">
        <f t="shared" si="8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72022</v>
      </c>
      <c r="B27" s="12">
        <f ca="1" t="shared" si="2"/>
        <v>44763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v>0</v>
      </c>
      <c r="J27" s="24">
        <f t="shared" si="8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82022</v>
      </c>
      <c r="B28" s="12">
        <f ca="1" t="shared" si="2"/>
        <v>44794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v>0</v>
      </c>
      <c r="J28" s="24">
        <f t="shared" si="8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92022</v>
      </c>
      <c r="B29" s="12">
        <f ca="1" t="shared" si="2"/>
        <v>44825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v>0</v>
      </c>
      <c r="J29" s="24">
        <f t="shared" si="8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102022</v>
      </c>
      <c r="B30" s="12">
        <f ca="1" t="shared" si="2"/>
        <v>44855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v>0</v>
      </c>
      <c r="J30" s="24">
        <f t="shared" si="8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112022</v>
      </c>
      <c r="B31" s="12">
        <f ca="1" t="shared" si="2"/>
        <v>44886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v>0</v>
      </c>
      <c r="J31" s="24">
        <f t="shared" si="8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122022</v>
      </c>
      <c r="B32" s="12">
        <f ca="1" t="shared" si="2"/>
        <v>44916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v>0</v>
      </c>
      <c r="J32" s="24">
        <f t="shared" si="8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12023</v>
      </c>
      <c r="B33" s="12">
        <f ca="1" t="shared" si="2"/>
        <v>44947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v>0</v>
      </c>
      <c r="J33" s="24">
        <f t="shared" si="8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22023</v>
      </c>
      <c r="B34" s="12">
        <f ca="1" t="shared" si="2"/>
        <v>44978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v>0</v>
      </c>
      <c r="J34" s="24">
        <f t="shared" si="8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32023</v>
      </c>
      <c r="B35" s="12">
        <f ca="1" t="shared" si="2"/>
        <v>45006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v>0</v>
      </c>
      <c r="J35" s="24">
        <f t="shared" si="8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42023</v>
      </c>
      <c r="B36" s="12">
        <f ca="1" t="shared" si="2"/>
        <v>45037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v>0</v>
      </c>
      <c r="J36" s="24">
        <f t="shared" si="8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52023</v>
      </c>
      <c r="B37" s="12">
        <f ca="1" t="shared" si="2"/>
        <v>45067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9">E37-F37</f>
        <v>0</v>
      </c>
      <c r="H37" s="14">
        <f t="shared" si="7"/>
        <v>0</v>
      </c>
      <c r="I37" s="24">
        <v>0</v>
      </c>
      <c r="J37" s="24">
        <f t="shared" si="8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0">MONTH(B38)&amp;YEAR(B38)</f>
        <v>62023</v>
      </c>
      <c r="B38" s="12">
        <f ca="1" t="shared" ref="B38:B69" si="11">EDATE(B37,1)</f>
        <v>45098</v>
      </c>
      <c r="C38" s="13">
        <f t="shared" ref="C38:C69" si="12">C37-H38+I38</f>
        <v>0</v>
      </c>
      <c r="D38" s="13">
        <f t="shared" ref="D38:D69" si="13">C37*$K$1</f>
        <v>0</v>
      </c>
      <c r="E38" s="13">
        <f t="shared" ref="E38:E69" si="14">C37*$K$1+G37</f>
        <v>0</v>
      </c>
      <c r="F38" s="14">
        <f t="shared" ref="F38:F69" si="15">IF(J38&gt;E38,E38,J38)</f>
        <v>0</v>
      </c>
      <c r="G38" s="14">
        <f t="shared" si="9"/>
        <v>0</v>
      </c>
      <c r="H38" s="14">
        <f t="shared" si="7"/>
        <v>0</v>
      </c>
      <c r="I38" s="24">
        <f t="shared" ref="I38:I69" si="16">-SUMIF(L38:P38,"&lt;0",L38:P38)</f>
        <v>0</v>
      </c>
      <c r="J38" s="24">
        <f t="shared" si="8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0"/>
        <v>72023</v>
      </c>
      <c r="B39" s="12">
        <f ca="1" t="shared" si="11"/>
        <v>45128</v>
      </c>
      <c r="C39" s="13">
        <f t="shared" si="12"/>
        <v>0</v>
      </c>
      <c r="D39" s="13">
        <f t="shared" si="13"/>
        <v>0</v>
      </c>
      <c r="E39" s="13">
        <f t="shared" si="14"/>
        <v>0</v>
      </c>
      <c r="F39" s="14">
        <f t="shared" si="15"/>
        <v>0</v>
      </c>
      <c r="G39" s="14">
        <f t="shared" si="9"/>
        <v>0</v>
      </c>
      <c r="H39" s="14">
        <f t="shared" si="7"/>
        <v>0</v>
      </c>
      <c r="I39" s="24">
        <f t="shared" si="16"/>
        <v>0</v>
      </c>
      <c r="J39" s="24">
        <f t="shared" si="8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0"/>
        <v>82023</v>
      </c>
      <c r="B40" s="12">
        <f ca="1" t="shared" si="11"/>
        <v>45159</v>
      </c>
      <c r="C40" s="13">
        <f t="shared" si="12"/>
        <v>0</v>
      </c>
      <c r="D40" s="13">
        <f t="shared" si="13"/>
        <v>0</v>
      </c>
      <c r="E40" s="13">
        <f t="shared" si="14"/>
        <v>0</v>
      </c>
      <c r="F40" s="14">
        <f t="shared" si="15"/>
        <v>0</v>
      </c>
      <c r="G40" s="14">
        <f t="shared" si="9"/>
        <v>0</v>
      </c>
      <c r="H40" s="14">
        <f t="shared" ref="H38:H69" si="17">IF(J40&gt;F40,J40-F40,0)</f>
        <v>0</v>
      </c>
      <c r="I40" s="24">
        <f t="shared" si="16"/>
        <v>0</v>
      </c>
      <c r="J40" s="24">
        <f t="shared" si="8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0"/>
        <v>92023</v>
      </c>
      <c r="B41" s="12">
        <f ca="1" t="shared" si="11"/>
        <v>45190</v>
      </c>
      <c r="C41" s="13">
        <f t="shared" si="12"/>
        <v>0</v>
      </c>
      <c r="D41" s="13">
        <f t="shared" si="13"/>
        <v>0</v>
      </c>
      <c r="E41" s="13">
        <f t="shared" si="14"/>
        <v>0</v>
      </c>
      <c r="F41" s="14">
        <f t="shared" si="15"/>
        <v>0</v>
      </c>
      <c r="G41" s="14">
        <f t="shared" si="9"/>
        <v>0</v>
      </c>
      <c r="H41" s="14">
        <f t="shared" si="17"/>
        <v>0</v>
      </c>
      <c r="I41" s="24">
        <f t="shared" si="16"/>
        <v>0</v>
      </c>
      <c r="J41" s="24">
        <f t="shared" si="8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0"/>
        <v>102023</v>
      </c>
      <c r="B42" s="12">
        <f ca="1" t="shared" si="11"/>
        <v>45220</v>
      </c>
      <c r="C42" s="13">
        <f t="shared" si="12"/>
        <v>0</v>
      </c>
      <c r="D42" s="13">
        <f t="shared" si="13"/>
        <v>0</v>
      </c>
      <c r="E42" s="13">
        <f t="shared" si="14"/>
        <v>0</v>
      </c>
      <c r="F42" s="14">
        <f t="shared" si="15"/>
        <v>0</v>
      </c>
      <c r="G42" s="14">
        <f t="shared" si="9"/>
        <v>0</v>
      </c>
      <c r="H42" s="14">
        <f t="shared" si="17"/>
        <v>0</v>
      </c>
      <c r="I42" s="24">
        <f t="shared" si="16"/>
        <v>0</v>
      </c>
      <c r="J42" s="24">
        <f t="shared" si="8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0"/>
        <v>112023</v>
      </c>
      <c r="B43" s="12">
        <f ca="1" t="shared" si="11"/>
        <v>45251</v>
      </c>
      <c r="C43" s="13">
        <f t="shared" si="12"/>
        <v>0</v>
      </c>
      <c r="D43" s="13">
        <f t="shared" si="13"/>
        <v>0</v>
      </c>
      <c r="E43" s="13">
        <f t="shared" si="14"/>
        <v>0</v>
      </c>
      <c r="F43" s="14">
        <f t="shared" si="15"/>
        <v>0</v>
      </c>
      <c r="G43" s="14">
        <f t="shared" si="9"/>
        <v>0</v>
      </c>
      <c r="H43" s="14">
        <f t="shared" si="17"/>
        <v>0</v>
      </c>
      <c r="I43" s="24">
        <f t="shared" si="16"/>
        <v>0</v>
      </c>
      <c r="J43" s="24">
        <f t="shared" si="8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0"/>
        <v>122023</v>
      </c>
      <c r="B44" s="12">
        <f ca="1" t="shared" si="11"/>
        <v>45281</v>
      </c>
      <c r="C44" s="13">
        <f t="shared" si="12"/>
        <v>0</v>
      </c>
      <c r="D44" s="13">
        <f t="shared" si="13"/>
        <v>0</v>
      </c>
      <c r="E44" s="13">
        <f t="shared" si="14"/>
        <v>0</v>
      </c>
      <c r="F44" s="14">
        <f t="shared" si="15"/>
        <v>0</v>
      </c>
      <c r="G44" s="14">
        <f t="shared" si="9"/>
        <v>0</v>
      </c>
      <c r="H44" s="14">
        <f t="shared" si="17"/>
        <v>0</v>
      </c>
      <c r="I44" s="24">
        <f t="shared" si="16"/>
        <v>0</v>
      </c>
      <c r="J44" s="24">
        <f t="shared" si="8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0"/>
        <v>12024</v>
      </c>
      <c r="B45" s="12">
        <f ca="1" t="shared" si="11"/>
        <v>45312</v>
      </c>
      <c r="C45" s="13">
        <f t="shared" si="12"/>
        <v>0</v>
      </c>
      <c r="D45" s="13">
        <f t="shared" si="13"/>
        <v>0</v>
      </c>
      <c r="E45" s="13">
        <f t="shared" si="14"/>
        <v>0</v>
      </c>
      <c r="F45" s="14">
        <f t="shared" si="15"/>
        <v>0</v>
      </c>
      <c r="G45" s="14">
        <f t="shared" si="9"/>
        <v>0</v>
      </c>
      <c r="H45" s="14">
        <f t="shared" si="17"/>
        <v>0</v>
      </c>
      <c r="I45" s="24">
        <f t="shared" si="16"/>
        <v>0</v>
      </c>
      <c r="J45" s="24">
        <f t="shared" si="8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0"/>
        <v>22024</v>
      </c>
      <c r="B46" s="12">
        <f ca="1" t="shared" si="11"/>
        <v>45343</v>
      </c>
      <c r="C46" s="13">
        <f t="shared" si="12"/>
        <v>0</v>
      </c>
      <c r="D46" s="13">
        <f t="shared" si="13"/>
        <v>0</v>
      </c>
      <c r="E46" s="13">
        <f t="shared" si="14"/>
        <v>0</v>
      </c>
      <c r="F46" s="14">
        <f t="shared" si="15"/>
        <v>0</v>
      </c>
      <c r="G46" s="14">
        <f t="shared" si="9"/>
        <v>0</v>
      </c>
      <c r="H46" s="14">
        <f t="shared" si="17"/>
        <v>0</v>
      </c>
      <c r="I46" s="24">
        <f t="shared" si="16"/>
        <v>0</v>
      </c>
      <c r="J46" s="24">
        <f t="shared" si="8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0"/>
        <v>32024</v>
      </c>
      <c r="B47" s="12">
        <f ca="1" t="shared" si="11"/>
        <v>45372</v>
      </c>
      <c r="C47" s="13">
        <f t="shared" si="12"/>
        <v>0</v>
      </c>
      <c r="D47" s="13">
        <f t="shared" si="13"/>
        <v>0</v>
      </c>
      <c r="E47" s="13">
        <f t="shared" si="14"/>
        <v>0</v>
      </c>
      <c r="F47" s="14">
        <f t="shared" si="15"/>
        <v>0</v>
      </c>
      <c r="G47" s="14">
        <f t="shared" si="9"/>
        <v>0</v>
      </c>
      <c r="H47" s="14">
        <f t="shared" si="17"/>
        <v>0</v>
      </c>
      <c r="I47" s="24">
        <f t="shared" si="16"/>
        <v>0</v>
      </c>
      <c r="J47" s="24">
        <f t="shared" si="8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0"/>
        <v>42024</v>
      </c>
      <c r="B48" s="12">
        <f ca="1" t="shared" si="11"/>
        <v>45403</v>
      </c>
      <c r="C48" s="13">
        <f t="shared" si="12"/>
        <v>0</v>
      </c>
      <c r="D48" s="13">
        <f t="shared" si="13"/>
        <v>0</v>
      </c>
      <c r="E48" s="13">
        <f t="shared" si="14"/>
        <v>0</v>
      </c>
      <c r="F48" s="14">
        <f t="shared" si="15"/>
        <v>0</v>
      </c>
      <c r="G48" s="14">
        <f t="shared" si="9"/>
        <v>0</v>
      </c>
      <c r="H48" s="14">
        <f t="shared" si="17"/>
        <v>0</v>
      </c>
      <c r="I48" s="24">
        <f t="shared" si="16"/>
        <v>0</v>
      </c>
      <c r="J48" s="24">
        <f t="shared" si="8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0"/>
        <v>52024</v>
      </c>
      <c r="B49" s="12">
        <f ca="1" t="shared" si="11"/>
        <v>45433</v>
      </c>
      <c r="C49" s="13">
        <f t="shared" si="12"/>
        <v>0</v>
      </c>
      <c r="D49" s="13">
        <f t="shared" si="13"/>
        <v>0</v>
      </c>
      <c r="E49" s="13">
        <f t="shared" si="14"/>
        <v>0</v>
      </c>
      <c r="F49" s="14">
        <f t="shared" si="15"/>
        <v>0</v>
      </c>
      <c r="G49" s="14">
        <f t="shared" si="9"/>
        <v>0</v>
      </c>
      <c r="H49" s="14">
        <f t="shared" si="17"/>
        <v>0</v>
      </c>
      <c r="I49" s="24">
        <f t="shared" si="16"/>
        <v>0</v>
      </c>
      <c r="J49" s="24">
        <f t="shared" si="8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0"/>
        <v>62024</v>
      </c>
      <c r="B50" s="12">
        <f ca="1" t="shared" si="11"/>
        <v>45464</v>
      </c>
      <c r="C50" s="13">
        <f t="shared" si="12"/>
        <v>0</v>
      </c>
      <c r="D50" s="13">
        <f t="shared" si="13"/>
        <v>0</v>
      </c>
      <c r="E50" s="13">
        <f t="shared" si="14"/>
        <v>0</v>
      </c>
      <c r="F50" s="14">
        <f t="shared" si="15"/>
        <v>0</v>
      </c>
      <c r="G50" s="14">
        <f t="shared" si="9"/>
        <v>0</v>
      </c>
      <c r="H50" s="14">
        <f t="shared" si="17"/>
        <v>0</v>
      </c>
      <c r="I50" s="24">
        <f t="shared" si="16"/>
        <v>0</v>
      </c>
      <c r="J50" s="24">
        <f t="shared" si="8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0"/>
        <v>72024</v>
      </c>
      <c r="B51" s="12">
        <f ca="1" t="shared" si="11"/>
        <v>45494</v>
      </c>
      <c r="C51" s="13">
        <f t="shared" si="12"/>
        <v>0</v>
      </c>
      <c r="D51" s="13">
        <f t="shared" si="13"/>
        <v>0</v>
      </c>
      <c r="E51" s="13">
        <f t="shared" si="14"/>
        <v>0</v>
      </c>
      <c r="F51" s="14">
        <f t="shared" si="15"/>
        <v>0</v>
      </c>
      <c r="G51" s="14">
        <f t="shared" si="9"/>
        <v>0</v>
      </c>
      <c r="H51" s="14">
        <f t="shared" si="17"/>
        <v>0</v>
      </c>
      <c r="I51" s="24">
        <f t="shared" si="16"/>
        <v>0</v>
      </c>
      <c r="J51" s="24">
        <f t="shared" si="8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0"/>
        <v>82024</v>
      </c>
      <c r="B52" s="12">
        <f ca="1" t="shared" si="11"/>
        <v>45525</v>
      </c>
      <c r="C52" s="13">
        <f t="shared" si="12"/>
        <v>0</v>
      </c>
      <c r="D52" s="13">
        <f t="shared" si="13"/>
        <v>0</v>
      </c>
      <c r="E52" s="13">
        <f t="shared" si="14"/>
        <v>0</v>
      </c>
      <c r="F52" s="14">
        <f t="shared" si="15"/>
        <v>0</v>
      </c>
      <c r="G52" s="14">
        <f t="shared" si="9"/>
        <v>0</v>
      </c>
      <c r="H52" s="14">
        <f t="shared" si="17"/>
        <v>0</v>
      </c>
      <c r="I52" s="24">
        <f t="shared" si="16"/>
        <v>0</v>
      </c>
      <c r="J52" s="24">
        <f t="shared" si="8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0"/>
        <v>92024</v>
      </c>
      <c r="B53" s="12">
        <f ca="1" t="shared" si="11"/>
        <v>45556</v>
      </c>
      <c r="C53" s="13">
        <f t="shared" si="12"/>
        <v>0</v>
      </c>
      <c r="D53" s="13">
        <f t="shared" si="13"/>
        <v>0</v>
      </c>
      <c r="E53" s="13">
        <f t="shared" si="14"/>
        <v>0</v>
      </c>
      <c r="F53" s="14">
        <f t="shared" si="15"/>
        <v>0</v>
      </c>
      <c r="G53" s="14">
        <f t="shared" si="9"/>
        <v>0</v>
      </c>
      <c r="H53" s="14">
        <f t="shared" si="17"/>
        <v>0</v>
      </c>
      <c r="I53" s="24">
        <f t="shared" si="16"/>
        <v>0</v>
      </c>
      <c r="J53" s="24">
        <f t="shared" si="8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0"/>
        <v>102024</v>
      </c>
      <c r="B54" s="12">
        <f ca="1" t="shared" si="11"/>
        <v>45586</v>
      </c>
      <c r="C54" s="13">
        <f t="shared" si="12"/>
        <v>0</v>
      </c>
      <c r="D54" s="13">
        <f t="shared" si="13"/>
        <v>0</v>
      </c>
      <c r="E54" s="13">
        <f t="shared" si="14"/>
        <v>0</v>
      </c>
      <c r="F54" s="14">
        <f t="shared" si="15"/>
        <v>0</v>
      </c>
      <c r="G54" s="14">
        <f t="shared" si="9"/>
        <v>0</v>
      </c>
      <c r="H54" s="14">
        <f t="shared" si="17"/>
        <v>0</v>
      </c>
      <c r="I54" s="24">
        <f t="shared" si="16"/>
        <v>0</v>
      </c>
      <c r="J54" s="24">
        <f t="shared" si="8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0"/>
        <v>112024</v>
      </c>
      <c r="B55" s="12">
        <f ca="1" t="shared" si="11"/>
        <v>45617</v>
      </c>
      <c r="C55" s="13">
        <f t="shared" si="12"/>
        <v>0</v>
      </c>
      <c r="D55" s="13">
        <f t="shared" si="13"/>
        <v>0</v>
      </c>
      <c r="E55" s="13">
        <f t="shared" si="14"/>
        <v>0</v>
      </c>
      <c r="F55" s="14">
        <f t="shared" si="15"/>
        <v>0</v>
      </c>
      <c r="G55" s="14">
        <f t="shared" si="9"/>
        <v>0</v>
      </c>
      <c r="H55" s="14">
        <f t="shared" si="17"/>
        <v>0</v>
      </c>
      <c r="I55" s="24">
        <f t="shared" si="16"/>
        <v>0</v>
      </c>
      <c r="J55" s="24">
        <f t="shared" si="8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0"/>
        <v>122024</v>
      </c>
      <c r="B56" s="12">
        <f ca="1" t="shared" si="11"/>
        <v>45647</v>
      </c>
      <c r="C56" s="13">
        <f t="shared" si="12"/>
        <v>0</v>
      </c>
      <c r="D56" s="13">
        <f t="shared" si="13"/>
        <v>0</v>
      </c>
      <c r="E56" s="13">
        <f t="shared" si="14"/>
        <v>0</v>
      </c>
      <c r="F56" s="14">
        <f t="shared" si="15"/>
        <v>0</v>
      </c>
      <c r="G56" s="14">
        <f t="shared" si="9"/>
        <v>0</v>
      </c>
      <c r="H56" s="14">
        <f t="shared" si="17"/>
        <v>0</v>
      </c>
      <c r="I56" s="24">
        <f t="shared" si="16"/>
        <v>0</v>
      </c>
      <c r="J56" s="24">
        <f t="shared" si="8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0"/>
        <v>12025</v>
      </c>
      <c r="B57" s="12">
        <f ca="1" t="shared" si="11"/>
        <v>45678</v>
      </c>
      <c r="C57" s="13">
        <f t="shared" si="12"/>
        <v>0</v>
      </c>
      <c r="D57" s="13">
        <f t="shared" si="13"/>
        <v>0</v>
      </c>
      <c r="E57" s="13">
        <f t="shared" si="14"/>
        <v>0</v>
      </c>
      <c r="F57" s="14">
        <f t="shared" si="15"/>
        <v>0</v>
      </c>
      <c r="G57" s="14">
        <f t="shared" si="9"/>
        <v>0</v>
      </c>
      <c r="H57" s="14">
        <f t="shared" si="17"/>
        <v>0</v>
      </c>
      <c r="I57" s="24">
        <f t="shared" si="16"/>
        <v>0</v>
      </c>
      <c r="J57" s="24">
        <f t="shared" si="8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0"/>
        <v>22025</v>
      </c>
      <c r="B58" s="12">
        <f ca="1" t="shared" si="11"/>
        <v>45709</v>
      </c>
      <c r="C58" s="13">
        <f t="shared" si="12"/>
        <v>0</v>
      </c>
      <c r="D58" s="13">
        <f t="shared" si="13"/>
        <v>0</v>
      </c>
      <c r="E58" s="13">
        <f t="shared" si="14"/>
        <v>0</v>
      </c>
      <c r="F58" s="14">
        <f t="shared" si="15"/>
        <v>0</v>
      </c>
      <c r="G58" s="14">
        <f t="shared" si="9"/>
        <v>0</v>
      </c>
      <c r="H58" s="14">
        <f t="shared" si="17"/>
        <v>0</v>
      </c>
      <c r="I58" s="24">
        <f t="shared" si="16"/>
        <v>0</v>
      </c>
      <c r="J58" s="24">
        <f t="shared" si="8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0"/>
        <v>32025</v>
      </c>
      <c r="B59" s="12">
        <f ca="1" t="shared" si="11"/>
        <v>45737</v>
      </c>
      <c r="C59" s="13">
        <f t="shared" si="12"/>
        <v>0</v>
      </c>
      <c r="D59" s="13">
        <f t="shared" si="13"/>
        <v>0</v>
      </c>
      <c r="E59" s="13">
        <f t="shared" si="14"/>
        <v>0</v>
      </c>
      <c r="F59" s="14">
        <f t="shared" si="15"/>
        <v>0</v>
      </c>
      <c r="G59" s="14">
        <f t="shared" si="9"/>
        <v>0</v>
      </c>
      <c r="H59" s="14">
        <f t="shared" si="17"/>
        <v>0</v>
      </c>
      <c r="I59" s="24">
        <f t="shared" si="16"/>
        <v>0</v>
      </c>
      <c r="J59" s="24">
        <f t="shared" si="8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0"/>
        <v>42025</v>
      </c>
      <c r="B60" s="12">
        <f ca="1" t="shared" si="11"/>
        <v>45768</v>
      </c>
      <c r="C60" s="13">
        <f t="shared" si="12"/>
        <v>0</v>
      </c>
      <c r="D60" s="13">
        <f t="shared" si="13"/>
        <v>0</v>
      </c>
      <c r="E60" s="13">
        <f t="shared" si="14"/>
        <v>0</v>
      </c>
      <c r="F60" s="14">
        <f t="shared" si="15"/>
        <v>0</v>
      </c>
      <c r="G60" s="14">
        <f t="shared" si="9"/>
        <v>0</v>
      </c>
      <c r="H60" s="14">
        <f t="shared" si="17"/>
        <v>0</v>
      </c>
      <c r="I60" s="24">
        <f t="shared" si="16"/>
        <v>0</v>
      </c>
      <c r="J60" s="24">
        <f t="shared" si="8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0"/>
        <v>52025</v>
      </c>
      <c r="B61" s="12">
        <f ca="1" t="shared" si="11"/>
        <v>45798</v>
      </c>
      <c r="C61" s="13">
        <f t="shared" si="12"/>
        <v>0</v>
      </c>
      <c r="D61" s="13">
        <f t="shared" si="13"/>
        <v>0</v>
      </c>
      <c r="E61" s="13">
        <f t="shared" si="14"/>
        <v>0</v>
      </c>
      <c r="F61" s="14">
        <f t="shared" si="15"/>
        <v>0</v>
      </c>
      <c r="G61" s="14">
        <f t="shared" si="9"/>
        <v>0</v>
      </c>
      <c r="H61" s="14">
        <f t="shared" si="17"/>
        <v>0</v>
      </c>
      <c r="I61" s="24">
        <f t="shared" si="16"/>
        <v>0</v>
      </c>
      <c r="J61" s="24">
        <f t="shared" si="8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0"/>
        <v>62025</v>
      </c>
      <c r="B62" s="12">
        <f ca="1" t="shared" si="11"/>
        <v>45829</v>
      </c>
      <c r="C62" s="13">
        <f t="shared" si="12"/>
        <v>0</v>
      </c>
      <c r="D62" s="13">
        <f t="shared" si="13"/>
        <v>0</v>
      </c>
      <c r="E62" s="13">
        <f t="shared" si="14"/>
        <v>0</v>
      </c>
      <c r="F62" s="14">
        <f t="shared" si="15"/>
        <v>0</v>
      </c>
      <c r="G62" s="14">
        <f t="shared" si="9"/>
        <v>0</v>
      </c>
      <c r="H62" s="14">
        <f t="shared" si="17"/>
        <v>0</v>
      </c>
      <c r="I62" s="24">
        <f t="shared" si="16"/>
        <v>0</v>
      </c>
      <c r="J62" s="24">
        <f t="shared" si="8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0"/>
        <v>72025</v>
      </c>
      <c r="B63" s="12">
        <f ca="1" t="shared" si="11"/>
        <v>45859</v>
      </c>
      <c r="C63" s="13">
        <f t="shared" si="12"/>
        <v>0</v>
      </c>
      <c r="D63" s="13">
        <f t="shared" si="13"/>
        <v>0</v>
      </c>
      <c r="E63" s="13">
        <f t="shared" si="14"/>
        <v>0</v>
      </c>
      <c r="F63" s="14">
        <f t="shared" si="15"/>
        <v>0</v>
      </c>
      <c r="G63" s="14">
        <f t="shared" si="9"/>
        <v>0</v>
      </c>
      <c r="H63" s="14">
        <f t="shared" si="17"/>
        <v>0</v>
      </c>
      <c r="I63" s="24">
        <f t="shared" si="16"/>
        <v>0</v>
      </c>
      <c r="J63" s="24">
        <f t="shared" si="8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0"/>
        <v>82025</v>
      </c>
      <c r="B64" s="12">
        <f ca="1" t="shared" si="11"/>
        <v>45890</v>
      </c>
      <c r="C64" s="13">
        <f t="shared" si="12"/>
        <v>0</v>
      </c>
      <c r="D64" s="13">
        <f t="shared" si="13"/>
        <v>0</v>
      </c>
      <c r="E64" s="13">
        <f t="shared" si="14"/>
        <v>0</v>
      </c>
      <c r="F64" s="14">
        <f t="shared" si="15"/>
        <v>0</v>
      </c>
      <c r="G64" s="14">
        <f t="shared" si="9"/>
        <v>0</v>
      </c>
      <c r="H64" s="14">
        <f t="shared" si="17"/>
        <v>0</v>
      </c>
      <c r="I64" s="24">
        <f t="shared" si="16"/>
        <v>0</v>
      </c>
      <c r="J64" s="24">
        <f t="shared" si="8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0"/>
        <v>92025</v>
      </c>
      <c r="B65" s="12">
        <f ca="1" t="shared" si="11"/>
        <v>45921</v>
      </c>
      <c r="C65" s="13">
        <f t="shared" si="12"/>
        <v>0</v>
      </c>
      <c r="D65" s="13">
        <f t="shared" si="13"/>
        <v>0</v>
      </c>
      <c r="E65" s="13">
        <f t="shared" si="14"/>
        <v>0</v>
      </c>
      <c r="F65" s="14">
        <f t="shared" si="15"/>
        <v>0</v>
      </c>
      <c r="G65" s="14">
        <f t="shared" si="9"/>
        <v>0</v>
      </c>
      <c r="H65" s="14">
        <f t="shared" si="17"/>
        <v>0</v>
      </c>
      <c r="I65" s="24">
        <f t="shared" si="16"/>
        <v>0</v>
      </c>
      <c r="J65" s="24">
        <f t="shared" si="8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0"/>
        <v>102025</v>
      </c>
      <c r="B66" s="12">
        <f ca="1" t="shared" si="11"/>
        <v>45951</v>
      </c>
      <c r="C66" s="13">
        <f t="shared" si="12"/>
        <v>0</v>
      </c>
      <c r="D66" s="13">
        <f t="shared" si="13"/>
        <v>0</v>
      </c>
      <c r="E66" s="13">
        <f t="shared" si="14"/>
        <v>0</v>
      </c>
      <c r="F66" s="14">
        <f t="shared" si="15"/>
        <v>0</v>
      </c>
      <c r="G66" s="14">
        <f t="shared" si="9"/>
        <v>0</v>
      </c>
      <c r="H66" s="14">
        <f t="shared" si="17"/>
        <v>0</v>
      </c>
      <c r="I66" s="24">
        <f t="shared" si="16"/>
        <v>0</v>
      </c>
      <c r="J66" s="24">
        <f t="shared" si="8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0"/>
        <v>112025</v>
      </c>
      <c r="B67" s="12">
        <f ca="1" t="shared" si="11"/>
        <v>45982</v>
      </c>
      <c r="C67" s="13">
        <f t="shared" si="12"/>
        <v>0</v>
      </c>
      <c r="D67" s="13">
        <f t="shared" si="13"/>
        <v>0</v>
      </c>
      <c r="E67" s="13">
        <f t="shared" si="14"/>
        <v>0</v>
      </c>
      <c r="F67" s="14">
        <f t="shared" si="15"/>
        <v>0</v>
      </c>
      <c r="G67" s="14">
        <f t="shared" si="9"/>
        <v>0</v>
      </c>
      <c r="H67" s="14">
        <f t="shared" si="17"/>
        <v>0</v>
      </c>
      <c r="I67" s="24">
        <f t="shared" si="16"/>
        <v>0</v>
      </c>
      <c r="J67" s="24">
        <f t="shared" si="8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0"/>
        <v>122025</v>
      </c>
      <c r="B68" s="12">
        <f ca="1" t="shared" si="11"/>
        <v>46012</v>
      </c>
      <c r="C68" s="13">
        <f t="shared" si="12"/>
        <v>0</v>
      </c>
      <c r="D68" s="13">
        <f t="shared" si="13"/>
        <v>0</v>
      </c>
      <c r="E68" s="13">
        <f t="shared" si="14"/>
        <v>0</v>
      </c>
      <c r="F68" s="14">
        <f t="shared" si="15"/>
        <v>0</v>
      </c>
      <c r="G68" s="14">
        <f t="shared" si="9"/>
        <v>0</v>
      </c>
      <c r="H68" s="14">
        <f t="shared" si="17"/>
        <v>0</v>
      </c>
      <c r="I68" s="24">
        <f t="shared" si="16"/>
        <v>0</v>
      </c>
      <c r="J68" s="24">
        <f t="shared" si="8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0"/>
        <v>12026</v>
      </c>
      <c r="B69" s="12">
        <f ca="1" t="shared" si="11"/>
        <v>46043</v>
      </c>
      <c r="C69" s="13">
        <f t="shared" si="12"/>
        <v>0</v>
      </c>
      <c r="D69" s="13">
        <f t="shared" si="13"/>
        <v>0</v>
      </c>
      <c r="E69" s="13">
        <f t="shared" si="14"/>
        <v>0</v>
      </c>
      <c r="F69" s="14">
        <f t="shared" si="15"/>
        <v>0</v>
      </c>
      <c r="G69" s="14">
        <f t="shared" ref="G69:G100" si="18">E69-F69</f>
        <v>0</v>
      </c>
      <c r="H69" s="14">
        <f t="shared" si="17"/>
        <v>0</v>
      </c>
      <c r="I69" s="24">
        <f t="shared" si="16"/>
        <v>0</v>
      </c>
      <c r="J69" s="24">
        <f t="shared" si="8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19">MONTH(B70)&amp;YEAR(B70)</f>
        <v>22026</v>
      </c>
      <c r="B70" s="12">
        <f ca="1" t="shared" ref="B70:B101" si="20">EDATE(B69,1)</f>
        <v>46074</v>
      </c>
      <c r="C70" s="13">
        <f t="shared" ref="C70:C101" si="21">C69-H70+I70</f>
        <v>0</v>
      </c>
      <c r="D70" s="13">
        <f t="shared" ref="D70:D101" si="22">C69*$K$1</f>
        <v>0</v>
      </c>
      <c r="E70" s="13">
        <f t="shared" ref="E70:E101" si="23">C69*$K$1+G69</f>
        <v>0</v>
      </c>
      <c r="F70" s="14">
        <f t="shared" ref="F70:F101" si="24">IF(J70&gt;E70,E70,J70)</f>
        <v>0</v>
      </c>
      <c r="G70" s="14">
        <f t="shared" si="18"/>
        <v>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8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19"/>
        <v>32026</v>
      </c>
      <c r="B71" s="12">
        <f ca="1" t="shared" si="20"/>
        <v>46102</v>
      </c>
      <c r="C71" s="13">
        <f t="shared" si="21"/>
        <v>0</v>
      </c>
      <c r="D71" s="13">
        <f t="shared" si="22"/>
        <v>0</v>
      </c>
      <c r="E71" s="13">
        <f t="shared" si="23"/>
        <v>0</v>
      </c>
      <c r="F71" s="14">
        <f t="shared" si="24"/>
        <v>0</v>
      </c>
      <c r="G71" s="14">
        <f t="shared" si="18"/>
        <v>0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19"/>
        <v>42026</v>
      </c>
      <c r="B72" s="12">
        <f ca="1" t="shared" si="20"/>
        <v>46133</v>
      </c>
      <c r="C72" s="13">
        <f t="shared" si="21"/>
        <v>0</v>
      </c>
      <c r="D72" s="13">
        <f t="shared" si="22"/>
        <v>0</v>
      </c>
      <c r="E72" s="13">
        <f t="shared" si="23"/>
        <v>0</v>
      </c>
      <c r="F72" s="14">
        <f t="shared" si="24"/>
        <v>0</v>
      </c>
      <c r="G72" s="14">
        <f t="shared" si="18"/>
        <v>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19"/>
        <v>52026</v>
      </c>
      <c r="B73" s="12">
        <f ca="1" t="shared" si="20"/>
        <v>46163</v>
      </c>
      <c r="C73" s="13">
        <f t="shared" si="21"/>
        <v>0</v>
      </c>
      <c r="D73" s="13">
        <f t="shared" si="22"/>
        <v>0</v>
      </c>
      <c r="E73" s="13">
        <f t="shared" si="23"/>
        <v>0</v>
      </c>
      <c r="F73" s="14">
        <f t="shared" si="24"/>
        <v>0</v>
      </c>
      <c r="G73" s="14">
        <f t="shared" si="18"/>
        <v>0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19"/>
        <v>62026</v>
      </c>
      <c r="B74" s="12">
        <f ca="1" t="shared" si="20"/>
        <v>46194</v>
      </c>
      <c r="C74" s="13">
        <f t="shared" si="21"/>
        <v>0</v>
      </c>
      <c r="D74" s="13">
        <f t="shared" si="22"/>
        <v>0</v>
      </c>
      <c r="E74" s="13">
        <f t="shared" si="23"/>
        <v>0</v>
      </c>
      <c r="F74" s="14">
        <f t="shared" si="24"/>
        <v>0</v>
      </c>
      <c r="G74" s="14">
        <f t="shared" si="18"/>
        <v>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19"/>
        <v>72026</v>
      </c>
      <c r="B75" s="12">
        <f ca="1" t="shared" si="20"/>
        <v>46224</v>
      </c>
      <c r="C75" s="13">
        <f t="shared" si="21"/>
        <v>0</v>
      </c>
      <c r="D75" s="13">
        <f t="shared" si="22"/>
        <v>0</v>
      </c>
      <c r="E75" s="13">
        <f t="shared" si="23"/>
        <v>0</v>
      </c>
      <c r="F75" s="14">
        <f t="shared" si="24"/>
        <v>0</v>
      </c>
      <c r="G75" s="14">
        <f t="shared" si="18"/>
        <v>0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19"/>
        <v>82026</v>
      </c>
      <c r="B76" s="12">
        <f ca="1" t="shared" si="20"/>
        <v>46255</v>
      </c>
      <c r="C76" s="13">
        <f t="shared" si="21"/>
        <v>0</v>
      </c>
      <c r="D76" s="13">
        <f t="shared" si="22"/>
        <v>0</v>
      </c>
      <c r="E76" s="13">
        <f t="shared" si="23"/>
        <v>0</v>
      </c>
      <c r="F76" s="14">
        <f t="shared" si="24"/>
        <v>0</v>
      </c>
      <c r="G76" s="14">
        <f t="shared" si="18"/>
        <v>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19"/>
        <v>92026</v>
      </c>
      <c r="B77" s="12">
        <f ca="1" t="shared" si="20"/>
        <v>46286</v>
      </c>
      <c r="C77" s="13">
        <f t="shared" si="21"/>
        <v>0</v>
      </c>
      <c r="D77" s="13">
        <f t="shared" si="22"/>
        <v>0</v>
      </c>
      <c r="E77" s="13">
        <f t="shared" si="23"/>
        <v>0</v>
      </c>
      <c r="F77" s="14">
        <f t="shared" si="24"/>
        <v>0</v>
      </c>
      <c r="G77" s="14">
        <f t="shared" si="18"/>
        <v>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19"/>
        <v>102026</v>
      </c>
      <c r="B78" s="12">
        <f ca="1" t="shared" si="20"/>
        <v>46316</v>
      </c>
      <c r="C78" s="13">
        <f t="shared" si="21"/>
        <v>0</v>
      </c>
      <c r="D78" s="13">
        <f t="shared" si="22"/>
        <v>0</v>
      </c>
      <c r="E78" s="13">
        <f t="shared" si="23"/>
        <v>0</v>
      </c>
      <c r="F78" s="14">
        <f t="shared" si="24"/>
        <v>0</v>
      </c>
      <c r="G78" s="14">
        <f t="shared" si="18"/>
        <v>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19"/>
        <v>112026</v>
      </c>
      <c r="B79" s="12">
        <f ca="1" t="shared" si="20"/>
        <v>46347</v>
      </c>
      <c r="C79" s="13">
        <f t="shared" si="21"/>
        <v>0</v>
      </c>
      <c r="D79" s="13">
        <f t="shared" si="22"/>
        <v>0</v>
      </c>
      <c r="E79" s="13">
        <f t="shared" si="23"/>
        <v>0</v>
      </c>
      <c r="F79" s="14">
        <f t="shared" si="24"/>
        <v>0</v>
      </c>
      <c r="G79" s="14">
        <f t="shared" si="18"/>
        <v>0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19"/>
        <v>122026</v>
      </c>
      <c r="B80" s="12">
        <f ca="1" t="shared" si="20"/>
        <v>46377</v>
      </c>
      <c r="C80" s="13">
        <f t="shared" si="21"/>
        <v>0</v>
      </c>
      <c r="D80" s="13">
        <f t="shared" si="22"/>
        <v>0</v>
      </c>
      <c r="E80" s="13">
        <f t="shared" si="23"/>
        <v>0</v>
      </c>
      <c r="F80" s="14">
        <f t="shared" si="24"/>
        <v>0</v>
      </c>
      <c r="G80" s="14">
        <f t="shared" si="18"/>
        <v>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19"/>
        <v>12027</v>
      </c>
      <c r="B81" s="12">
        <f ca="1" t="shared" si="20"/>
        <v>46408</v>
      </c>
      <c r="C81" s="13">
        <f t="shared" si="21"/>
        <v>0</v>
      </c>
      <c r="D81" s="13">
        <f t="shared" si="22"/>
        <v>0</v>
      </c>
      <c r="E81" s="13">
        <f t="shared" si="23"/>
        <v>0</v>
      </c>
      <c r="F81" s="14">
        <f t="shared" si="24"/>
        <v>0</v>
      </c>
      <c r="G81" s="14">
        <f t="shared" si="18"/>
        <v>0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19"/>
        <v>22027</v>
      </c>
      <c r="B82" s="12">
        <f ca="1" t="shared" si="20"/>
        <v>46439</v>
      </c>
      <c r="C82" s="13">
        <f t="shared" si="21"/>
        <v>0</v>
      </c>
      <c r="D82" s="13">
        <f t="shared" si="22"/>
        <v>0</v>
      </c>
      <c r="E82" s="13">
        <f t="shared" si="23"/>
        <v>0</v>
      </c>
      <c r="F82" s="14">
        <f t="shared" si="24"/>
        <v>0</v>
      </c>
      <c r="G82" s="14">
        <f t="shared" si="18"/>
        <v>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19"/>
        <v>32027</v>
      </c>
      <c r="B83" s="12">
        <f ca="1" t="shared" si="20"/>
        <v>46467</v>
      </c>
      <c r="C83" s="13">
        <f t="shared" si="21"/>
        <v>0</v>
      </c>
      <c r="D83" s="13">
        <f t="shared" si="22"/>
        <v>0</v>
      </c>
      <c r="E83" s="13">
        <f t="shared" si="23"/>
        <v>0</v>
      </c>
      <c r="F83" s="14">
        <f t="shared" si="24"/>
        <v>0</v>
      </c>
      <c r="G83" s="14">
        <f t="shared" si="18"/>
        <v>0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19"/>
        <v>42027</v>
      </c>
      <c r="B84" s="12">
        <f ca="1" t="shared" si="20"/>
        <v>46498</v>
      </c>
      <c r="C84" s="13">
        <f t="shared" si="21"/>
        <v>0</v>
      </c>
      <c r="D84" s="13">
        <f t="shared" si="22"/>
        <v>0</v>
      </c>
      <c r="E84" s="13">
        <f t="shared" si="23"/>
        <v>0</v>
      </c>
      <c r="F84" s="14">
        <f t="shared" si="24"/>
        <v>0</v>
      </c>
      <c r="G84" s="14">
        <f t="shared" si="18"/>
        <v>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19"/>
        <v>52027</v>
      </c>
      <c r="B85" s="12">
        <f ca="1" t="shared" si="20"/>
        <v>46528</v>
      </c>
      <c r="C85" s="13">
        <f t="shared" si="21"/>
        <v>0</v>
      </c>
      <c r="D85" s="13">
        <f t="shared" si="22"/>
        <v>0</v>
      </c>
      <c r="E85" s="13">
        <f t="shared" si="23"/>
        <v>0</v>
      </c>
      <c r="F85" s="14">
        <f t="shared" si="24"/>
        <v>0</v>
      </c>
      <c r="G85" s="14">
        <f t="shared" si="18"/>
        <v>0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19"/>
        <v>62027</v>
      </c>
      <c r="B86" s="12">
        <f ca="1" t="shared" si="20"/>
        <v>46559</v>
      </c>
      <c r="C86" s="13">
        <f t="shared" si="21"/>
        <v>0</v>
      </c>
      <c r="D86" s="13">
        <f t="shared" si="22"/>
        <v>0</v>
      </c>
      <c r="E86" s="13">
        <f t="shared" si="23"/>
        <v>0</v>
      </c>
      <c r="F86" s="14">
        <f t="shared" si="24"/>
        <v>0</v>
      </c>
      <c r="G86" s="14">
        <f t="shared" si="18"/>
        <v>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19"/>
        <v>72027</v>
      </c>
      <c r="B87" s="12">
        <f ca="1" t="shared" si="20"/>
        <v>46589</v>
      </c>
      <c r="C87" s="13">
        <f t="shared" si="21"/>
        <v>0</v>
      </c>
      <c r="D87" s="13">
        <f t="shared" si="22"/>
        <v>0</v>
      </c>
      <c r="E87" s="13">
        <f t="shared" si="23"/>
        <v>0</v>
      </c>
      <c r="F87" s="14">
        <f t="shared" si="24"/>
        <v>0</v>
      </c>
      <c r="G87" s="14">
        <f t="shared" si="18"/>
        <v>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19"/>
        <v>82027</v>
      </c>
      <c r="B88" s="12">
        <f ca="1" t="shared" si="20"/>
        <v>46620</v>
      </c>
      <c r="C88" s="13">
        <f t="shared" si="21"/>
        <v>0</v>
      </c>
      <c r="D88" s="13">
        <f t="shared" si="22"/>
        <v>0</v>
      </c>
      <c r="E88" s="13">
        <f t="shared" si="23"/>
        <v>0</v>
      </c>
      <c r="F88" s="14">
        <f t="shared" si="24"/>
        <v>0</v>
      </c>
      <c r="G88" s="14">
        <f t="shared" si="18"/>
        <v>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19"/>
        <v>92027</v>
      </c>
      <c r="B89" s="12">
        <f ca="1" t="shared" si="20"/>
        <v>46651</v>
      </c>
      <c r="C89" s="13">
        <f t="shared" si="21"/>
        <v>0</v>
      </c>
      <c r="D89" s="13">
        <f t="shared" si="22"/>
        <v>0</v>
      </c>
      <c r="E89" s="13">
        <f t="shared" si="23"/>
        <v>0</v>
      </c>
      <c r="F89" s="14">
        <f t="shared" si="24"/>
        <v>0</v>
      </c>
      <c r="G89" s="14">
        <f t="shared" si="18"/>
        <v>0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19"/>
        <v>102027</v>
      </c>
      <c r="B90" s="12">
        <f ca="1" t="shared" si="20"/>
        <v>46681</v>
      </c>
      <c r="C90" s="13">
        <f t="shared" si="21"/>
        <v>0</v>
      </c>
      <c r="D90" s="13">
        <f t="shared" si="22"/>
        <v>0</v>
      </c>
      <c r="E90" s="13">
        <f t="shared" si="23"/>
        <v>0</v>
      </c>
      <c r="F90" s="14">
        <f t="shared" si="24"/>
        <v>0</v>
      </c>
      <c r="G90" s="14">
        <f t="shared" si="18"/>
        <v>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19"/>
        <v>112027</v>
      </c>
      <c r="B91" s="12">
        <f ca="1" t="shared" si="20"/>
        <v>46712</v>
      </c>
      <c r="C91" s="13">
        <f t="shared" si="21"/>
        <v>0</v>
      </c>
      <c r="D91" s="13">
        <f t="shared" si="22"/>
        <v>0</v>
      </c>
      <c r="E91" s="13">
        <f t="shared" si="23"/>
        <v>0</v>
      </c>
      <c r="F91" s="14">
        <f t="shared" si="24"/>
        <v>0</v>
      </c>
      <c r="G91" s="14">
        <f t="shared" si="18"/>
        <v>0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19"/>
        <v>122027</v>
      </c>
      <c r="B92" s="12">
        <f ca="1" t="shared" si="20"/>
        <v>46742</v>
      </c>
      <c r="C92" s="13">
        <f t="shared" si="21"/>
        <v>0</v>
      </c>
      <c r="D92" s="13">
        <f t="shared" si="22"/>
        <v>0</v>
      </c>
      <c r="E92" s="13">
        <f t="shared" si="23"/>
        <v>0</v>
      </c>
      <c r="F92" s="14">
        <f t="shared" si="24"/>
        <v>0</v>
      </c>
      <c r="G92" s="14">
        <f t="shared" si="18"/>
        <v>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19"/>
        <v>12028</v>
      </c>
      <c r="B93" s="12">
        <f ca="1" t="shared" si="20"/>
        <v>46773</v>
      </c>
      <c r="C93" s="13">
        <f t="shared" si="21"/>
        <v>0</v>
      </c>
      <c r="D93" s="13">
        <f t="shared" si="22"/>
        <v>0</v>
      </c>
      <c r="E93" s="13">
        <f t="shared" si="23"/>
        <v>0</v>
      </c>
      <c r="F93" s="14">
        <f t="shared" si="24"/>
        <v>0</v>
      </c>
      <c r="G93" s="14">
        <f t="shared" si="18"/>
        <v>0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19"/>
        <v>22028</v>
      </c>
      <c r="B94" s="12">
        <f ca="1" t="shared" si="20"/>
        <v>46804</v>
      </c>
      <c r="C94" s="13">
        <f t="shared" si="21"/>
        <v>0</v>
      </c>
      <c r="D94" s="13">
        <f t="shared" si="22"/>
        <v>0</v>
      </c>
      <c r="E94" s="13">
        <f t="shared" si="23"/>
        <v>0</v>
      </c>
      <c r="F94" s="14">
        <f t="shared" si="24"/>
        <v>0</v>
      </c>
      <c r="G94" s="14">
        <f t="shared" si="18"/>
        <v>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19"/>
        <v>32028</v>
      </c>
      <c r="B95" s="12">
        <f ca="1" t="shared" si="20"/>
        <v>46833</v>
      </c>
      <c r="C95" s="13">
        <f t="shared" si="21"/>
        <v>0</v>
      </c>
      <c r="D95" s="13">
        <f t="shared" si="22"/>
        <v>0</v>
      </c>
      <c r="E95" s="13">
        <f t="shared" si="23"/>
        <v>0</v>
      </c>
      <c r="F95" s="14">
        <f t="shared" si="24"/>
        <v>0</v>
      </c>
      <c r="G95" s="14">
        <f t="shared" si="18"/>
        <v>0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19"/>
        <v>42028</v>
      </c>
      <c r="B96" s="12">
        <f ca="1" t="shared" si="20"/>
        <v>46864</v>
      </c>
      <c r="C96" s="13">
        <f t="shared" si="21"/>
        <v>0</v>
      </c>
      <c r="D96" s="13">
        <f t="shared" si="22"/>
        <v>0</v>
      </c>
      <c r="E96" s="13">
        <f t="shared" si="23"/>
        <v>0</v>
      </c>
      <c r="F96" s="14">
        <f t="shared" si="24"/>
        <v>0</v>
      </c>
      <c r="G96" s="14">
        <f t="shared" si="18"/>
        <v>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19"/>
        <v>52028</v>
      </c>
      <c r="B97" s="12">
        <f ca="1" t="shared" si="20"/>
        <v>46894</v>
      </c>
      <c r="C97" s="13">
        <f t="shared" si="21"/>
        <v>0</v>
      </c>
      <c r="D97" s="13">
        <f t="shared" si="22"/>
        <v>0</v>
      </c>
      <c r="E97" s="13">
        <f t="shared" si="23"/>
        <v>0</v>
      </c>
      <c r="F97" s="14">
        <f t="shared" si="24"/>
        <v>0</v>
      </c>
      <c r="G97" s="14">
        <f t="shared" si="18"/>
        <v>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19"/>
        <v>62028</v>
      </c>
      <c r="B98" s="12">
        <f ca="1" t="shared" si="20"/>
        <v>46925</v>
      </c>
      <c r="C98" s="13">
        <f t="shared" si="21"/>
        <v>0</v>
      </c>
      <c r="D98" s="13">
        <f t="shared" si="22"/>
        <v>0</v>
      </c>
      <c r="E98" s="13">
        <f t="shared" si="23"/>
        <v>0</v>
      </c>
      <c r="F98" s="14">
        <f t="shared" si="24"/>
        <v>0</v>
      </c>
      <c r="G98" s="14">
        <f t="shared" si="18"/>
        <v>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19"/>
        <v>72028</v>
      </c>
      <c r="B99" s="12">
        <f ca="1" t="shared" si="20"/>
        <v>46955</v>
      </c>
      <c r="C99" s="13">
        <f t="shared" si="21"/>
        <v>0</v>
      </c>
      <c r="D99" s="13">
        <f t="shared" si="22"/>
        <v>0</v>
      </c>
      <c r="E99" s="13">
        <f t="shared" si="23"/>
        <v>0</v>
      </c>
      <c r="F99" s="14">
        <f t="shared" si="24"/>
        <v>0</v>
      </c>
      <c r="G99" s="14">
        <f t="shared" si="18"/>
        <v>0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19"/>
        <v>82028</v>
      </c>
      <c r="B100" s="12">
        <f ca="1" t="shared" si="20"/>
        <v>46986</v>
      </c>
      <c r="C100" s="13">
        <f t="shared" si="21"/>
        <v>0</v>
      </c>
      <c r="D100" s="13">
        <f t="shared" si="22"/>
        <v>0</v>
      </c>
      <c r="E100" s="13">
        <f t="shared" si="23"/>
        <v>0</v>
      </c>
      <c r="F100" s="14">
        <f t="shared" si="24"/>
        <v>0</v>
      </c>
      <c r="G100" s="14">
        <f t="shared" si="18"/>
        <v>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19"/>
        <v>92028</v>
      </c>
      <c r="B101" s="12">
        <f ca="1" t="shared" si="20"/>
        <v>47017</v>
      </c>
      <c r="C101" s="13">
        <f t="shared" si="21"/>
        <v>0</v>
      </c>
      <c r="D101" s="13">
        <f t="shared" si="22"/>
        <v>0</v>
      </c>
      <c r="E101" s="13">
        <f t="shared" si="23"/>
        <v>0</v>
      </c>
      <c r="F101" s="14">
        <f t="shared" si="24"/>
        <v>0</v>
      </c>
      <c r="G101" s="14">
        <f t="shared" ref="G101:G124" si="28">E101-F101</f>
        <v>0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29">MONTH(B102)&amp;YEAR(B102)</f>
        <v>102028</v>
      </c>
      <c r="B102" s="12">
        <f ca="1" t="shared" ref="B102:B124" si="30">EDATE(B101,1)</f>
        <v>47047</v>
      </c>
      <c r="C102" s="13">
        <f t="shared" ref="C102:C124" si="31">C101-H102+I102</f>
        <v>0</v>
      </c>
      <c r="D102" s="13">
        <f t="shared" ref="D102:D124" si="32">C101*$K$1</f>
        <v>0</v>
      </c>
      <c r="E102" s="13">
        <f t="shared" ref="E102:E124" si="33">C101*$K$1+G101</f>
        <v>0</v>
      </c>
      <c r="F102" s="14">
        <f t="shared" ref="F102:F124" si="34">IF(J102&gt;E102,E102,J102)</f>
        <v>0</v>
      </c>
      <c r="G102" s="14">
        <f t="shared" si="28"/>
        <v>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29"/>
        <v>112028</v>
      </c>
      <c r="B103" s="12">
        <f ca="1" t="shared" si="30"/>
        <v>47078</v>
      </c>
      <c r="C103" s="13">
        <f t="shared" si="31"/>
        <v>0</v>
      </c>
      <c r="D103" s="13">
        <f t="shared" si="32"/>
        <v>0</v>
      </c>
      <c r="E103" s="13">
        <f t="shared" si="33"/>
        <v>0</v>
      </c>
      <c r="F103" s="14">
        <f t="shared" si="34"/>
        <v>0</v>
      </c>
      <c r="G103" s="14">
        <f t="shared" si="28"/>
        <v>0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29"/>
        <v>122028</v>
      </c>
      <c r="B104" s="12">
        <f ca="1" t="shared" si="30"/>
        <v>47108</v>
      </c>
      <c r="C104" s="13">
        <f t="shared" si="31"/>
        <v>0</v>
      </c>
      <c r="D104" s="13">
        <f t="shared" si="32"/>
        <v>0</v>
      </c>
      <c r="E104" s="13">
        <f t="shared" si="33"/>
        <v>0</v>
      </c>
      <c r="F104" s="14">
        <f t="shared" si="34"/>
        <v>0</v>
      </c>
      <c r="G104" s="14">
        <f t="shared" si="28"/>
        <v>0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29"/>
        <v>12029</v>
      </c>
      <c r="B105" s="12">
        <f ca="1" t="shared" si="30"/>
        <v>47139</v>
      </c>
      <c r="C105" s="13">
        <f t="shared" si="31"/>
        <v>0</v>
      </c>
      <c r="D105" s="13">
        <f t="shared" si="32"/>
        <v>0</v>
      </c>
      <c r="E105" s="13">
        <f t="shared" si="33"/>
        <v>0</v>
      </c>
      <c r="F105" s="14">
        <f t="shared" si="34"/>
        <v>0</v>
      </c>
      <c r="G105" s="14">
        <f t="shared" si="28"/>
        <v>0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29"/>
        <v>22029</v>
      </c>
      <c r="B106" s="12">
        <f ca="1" t="shared" si="30"/>
        <v>47170</v>
      </c>
      <c r="C106" s="13">
        <f t="shared" si="31"/>
        <v>0</v>
      </c>
      <c r="D106" s="13">
        <f t="shared" si="32"/>
        <v>0</v>
      </c>
      <c r="E106" s="13">
        <f t="shared" si="33"/>
        <v>0</v>
      </c>
      <c r="F106" s="14">
        <f t="shared" si="34"/>
        <v>0</v>
      </c>
      <c r="G106" s="14">
        <f t="shared" si="28"/>
        <v>0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29"/>
        <v>32029</v>
      </c>
      <c r="B107" s="12">
        <f ca="1" t="shared" si="30"/>
        <v>47198</v>
      </c>
      <c r="C107" s="13">
        <f t="shared" si="31"/>
        <v>0</v>
      </c>
      <c r="D107" s="13">
        <f t="shared" si="32"/>
        <v>0</v>
      </c>
      <c r="E107" s="13">
        <f t="shared" si="33"/>
        <v>0</v>
      </c>
      <c r="F107" s="14">
        <f t="shared" si="34"/>
        <v>0</v>
      </c>
      <c r="G107" s="14">
        <f t="shared" si="28"/>
        <v>0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29"/>
        <v>42029</v>
      </c>
      <c r="B108" s="12">
        <f ca="1" t="shared" si="30"/>
        <v>47229</v>
      </c>
      <c r="C108" s="13">
        <f t="shared" si="31"/>
        <v>0</v>
      </c>
      <c r="D108" s="13">
        <f t="shared" si="32"/>
        <v>0</v>
      </c>
      <c r="E108" s="13">
        <f t="shared" si="33"/>
        <v>0</v>
      </c>
      <c r="F108" s="14">
        <f t="shared" si="34"/>
        <v>0</v>
      </c>
      <c r="G108" s="14">
        <f t="shared" si="28"/>
        <v>0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29"/>
        <v>52029</v>
      </c>
      <c r="B109" s="12">
        <f ca="1" t="shared" si="30"/>
        <v>47259</v>
      </c>
      <c r="C109" s="13">
        <f t="shared" si="31"/>
        <v>0</v>
      </c>
      <c r="D109" s="13">
        <f t="shared" si="32"/>
        <v>0</v>
      </c>
      <c r="E109" s="13">
        <f t="shared" si="33"/>
        <v>0</v>
      </c>
      <c r="F109" s="14">
        <f t="shared" si="34"/>
        <v>0</v>
      </c>
      <c r="G109" s="14">
        <f t="shared" si="28"/>
        <v>0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29"/>
        <v>62029</v>
      </c>
      <c r="B110" s="12">
        <f ca="1" t="shared" si="30"/>
        <v>47290</v>
      </c>
      <c r="C110" s="13">
        <f t="shared" si="31"/>
        <v>0</v>
      </c>
      <c r="D110" s="13">
        <f t="shared" si="32"/>
        <v>0</v>
      </c>
      <c r="E110" s="13">
        <f t="shared" si="33"/>
        <v>0</v>
      </c>
      <c r="F110" s="14">
        <f t="shared" si="34"/>
        <v>0</v>
      </c>
      <c r="G110" s="14">
        <f t="shared" si="28"/>
        <v>0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29"/>
        <v>72029</v>
      </c>
      <c r="B111" s="12">
        <f ca="1" t="shared" si="30"/>
        <v>47320</v>
      </c>
      <c r="C111" s="13">
        <f t="shared" si="31"/>
        <v>0</v>
      </c>
      <c r="D111" s="13">
        <f t="shared" si="32"/>
        <v>0</v>
      </c>
      <c r="E111" s="13">
        <f t="shared" si="33"/>
        <v>0</v>
      </c>
      <c r="F111" s="14">
        <f t="shared" si="34"/>
        <v>0</v>
      </c>
      <c r="G111" s="14">
        <f t="shared" si="28"/>
        <v>0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29"/>
        <v>82029</v>
      </c>
      <c r="B112" s="12">
        <f ca="1" t="shared" si="30"/>
        <v>47351</v>
      </c>
      <c r="C112" s="13">
        <f t="shared" si="31"/>
        <v>0</v>
      </c>
      <c r="D112" s="13">
        <f t="shared" si="32"/>
        <v>0</v>
      </c>
      <c r="E112" s="13">
        <f t="shared" si="33"/>
        <v>0</v>
      </c>
      <c r="F112" s="14">
        <f t="shared" si="34"/>
        <v>0</v>
      </c>
      <c r="G112" s="14">
        <f t="shared" si="28"/>
        <v>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29"/>
        <v>92029</v>
      </c>
      <c r="B113" s="12">
        <f ca="1" t="shared" si="30"/>
        <v>47382</v>
      </c>
      <c r="C113" s="13">
        <f t="shared" si="31"/>
        <v>0</v>
      </c>
      <c r="D113" s="13">
        <f t="shared" si="32"/>
        <v>0</v>
      </c>
      <c r="E113" s="13">
        <f t="shared" si="33"/>
        <v>0</v>
      </c>
      <c r="F113" s="14">
        <f t="shared" si="34"/>
        <v>0</v>
      </c>
      <c r="G113" s="14">
        <f t="shared" si="28"/>
        <v>0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29"/>
        <v>102029</v>
      </c>
      <c r="B114" s="12">
        <f ca="1" t="shared" si="30"/>
        <v>47412</v>
      </c>
      <c r="C114" s="13">
        <f t="shared" si="31"/>
        <v>0</v>
      </c>
      <c r="D114" s="13">
        <f t="shared" si="32"/>
        <v>0</v>
      </c>
      <c r="E114" s="13">
        <f t="shared" si="33"/>
        <v>0</v>
      </c>
      <c r="F114" s="14">
        <f t="shared" si="34"/>
        <v>0</v>
      </c>
      <c r="G114" s="14">
        <f t="shared" si="28"/>
        <v>0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29"/>
        <v>112029</v>
      </c>
      <c r="B115" s="12">
        <f ca="1" t="shared" si="30"/>
        <v>47443</v>
      </c>
      <c r="C115" s="13">
        <f t="shared" si="31"/>
        <v>0</v>
      </c>
      <c r="D115" s="13">
        <f t="shared" si="32"/>
        <v>0</v>
      </c>
      <c r="E115" s="13">
        <f t="shared" si="33"/>
        <v>0</v>
      </c>
      <c r="F115" s="14">
        <f t="shared" si="34"/>
        <v>0</v>
      </c>
      <c r="G115" s="14">
        <f t="shared" si="28"/>
        <v>0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29"/>
        <v>122029</v>
      </c>
      <c r="B116" s="12">
        <f ca="1" t="shared" si="30"/>
        <v>47473</v>
      </c>
      <c r="C116" s="13">
        <f t="shared" si="31"/>
        <v>0</v>
      </c>
      <c r="D116" s="13">
        <f t="shared" si="32"/>
        <v>0</v>
      </c>
      <c r="E116" s="13">
        <f t="shared" si="33"/>
        <v>0</v>
      </c>
      <c r="F116" s="14">
        <f t="shared" si="34"/>
        <v>0</v>
      </c>
      <c r="G116" s="14">
        <f t="shared" si="28"/>
        <v>0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29"/>
        <v>12030</v>
      </c>
      <c r="B117" s="12">
        <f ca="1" t="shared" si="30"/>
        <v>47504</v>
      </c>
      <c r="C117" s="13">
        <f t="shared" si="31"/>
        <v>0</v>
      </c>
      <c r="D117" s="13">
        <f t="shared" si="32"/>
        <v>0</v>
      </c>
      <c r="E117" s="13">
        <f t="shared" si="33"/>
        <v>0</v>
      </c>
      <c r="F117" s="14">
        <f t="shared" si="34"/>
        <v>0</v>
      </c>
      <c r="G117" s="14">
        <f t="shared" si="28"/>
        <v>0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29"/>
        <v>22030</v>
      </c>
      <c r="B118" s="12">
        <f ca="1" t="shared" si="30"/>
        <v>47535</v>
      </c>
      <c r="C118" s="13">
        <f t="shared" si="31"/>
        <v>0</v>
      </c>
      <c r="D118" s="13">
        <f t="shared" si="32"/>
        <v>0</v>
      </c>
      <c r="E118" s="13">
        <f t="shared" si="33"/>
        <v>0</v>
      </c>
      <c r="F118" s="14">
        <f t="shared" si="34"/>
        <v>0</v>
      </c>
      <c r="G118" s="14">
        <f t="shared" si="28"/>
        <v>0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29"/>
        <v>32030</v>
      </c>
      <c r="B119" s="12">
        <f ca="1" t="shared" si="30"/>
        <v>47563</v>
      </c>
      <c r="C119" s="13">
        <f t="shared" si="31"/>
        <v>0</v>
      </c>
      <c r="D119" s="13">
        <f t="shared" si="32"/>
        <v>0</v>
      </c>
      <c r="E119" s="13">
        <f t="shared" si="33"/>
        <v>0</v>
      </c>
      <c r="F119" s="14">
        <f t="shared" si="34"/>
        <v>0</v>
      </c>
      <c r="G119" s="14">
        <f t="shared" si="28"/>
        <v>0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29"/>
        <v>42030</v>
      </c>
      <c r="B120" s="12">
        <f ca="1" t="shared" si="30"/>
        <v>47594</v>
      </c>
      <c r="C120" s="13">
        <f t="shared" si="31"/>
        <v>0</v>
      </c>
      <c r="D120" s="13">
        <f t="shared" si="32"/>
        <v>0</v>
      </c>
      <c r="E120" s="13">
        <f t="shared" si="33"/>
        <v>0</v>
      </c>
      <c r="F120" s="14">
        <f t="shared" si="34"/>
        <v>0</v>
      </c>
      <c r="G120" s="14">
        <f t="shared" si="28"/>
        <v>0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29"/>
        <v>52030</v>
      </c>
      <c r="B121" s="12">
        <f ca="1" t="shared" si="30"/>
        <v>47624</v>
      </c>
      <c r="C121" s="13">
        <f t="shared" si="31"/>
        <v>0</v>
      </c>
      <c r="D121" s="13">
        <f t="shared" si="32"/>
        <v>0</v>
      </c>
      <c r="E121" s="13">
        <f t="shared" si="33"/>
        <v>0</v>
      </c>
      <c r="F121" s="14">
        <f t="shared" si="34"/>
        <v>0</v>
      </c>
      <c r="G121" s="14">
        <f t="shared" si="28"/>
        <v>0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29"/>
        <v>62030</v>
      </c>
      <c r="B122" s="12">
        <f ca="1" t="shared" si="30"/>
        <v>47655</v>
      </c>
      <c r="C122" s="13">
        <f t="shared" si="31"/>
        <v>0</v>
      </c>
      <c r="D122" s="13">
        <f t="shared" si="32"/>
        <v>0</v>
      </c>
      <c r="E122" s="13">
        <f t="shared" si="33"/>
        <v>0</v>
      </c>
      <c r="F122" s="14">
        <f t="shared" si="34"/>
        <v>0</v>
      </c>
      <c r="G122" s="14">
        <f t="shared" si="28"/>
        <v>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29"/>
        <v>72030</v>
      </c>
      <c r="B123" s="12">
        <f ca="1" t="shared" si="30"/>
        <v>47685</v>
      </c>
      <c r="C123" s="13">
        <f t="shared" si="31"/>
        <v>0</v>
      </c>
      <c r="D123" s="13">
        <f t="shared" si="32"/>
        <v>0</v>
      </c>
      <c r="E123" s="13">
        <f t="shared" si="33"/>
        <v>0</v>
      </c>
      <c r="F123" s="14">
        <f t="shared" si="34"/>
        <v>0</v>
      </c>
      <c r="G123" s="14">
        <f t="shared" si="28"/>
        <v>0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29"/>
        <v>82030</v>
      </c>
      <c r="B124" s="12">
        <f ca="1" t="shared" si="30"/>
        <v>47716</v>
      </c>
      <c r="C124" s="13">
        <f t="shared" si="31"/>
        <v>0</v>
      </c>
      <c r="D124" s="13">
        <f t="shared" si="32"/>
        <v>0</v>
      </c>
      <c r="E124" s="13">
        <f t="shared" si="33"/>
        <v>0</v>
      </c>
      <c r="F124" s="14">
        <f t="shared" si="34"/>
        <v>0</v>
      </c>
      <c r="G124" s="14">
        <f t="shared" si="28"/>
        <v>0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16" sqref="M16"/>
    </sheetView>
  </sheetViews>
  <sheetFormatPr defaultColWidth="11" defaultRowHeight="15"/>
  <cols>
    <col min="1" max="1" width="7" hidden="1" customWidth="1"/>
    <col min="2" max="2" width="10.4285714285714" customWidth="1"/>
    <col min="4" max="5" width="12" customWidth="1"/>
    <col min="6" max="6" width="10.7142857142857" customWidth="1"/>
    <col min="7" max="7" width="11.8571428571429" customWidth="1"/>
    <col min="8" max="8" width="11" customWidth="1"/>
    <col min="9" max="9" width="10.2857142857143" customWidth="1"/>
    <col min="11" max="11" width="11.5714285714286" customWidth="1"/>
    <col min="12" max="12" width="10.5714285714286" customWidth="1"/>
    <col min="13" max="13" width="11.1047619047619" customWidth="1"/>
    <col min="14" max="14" width="10.1428571428571" customWidth="1"/>
    <col min="15" max="15" width="11.1142857142857" customWidth="1"/>
    <col min="16" max="16" width="10.4666666666667" customWidth="1"/>
    <col min="17" max="17" width="2.6952380952381" customWidth="1"/>
    <col min="18" max="18" width="19.4285714285714" customWidth="1"/>
    <col min="19" max="19" width="9.28571428571429" customWidth="1"/>
  </cols>
  <sheetData>
    <row r="1" spans="2:16">
      <c r="B1" s="1" t="s">
        <v>9</v>
      </c>
      <c r="C1" s="2" t="s">
        <v>144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700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700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700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680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700</v>
      </c>
      <c r="D6" s="13">
        <f t="shared" ref="D6:D37" si="4">C5*$K$1</f>
        <v>70</v>
      </c>
      <c r="E6" s="13">
        <f t="shared" ref="E6:E37" si="5">C5*$K$1+G5</f>
        <v>70</v>
      </c>
      <c r="F6" s="14">
        <f t="shared" ref="F6:F37" si="6">IF(J6&gt;E6,E6,J6)</f>
        <v>70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70</v>
      </c>
      <c r="K6" s="27">
        <v>43644</v>
      </c>
      <c r="L6" s="26">
        <v>70</v>
      </c>
      <c r="M6" s="27"/>
      <c r="N6" s="28"/>
      <c r="O6" s="27"/>
      <c r="P6" s="28"/>
      <c r="R6" s="34" t="s">
        <v>5</v>
      </c>
      <c r="S6" s="33">
        <f ca="1">VLOOKUP($A$2,$A$5:$P$127,4,FALSE)</f>
        <v>68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700</v>
      </c>
      <c r="D7" s="13">
        <f t="shared" si="4"/>
        <v>70</v>
      </c>
      <c r="E7" s="13">
        <f t="shared" si="5"/>
        <v>70</v>
      </c>
      <c r="F7" s="14">
        <f t="shared" si="6"/>
        <v>70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70</v>
      </c>
      <c r="K7" s="27">
        <v>43644</v>
      </c>
      <c r="L7" s="26">
        <v>70</v>
      </c>
      <c r="M7" s="27"/>
      <c r="N7" s="28"/>
      <c r="O7" s="27"/>
      <c r="P7" s="28"/>
      <c r="R7" s="35" t="s">
        <v>24</v>
      </c>
      <c r="S7" s="33">
        <f ca="1">VLOOKUP($A$2,$A$5:$P$127,7,FALSE)</f>
        <v>368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700</v>
      </c>
      <c r="D8" s="13">
        <f t="shared" si="4"/>
        <v>70</v>
      </c>
      <c r="E8" s="13">
        <f t="shared" si="5"/>
        <v>70</v>
      </c>
      <c r="F8" s="14">
        <f t="shared" si="6"/>
        <v>65</v>
      </c>
      <c r="G8" s="14">
        <f t="shared" si="0"/>
        <v>5</v>
      </c>
      <c r="H8" s="14">
        <f t="shared" si="7"/>
        <v>0</v>
      </c>
      <c r="I8" s="24">
        <f t="shared" si="8"/>
        <v>0</v>
      </c>
      <c r="J8" s="24">
        <f t="shared" si="9"/>
        <v>65</v>
      </c>
      <c r="K8" s="27">
        <v>43763</v>
      </c>
      <c r="L8" s="26">
        <v>65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700</v>
      </c>
      <c r="D9" s="13">
        <f t="shared" si="4"/>
        <v>70</v>
      </c>
      <c r="E9" s="13">
        <f t="shared" si="5"/>
        <v>75</v>
      </c>
      <c r="F9" s="14">
        <f t="shared" si="6"/>
        <v>70</v>
      </c>
      <c r="G9" s="14">
        <f t="shared" si="0"/>
        <v>5</v>
      </c>
      <c r="H9" s="14">
        <f t="shared" si="7"/>
        <v>0</v>
      </c>
      <c r="I9" s="24">
        <f t="shared" si="8"/>
        <v>0</v>
      </c>
      <c r="J9" s="24">
        <f t="shared" si="9"/>
        <v>70</v>
      </c>
      <c r="K9" s="27">
        <v>43775</v>
      </c>
      <c r="L9" s="26">
        <v>70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700</v>
      </c>
      <c r="D10" s="13">
        <f t="shared" si="4"/>
        <v>70</v>
      </c>
      <c r="E10" s="13">
        <f t="shared" si="5"/>
        <v>75</v>
      </c>
      <c r="F10" s="14">
        <f t="shared" si="6"/>
        <v>70</v>
      </c>
      <c r="G10" s="14">
        <f t="shared" si="0"/>
        <v>5</v>
      </c>
      <c r="H10" s="14">
        <f t="shared" si="7"/>
        <v>0</v>
      </c>
      <c r="I10" s="24">
        <f t="shared" si="8"/>
        <v>0</v>
      </c>
      <c r="J10" s="24">
        <f t="shared" si="9"/>
        <v>70</v>
      </c>
      <c r="K10" s="41">
        <v>43900</v>
      </c>
      <c r="L10" s="26">
        <v>70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700</v>
      </c>
      <c r="D11" s="13">
        <f t="shared" si="4"/>
        <v>70</v>
      </c>
      <c r="E11" s="13">
        <f t="shared" si="5"/>
        <v>75</v>
      </c>
      <c r="F11" s="14">
        <f t="shared" si="6"/>
        <v>70</v>
      </c>
      <c r="G11" s="14">
        <f t="shared" si="0"/>
        <v>5</v>
      </c>
      <c r="H11" s="14">
        <f t="shared" si="7"/>
        <v>0</v>
      </c>
      <c r="I11" s="24">
        <f t="shared" si="8"/>
        <v>0</v>
      </c>
      <c r="J11" s="24">
        <f t="shared" si="9"/>
        <v>70</v>
      </c>
      <c r="K11" s="27">
        <v>43900</v>
      </c>
      <c r="L11" s="26">
        <v>70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700</v>
      </c>
      <c r="D12" s="13">
        <f t="shared" si="4"/>
        <v>70</v>
      </c>
      <c r="E12" s="13">
        <f t="shared" si="5"/>
        <v>75</v>
      </c>
      <c r="F12" s="14">
        <f t="shared" si="6"/>
        <v>65</v>
      </c>
      <c r="G12" s="14">
        <f t="shared" si="0"/>
        <v>10</v>
      </c>
      <c r="H12" s="14">
        <f t="shared" si="7"/>
        <v>0</v>
      </c>
      <c r="I12" s="24">
        <f t="shared" si="8"/>
        <v>0</v>
      </c>
      <c r="J12" s="24">
        <f t="shared" si="9"/>
        <v>65</v>
      </c>
      <c r="K12" s="27">
        <v>43900</v>
      </c>
      <c r="L12" s="26">
        <v>65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700</v>
      </c>
      <c r="D13" s="13">
        <f t="shared" si="4"/>
        <v>70</v>
      </c>
      <c r="E13" s="13">
        <f t="shared" si="5"/>
        <v>80</v>
      </c>
      <c r="F13" s="14">
        <f t="shared" si="6"/>
        <v>70</v>
      </c>
      <c r="G13" s="14">
        <f t="shared" si="0"/>
        <v>10</v>
      </c>
      <c r="H13" s="14">
        <f t="shared" si="7"/>
        <v>0</v>
      </c>
      <c r="I13" s="24">
        <f t="shared" si="8"/>
        <v>0</v>
      </c>
      <c r="J13" s="24">
        <f t="shared" si="9"/>
        <v>70</v>
      </c>
      <c r="K13" s="27">
        <v>44013</v>
      </c>
      <c r="L13" s="26">
        <v>70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700</v>
      </c>
      <c r="D14" s="13">
        <f t="shared" si="4"/>
        <v>70</v>
      </c>
      <c r="E14" s="13">
        <f t="shared" si="5"/>
        <v>80</v>
      </c>
      <c r="F14" s="14">
        <f t="shared" si="6"/>
        <v>70</v>
      </c>
      <c r="G14" s="14">
        <f t="shared" si="0"/>
        <v>10</v>
      </c>
      <c r="H14" s="14">
        <f t="shared" si="7"/>
        <v>0</v>
      </c>
      <c r="I14" s="24">
        <f t="shared" si="8"/>
        <v>0</v>
      </c>
      <c r="J14" s="24">
        <f t="shared" si="9"/>
        <v>70</v>
      </c>
      <c r="K14" s="27">
        <v>44013</v>
      </c>
      <c r="L14" s="26">
        <v>70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680</v>
      </c>
      <c r="D15" s="13">
        <f t="shared" si="4"/>
        <v>70</v>
      </c>
      <c r="E15" s="13">
        <f t="shared" si="5"/>
        <v>80</v>
      </c>
      <c r="F15" s="14">
        <f t="shared" si="6"/>
        <v>80</v>
      </c>
      <c r="G15" s="14">
        <f t="shared" si="0"/>
        <v>0</v>
      </c>
      <c r="H15" s="14">
        <f t="shared" si="7"/>
        <v>20</v>
      </c>
      <c r="I15" s="24">
        <f t="shared" si="8"/>
        <v>0</v>
      </c>
      <c r="J15" s="24">
        <f t="shared" si="9"/>
        <v>100</v>
      </c>
      <c r="K15" s="29">
        <v>44052</v>
      </c>
      <c r="L15" s="26">
        <v>50</v>
      </c>
      <c r="M15" s="29">
        <v>44074</v>
      </c>
      <c r="N15" s="30">
        <v>50</v>
      </c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680</v>
      </c>
      <c r="D16" s="13">
        <f t="shared" si="4"/>
        <v>68</v>
      </c>
      <c r="E16" s="13">
        <f t="shared" si="5"/>
        <v>68</v>
      </c>
      <c r="F16" s="14">
        <f t="shared" si="6"/>
        <v>40</v>
      </c>
      <c r="G16" s="14">
        <f t="shared" si="0"/>
        <v>28</v>
      </c>
      <c r="H16" s="14">
        <f t="shared" si="7"/>
        <v>0</v>
      </c>
      <c r="I16" s="24">
        <f t="shared" si="8"/>
        <v>0</v>
      </c>
      <c r="J16" s="24">
        <f t="shared" si="9"/>
        <v>40</v>
      </c>
      <c r="K16" s="25">
        <v>44091</v>
      </c>
      <c r="L16" s="26">
        <v>40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680</v>
      </c>
      <c r="D17" s="13">
        <f t="shared" si="4"/>
        <v>68</v>
      </c>
      <c r="E17" s="13">
        <f t="shared" si="5"/>
        <v>96</v>
      </c>
      <c r="F17" s="14">
        <f t="shared" si="6"/>
        <v>0</v>
      </c>
      <c r="G17" s="14">
        <f t="shared" si="0"/>
        <v>96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680</v>
      </c>
      <c r="D18" s="13">
        <f t="shared" si="4"/>
        <v>68</v>
      </c>
      <c r="E18" s="13">
        <f t="shared" si="5"/>
        <v>164</v>
      </c>
      <c r="F18" s="14">
        <f t="shared" si="6"/>
        <v>0</v>
      </c>
      <c r="G18" s="14">
        <f t="shared" si="0"/>
        <v>164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680</v>
      </c>
      <c r="D19" s="13">
        <f t="shared" si="4"/>
        <v>68</v>
      </c>
      <c r="E19" s="13">
        <f t="shared" si="5"/>
        <v>232</v>
      </c>
      <c r="F19" s="14">
        <f t="shared" si="6"/>
        <v>0</v>
      </c>
      <c r="G19" s="14">
        <f t="shared" si="0"/>
        <v>232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680</v>
      </c>
      <c r="D20" s="13">
        <f t="shared" si="4"/>
        <v>68</v>
      </c>
      <c r="E20" s="13">
        <f t="shared" si="5"/>
        <v>300</v>
      </c>
      <c r="F20" s="14">
        <f t="shared" si="6"/>
        <v>0</v>
      </c>
      <c r="G20" s="14">
        <f t="shared" si="0"/>
        <v>300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680</v>
      </c>
      <c r="D21" s="13">
        <f t="shared" si="4"/>
        <v>68</v>
      </c>
      <c r="E21" s="13">
        <f t="shared" si="5"/>
        <v>368</v>
      </c>
      <c r="F21" s="14">
        <f t="shared" si="6"/>
        <v>0</v>
      </c>
      <c r="G21" s="14">
        <f t="shared" si="0"/>
        <v>368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680</v>
      </c>
      <c r="D22" s="13">
        <f t="shared" si="4"/>
        <v>68</v>
      </c>
      <c r="E22" s="13">
        <f t="shared" si="5"/>
        <v>436</v>
      </c>
      <c r="F22" s="14">
        <f t="shared" si="6"/>
        <v>0</v>
      </c>
      <c r="G22" s="14">
        <f t="shared" si="0"/>
        <v>436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680</v>
      </c>
      <c r="D23" s="13">
        <f t="shared" si="4"/>
        <v>68</v>
      </c>
      <c r="E23" s="13">
        <f t="shared" si="5"/>
        <v>504</v>
      </c>
      <c r="F23" s="14">
        <f t="shared" si="6"/>
        <v>0</v>
      </c>
      <c r="G23" s="14">
        <f t="shared" si="0"/>
        <v>504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680</v>
      </c>
      <c r="D24" s="13">
        <f t="shared" si="4"/>
        <v>68</v>
      </c>
      <c r="E24" s="13">
        <f t="shared" si="5"/>
        <v>572</v>
      </c>
      <c r="F24" s="14">
        <f t="shared" si="6"/>
        <v>0</v>
      </c>
      <c r="G24" s="14">
        <f t="shared" si="0"/>
        <v>572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680</v>
      </c>
      <c r="D25" s="13">
        <f t="shared" si="4"/>
        <v>68</v>
      </c>
      <c r="E25" s="13">
        <f t="shared" si="5"/>
        <v>640</v>
      </c>
      <c r="F25" s="14">
        <f t="shared" si="6"/>
        <v>0</v>
      </c>
      <c r="G25" s="14">
        <f t="shared" si="0"/>
        <v>640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680</v>
      </c>
      <c r="D26" s="13">
        <f t="shared" si="4"/>
        <v>68</v>
      </c>
      <c r="E26" s="13">
        <f t="shared" si="5"/>
        <v>708</v>
      </c>
      <c r="F26" s="14">
        <f t="shared" si="6"/>
        <v>0</v>
      </c>
      <c r="G26" s="14">
        <f t="shared" si="0"/>
        <v>708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680</v>
      </c>
      <c r="D27" s="13">
        <f t="shared" si="4"/>
        <v>68</v>
      </c>
      <c r="E27" s="13">
        <f t="shared" si="5"/>
        <v>776</v>
      </c>
      <c r="F27" s="14">
        <f t="shared" si="6"/>
        <v>0</v>
      </c>
      <c r="G27" s="14">
        <f t="shared" si="0"/>
        <v>776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680</v>
      </c>
      <c r="D28" s="13">
        <f t="shared" si="4"/>
        <v>68</v>
      </c>
      <c r="E28" s="13">
        <f t="shared" si="5"/>
        <v>844</v>
      </c>
      <c r="F28" s="14">
        <f t="shared" si="6"/>
        <v>0</v>
      </c>
      <c r="G28" s="14">
        <f t="shared" si="0"/>
        <v>844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680</v>
      </c>
      <c r="D29" s="13">
        <f t="shared" si="4"/>
        <v>68</v>
      </c>
      <c r="E29" s="13">
        <f t="shared" si="5"/>
        <v>912</v>
      </c>
      <c r="F29" s="14">
        <f t="shared" si="6"/>
        <v>0</v>
      </c>
      <c r="G29" s="14">
        <f t="shared" si="0"/>
        <v>912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680</v>
      </c>
      <c r="D30" s="13">
        <f t="shared" si="4"/>
        <v>68</v>
      </c>
      <c r="E30" s="13">
        <f t="shared" si="5"/>
        <v>980</v>
      </c>
      <c r="F30" s="14">
        <f t="shared" si="6"/>
        <v>0</v>
      </c>
      <c r="G30" s="14">
        <f t="shared" si="0"/>
        <v>980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680</v>
      </c>
      <c r="D31" s="13">
        <f t="shared" si="4"/>
        <v>68</v>
      </c>
      <c r="E31" s="13">
        <f t="shared" si="5"/>
        <v>1048</v>
      </c>
      <c r="F31" s="14">
        <f t="shared" si="6"/>
        <v>0</v>
      </c>
      <c r="G31" s="14">
        <f t="shared" si="0"/>
        <v>1048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680</v>
      </c>
      <c r="D32" s="13">
        <f t="shared" si="4"/>
        <v>68</v>
      </c>
      <c r="E32" s="13">
        <f t="shared" si="5"/>
        <v>1116</v>
      </c>
      <c r="F32" s="14">
        <f t="shared" si="6"/>
        <v>0</v>
      </c>
      <c r="G32" s="14">
        <f t="shared" si="0"/>
        <v>1116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680</v>
      </c>
      <c r="D33" s="13">
        <f t="shared" si="4"/>
        <v>68</v>
      </c>
      <c r="E33" s="13">
        <f t="shared" si="5"/>
        <v>1184</v>
      </c>
      <c r="F33" s="14">
        <f t="shared" si="6"/>
        <v>0</v>
      </c>
      <c r="G33" s="14">
        <f t="shared" si="0"/>
        <v>1184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680</v>
      </c>
      <c r="D34" s="13">
        <f t="shared" si="4"/>
        <v>68</v>
      </c>
      <c r="E34" s="13">
        <f t="shared" si="5"/>
        <v>1252</v>
      </c>
      <c r="F34" s="14">
        <f t="shared" si="6"/>
        <v>0</v>
      </c>
      <c r="G34" s="14">
        <f t="shared" si="0"/>
        <v>1252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680</v>
      </c>
      <c r="D35" s="13">
        <f t="shared" si="4"/>
        <v>68</v>
      </c>
      <c r="E35" s="13">
        <f t="shared" si="5"/>
        <v>1320</v>
      </c>
      <c r="F35" s="14">
        <f t="shared" si="6"/>
        <v>0</v>
      </c>
      <c r="G35" s="14">
        <f t="shared" si="0"/>
        <v>1320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680</v>
      </c>
      <c r="D36" s="13">
        <f t="shared" si="4"/>
        <v>68</v>
      </c>
      <c r="E36" s="13">
        <f t="shared" si="5"/>
        <v>1388</v>
      </c>
      <c r="F36" s="14">
        <f t="shared" si="6"/>
        <v>0</v>
      </c>
      <c r="G36" s="14">
        <f t="shared" si="0"/>
        <v>1388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680</v>
      </c>
      <c r="D37" s="13">
        <f t="shared" si="4"/>
        <v>68</v>
      </c>
      <c r="E37" s="13">
        <f t="shared" si="5"/>
        <v>1456</v>
      </c>
      <c r="F37" s="14">
        <f t="shared" si="6"/>
        <v>0</v>
      </c>
      <c r="G37" s="14">
        <f t="shared" ref="G37:G68" si="10">E37-F37</f>
        <v>1456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680</v>
      </c>
      <c r="D38" s="13">
        <f t="shared" ref="D38:D69" si="14">C37*$K$1</f>
        <v>68</v>
      </c>
      <c r="E38" s="13">
        <f t="shared" ref="E38:E69" si="15">C37*$K$1+G37</f>
        <v>1524</v>
      </c>
      <c r="F38" s="14">
        <f t="shared" ref="F38:F69" si="16">IF(J38&gt;E38,E38,J38)</f>
        <v>0</v>
      </c>
      <c r="G38" s="14">
        <f t="shared" si="10"/>
        <v>1524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680</v>
      </c>
      <c r="D39" s="13">
        <f t="shared" si="14"/>
        <v>68</v>
      </c>
      <c r="E39" s="13">
        <f t="shared" si="15"/>
        <v>1592</v>
      </c>
      <c r="F39" s="14">
        <f t="shared" si="16"/>
        <v>0</v>
      </c>
      <c r="G39" s="14">
        <f t="shared" si="10"/>
        <v>1592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680</v>
      </c>
      <c r="D40" s="13">
        <f t="shared" si="14"/>
        <v>68</v>
      </c>
      <c r="E40" s="13">
        <f t="shared" si="15"/>
        <v>1660</v>
      </c>
      <c r="F40" s="14">
        <f t="shared" si="16"/>
        <v>0</v>
      </c>
      <c r="G40" s="14">
        <f t="shared" si="10"/>
        <v>1660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680</v>
      </c>
      <c r="D41" s="13">
        <f t="shared" si="14"/>
        <v>68</v>
      </c>
      <c r="E41" s="13">
        <f t="shared" si="15"/>
        <v>1728</v>
      </c>
      <c r="F41" s="14">
        <f t="shared" si="16"/>
        <v>0</v>
      </c>
      <c r="G41" s="14">
        <f t="shared" si="10"/>
        <v>1728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680</v>
      </c>
      <c r="D42" s="13">
        <f t="shared" si="14"/>
        <v>68</v>
      </c>
      <c r="E42" s="13">
        <f t="shared" si="15"/>
        <v>1796</v>
      </c>
      <c r="F42" s="14">
        <f t="shared" si="16"/>
        <v>0</v>
      </c>
      <c r="G42" s="14">
        <f t="shared" si="10"/>
        <v>1796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680</v>
      </c>
      <c r="D43" s="13">
        <f t="shared" si="14"/>
        <v>68</v>
      </c>
      <c r="E43" s="13">
        <f t="shared" si="15"/>
        <v>1864</v>
      </c>
      <c r="F43" s="14">
        <f t="shared" si="16"/>
        <v>0</v>
      </c>
      <c r="G43" s="14">
        <f t="shared" si="10"/>
        <v>1864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680</v>
      </c>
      <c r="D44" s="13">
        <f t="shared" si="14"/>
        <v>68</v>
      </c>
      <c r="E44" s="13">
        <f t="shared" si="15"/>
        <v>1932</v>
      </c>
      <c r="F44" s="14">
        <f t="shared" si="16"/>
        <v>0</v>
      </c>
      <c r="G44" s="14">
        <f t="shared" si="10"/>
        <v>1932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680</v>
      </c>
      <c r="D45" s="13">
        <f t="shared" si="14"/>
        <v>68</v>
      </c>
      <c r="E45" s="13">
        <f t="shared" si="15"/>
        <v>2000</v>
      </c>
      <c r="F45" s="14">
        <f t="shared" si="16"/>
        <v>0</v>
      </c>
      <c r="G45" s="14">
        <f t="shared" si="10"/>
        <v>2000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680</v>
      </c>
      <c r="D46" s="13">
        <f t="shared" si="14"/>
        <v>68</v>
      </c>
      <c r="E46" s="13">
        <f t="shared" si="15"/>
        <v>2068</v>
      </c>
      <c r="F46" s="14">
        <f t="shared" si="16"/>
        <v>0</v>
      </c>
      <c r="G46" s="14">
        <f t="shared" si="10"/>
        <v>2068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680</v>
      </c>
      <c r="D47" s="13">
        <f t="shared" si="14"/>
        <v>68</v>
      </c>
      <c r="E47" s="13">
        <f t="shared" si="15"/>
        <v>2136</v>
      </c>
      <c r="F47" s="14">
        <f t="shared" si="16"/>
        <v>0</v>
      </c>
      <c r="G47" s="14">
        <f t="shared" si="10"/>
        <v>2136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680</v>
      </c>
      <c r="D48" s="13">
        <f t="shared" si="14"/>
        <v>68</v>
      </c>
      <c r="E48" s="13">
        <f t="shared" si="15"/>
        <v>2204</v>
      </c>
      <c r="F48" s="14">
        <f t="shared" si="16"/>
        <v>0</v>
      </c>
      <c r="G48" s="14">
        <f t="shared" si="10"/>
        <v>2204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680</v>
      </c>
      <c r="D49" s="13">
        <f t="shared" si="14"/>
        <v>68</v>
      </c>
      <c r="E49" s="13">
        <f t="shared" si="15"/>
        <v>2272</v>
      </c>
      <c r="F49" s="14">
        <f t="shared" si="16"/>
        <v>0</v>
      </c>
      <c r="G49" s="14">
        <f t="shared" si="10"/>
        <v>2272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680</v>
      </c>
      <c r="D50" s="13">
        <f t="shared" si="14"/>
        <v>68</v>
      </c>
      <c r="E50" s="13">
        <f t="shared" si="15"/>
        <v>2340</v>
      </c>
      <c r="F50" s="14">
        <f t="shared" si="16"/>
        <v>0</v>
      </c>
      <c r="G50" s="14">
        <f t="shared" si="10"/>
        <v>2340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680</v>
      </c>
      <c r="D51" s="13">
        <f t="shared" si="14"/>
        <v>68</v>
      </c>
      <c r="E51" s="13">
        <f t="shared" si="15"/>
        <v>2408</v>
      </c>
      <c r="F51" s="14">
        <f t="shared" si="16"/>
        <v>0</v>
      </c>
      <c r="G51" s="14">
        <f t="shared" si="10"/>
        <v>2408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680</v>
      </c>
      <c r="D52" s="13">
        <f t="shared" si="14"/>
        <v>68</v>
      </c>
      <c r="E52" s="13">
        <f t="shared" si="15"/>
        <v>2476</v>
      </c>
      <c r="F52" s="14">
        <f t="shared" si="16"/>
        <v>0</v>
      </c>
      <c r="G52" s="14">
        <f t="shared" si="10"/>
        <v>2476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680</v>
      </c>
      <c r="D53" s="13">
        <f t="shared" si="14"/>
        <v>68</v>
      </c>
      <c r="E53" s="13">
        <f t="shared" si="15"/>
        <v>2544</v>
      </c>
      <c r="F53" s="14">
        <f t="shared" si="16"/>
        <v>0</v>
      </c>
      <c r="G53" s="14">
        <f t="shared" si="10"/>
        <v>2544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680</v>
      </c>
      <c r="D54" s="13">
        <f t="shared" si="14"/>
        <v>68</v>
      </c>
      <c r="E54" s="13">
        <f t="shared" si="15"/>
        <v>2612</v>
      </c>
      <c r="F54" s="14">
        <f t="shared" si="16"/>
        <v>0</v>
      </c>
      <c r="G54" s="14">
        <f t="shared" si="10"/>
        <v>2612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680</v>
      </c>
      <c r="D55" s="13">
        <f t="shared" si="14"/>
        <v>68</v>
      </c>
      <c r="E55" s="13">
        <f t="shared" si="15"/>
        <v>2680</v>
      </c>
      <c r="F55" s="14">
        <f t="shared" si="16"/>
        <v>0</v>
      </c>
      <c r="G55" s="14">
        <f t="shared" si="10"/>
        <v>2680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680</v>
      </c>
      <c r="D56" s="13">
        <f t="shared" si="14"/>
        <v>68</v>
      </c>
      <c r="E56" s="13">
        <f t="shared" si="15"/>
        <v>2748</v>
      </c>
      <c r="F56" s="14">
        <f t="shared" si="16"/>
        <v>0</v>
      </c>
      <c r="G56" s="14">
        <f t="shared" si="10"/>
        <v>2748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680</v>
      </c>
      <c r="D57" s="13">
        <f t="shared" si="14"/>
        <v>68</v>
      </c>
      <c r="E57" s="13">
        <f t="shared" si="15"/>
        <v>2816</v>
      </c>
      <c r="F57" s="14">
        <f t="shared" si="16"/>
        <v>0</v>
      </c>
      <c r="G57" s="14">
        <f t="shared" si="10"/>
        <v>2816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680</v>
      </c>
      <c r="D58" s="13">
        <f t="shared" si="14"/>
        <v>68</v>
      </c>
      <c r="E58" s="13">
        <f t="shared" si="15"/>
        <v>2884</v>
      </c>
      <c r="F58" s="14">
        <f t="shared" si="16"/>
        <v>0</v>
      </c>
      <c r="G58" s="14">
        <f t="shared" si="10"/>
        <v>2884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680</v>
      </c>
      <c r="D59" s="13">
        <f t="shared" si="14"/>
        <v>68</v>
      </c>
      <c r="E59" s="13">
        <f t="shared" si="15"/>
        <v>2952</v>
      </c>
      <c r="F59" s="14">
        <f t="shared" si="16"/>
        <v>0</v>
      </c>
      <c r="G59" s="14">
        <f t="shared" si="10"/>
        <v>2952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680</v>
      </c>
      <c r="D60" s="13">
        <f t="shared" si="14"/>
        <v>68</v>
      </c>
      <c r="E60" s="13">
        <f t="shared" si="15"/>
        <v>3020</v>
      </c>
      <c r="F60" s="14">
        <f t="shared" si="16"/>
        <v>0</v>
      </c>
      <c r="G60" s="14">
        <f t="shared" si="10"/>
        <v>3020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680</v>
      </c>
      <c r="D61" s="13">
        <f t="shared" si="14"/>
        <v>68</v>
      </c>
      <c r="E61" s="13">
        <f t="shared" si="15"/>
        <v>3088</v>
      </c>
      <c r="F61" s="14">
        <f t="shared" si="16"/>
        <v>0</v>
      </c>
      <c r="G61" s="14">
        <f t="shared" si="10"/>
        <v>3088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680</v>
      </c>
      <c r="D62" s="13">
        <f t="shared" si="14"/>
        <v>68</v>
      </c>
      <c r="E62" s="13">
        <f t="shared" si="15"/>
        <v>3156</v>
      </c>
      <c r="F62" s="14">
        <f t="shared" si="16"/>
        <v>0</v>
      </c>
      <c r="G62" s="14">
        <f t="shared" si="10"/>
        <v>3156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680</v>
      </c>
      <c r="D63" s="13">
        <f t="shared" si="14"/>
        <v>68</v>
      </c>
      <c r="E63" s="13">
        <f t="shared" si="15"/>
        <v>3224</v>
      </c>
      <c r="F63" s="14">
        <f t="shared" si="16"/>
        <v>0</v>
      </c>
      <c r="G63" s="14">
        <f t="shared" si="10"/>
        <v>3224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680</v>
      </c>
      <c r="D64" s="13">
        <f t="shared" si="14"/>
        <v>68</v>
      </c>
      <c r="E64" s="13">
        <f t="shared" si="15"/>
        <v>3292</v>
      </c>
      <c r="F64" s="14">
        <f t="shared" si="16"/>
        <v>0</v>
      </c>
      <c r="G64" s="14">
        <f t="shared" si="10"/>
        <v>3292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680</v>
      </c>
      <c r="D65" s="13">
        <f t="shared" si="14"/>
        <v>68</v>
      </c>
      <c r="E65" s="13">
        <f t="shared" si="15"/>
        <v>3360</v>
      </c>
      <c r="F65" s="14">
        <f t="shared" si="16"/>
        <v>0</v>
      </c>
      <c r="G65" s="14">
        <f t="shared" si="10"/>
        <v>3360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680</v>
      </c>
      <c r="D66" s="13">
        <f t="shared" si="14"/>
        <v>68</v>
      </c>
      <c r="E66" s="13">
        <f t="shared" si="15"/>
        <v>3428</v>
      </c>
      <c r="F66" s="14">
        <f t="shared" si="16"/>
        <v>0</v>
      </c>
      <c r="G66" s="14">
        <f t="shared" si="10"/>
        <v>3428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680</v>
      </c>
      <c r="D67" s="13">
        <f t="shared" si="14"/>
        <v>68</v>
      </c>
      <c r="E67" s="13">
        <f t="shared" si="15"/>
        <v>3496</v>
      </c>
      <c r="F67" s="14">
        <f t="shared" si="16"/>
        <v>0</v>
      </c>
      <c r="G67" s="14">
        <f t="shared" si="10"/>
        <v>3496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680</v>
      </c>
      <c r="D68" s="13">
        <f t="shared" si="14"/>
        <v>68</v>
      </c>
      <c r="E68" s="13">
        <f t="shared" si="15"/>
        <v>3564</v>
      </c>
      <c r="F68" s="14">
        <f t="shared" si="16"/>
        <v>0</v>
      </c>
      <c r="G68" s="14">
        <f t="shared" si="10"/>
        <v>3564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680</v>
      </c>
      <c r="D69" s="13">
        <f t="shared" si="14"/>
        <v>68</v>
      </c>
      <c r="E69" s="13">
        <f t="shared" si="15"/>
        <v>3632</v>
      </c>
      <c r="F69" s="14">
        <f t="shared" si="16"/>
        <v>0</v>
      </c>
      <c r="G69" s="14">
        <f t="shared" ref="G69:G100" si="19">E69-F69</f>
        <v>3632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680</v>
      </c>
      <c r="D70" s="13">
        <f t="shared" ref="D70:D101" si="23">C69*$K$1</f>
        <v>68</v>
      </c>
      <c r="E70" s="13">
        <f t="shared" ref="E70:E101" si="24">C69*$K$1+G69</f>
        <v>3700</v>
      </c>
      <c r="F70" s="14">
        <f t="shared" ref="F70:F101" si="25">IF(J70&gt;E70,E70,J70)</f>
        <v>0</v>
      </c>
      <c r="G70" s="14">
        <f t="shared" si="19"/>
        <v>3700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680</v>
      </c>
      <c r="D71" s="13">
        <f t="shared" si="23"/>
        <v>68</v>
      </c>
      <c r="E71" s="13">
        <f t="shared" si="24"/>
        <v>3768</v>
      </c>
      <c r="F71" s="14">
        <f t="shared" si="25"/>
        <v>0</v>
      </c>
      <c r="G71" s="14">
        <f t="shared" si="19"/>
        <v>3768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680</v>
      </c>
      <c r="D72" s="13">
        <f t="shared" si="23"/>
        <v>68</v>
      </c>
      <c r="E72" s="13">
        <f t="shared" si="24"/>
        <v>3836</v>
      </c>
      <c r="F72" s="14">
        <f t="shared" si="25"/>
        <v>0</v>
      </c>
      <c r="G72" s="14">
        <f t="shared" si="19"/>
        <v>3836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680</v>
      </c>
      <c r="D73" s="13">
        <f t="shared" si="23"/>
        <v>68</v>
      </c>
      <c r="E73" s="13">
        <f t="shared" si="24"/>
        <v>3904</v>
      </c>
      <c r="F73" s="14">
        <f t="shared" si="25"/>
        <v>0</v>
      </c>
      <c r="G73" s="14">
        <f t="shared" si="19"/>
        <v>3904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680</v>
      </c>
      <c r="D74" s="13">
        <f t="shared" si="23"/>
        <v>68</v>
      </c>
      <c r="E74" s="13">
        <f t="shared" si="24"/>
        <v>3972</v>
      </c>
      <c r="F74" s="14">
        <f t="shared" si="25"/>
        <v>0</v>
      </c>
      <c r="G74" s="14">
        <f t="shared" si="19"/>
        <v>3972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680</v>
      </c>
      <c r="D75" s="13">
        <f t="shared" si="23"/>
        <v>68</v>
      </c>
      <c r="E75" s="13">
        <f t="shared" si="24"/>
        <v>4040</v>
      </c>
      <c r="F75" s="14">
        <f t="shared" si="25"/>
        <v>0</v>
      </c>
      <c r="G75" s="14">
        <f t="shared" si="19"/>
        <v>4040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680</v>
      </c>
      <c r="D76" s="13">
        <f t="shared" si="23"/>
        <v>68</v>
      </c>
      <c r="E76" s="13">
        <f t="shared" si="24"/>
        <v>4108</v>
      </c>
      <c r="F76" s="14">
        <f t="shared" si="25"/>
        <v>0</v>
      </c>
      <c r="G76" s="14">
        <f t="shared" si="19"/>
        <v>4108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680</v>
      </c>
      <c r="D77" s="13">
        <f t="shared" si="23"/>
        <v>68</v>
      </c>
      <c r="E77" s="13">
        <f t="shared" si="24"/>
        <v>4176</v>
      </c>
      <c r="F77" s="14">
        <f t="shared" si="25"/>
        <v>0</v>
      </c>
      <c r="G77" s="14">
        <f t="shared" si="19"/>
        <v>4176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680</v>
      </c>
      <c r="D78" s="13">
        <f t="shared" si="23"/>
        <v>68</v>
      </c>
      <c r="E78" s="13">
        <f t="shared" si="24"/>
        <v>4244</v>
      </c>
      <c r="F78" s="14">
        <f t="shared" si="25"/>
        <v>0</v>
      </c>
      <c r="G78" s="14">
        <f t="shared" si="19"/>
        <v>4244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680</v>
      </c>
      <c r="D79" s="13">
        <f t="shared" si="23"/>
        <v>68</v>
      </c>
      <c r="E79" s="13">
        <f t="shared" si="24"/>
        <v>4312</v>
      </c>
      <c r="F79" s="14">
        <f t="shared" si="25"/>
        <v>0</v>
      </c>
      <c r="G79" s="14">
        <f t="shared" si="19"/>
        <v>4312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680</v>
      </c>
      <c r="D80" s="13">
        <f t="shared" si="23"/>
        <v>68</v>
      </c>
      <c r="E80" s="13">
        <f t="shared" si="24"/>
        <v>4380</v>
      </c>
      <c r="F80" s="14">
        <f t="shared" si="25"/>
        <v>0</v>
      </c>
      <c r="G80" s="14">
        <f t="shared" si="19"/>
        <v>4380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680</v>
      </c>
      <c r="D81" s="13">
        <f t="shared" si="23"/>
        <v>68</v>
      </c>
      <c r="E81" s="13">
        <f t="shared" si="24"/>
        <v>4448</v>
      </c>
      <c r="F81" s="14">
        <f t="shared" si="25"/>
        <v>0</v>
      </c>
      <c r="G81" s="14">
        <f t="shared" si="19"/>
        <v>4448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680</v>
      </c>
      <c r="D82" s="13">
        <f t="shared" si="23"/>
        <v>68</v>
      </c>
      <c r="E82" s="13">
        <f t="shared" si="24"/>
        <v>4516</v>
      </c>
      <c r="F82" s="14">
        <f t="shared" si="25"/>
        <v>0</v>
      </c>
      <c r="G82" s="14">
        <f t="shared" si="19"/>
        <v>4516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680</v>
      </c>
      <c r="D83" s="13">
        <f t="shared" si="23"/>
        <v>68</v>
      </c>
      <c r="E83" s="13">
        <f t="shared" si="24"/>
        <v>4584</v>
      </c>
      <c r="F83" s="14">
        <f t="shared" si="25"/>
        <v>0</v>
      </c>
      <c r="G83" s="14">
        <f t="shared" si="19"/>
        <v>4584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680</v>
      </c>
      <c r="D84" s="13">
        <f t="shared" si="23"/>
        <v>68</v>
      </c>
      <c r="E84" s="13">
        <f t="shared" si="24"/>
        <v>4652</v>
      </c>
      <c r="F84" s="14">
        <f t="shared" si="25"/>
        <v>0</v>
      </c>
      <c r="G84" s="14">
        <f t="shared" si="19"/>
        <v>4652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680</v>
      </c>
      <c r="D85" s="13">
        <f t="shared" si="23"/>
        <v>68</v>
      </c>
      <c r="E85" s="13">
        <f t="shared" si="24"/>
        <v>4720</v>
      </c>
      <c r="F85" s="14">
        <f t="shared" si="25"/>
        <v>0</v>
      </c>
      <c r="G85" s="14">
        <f t="shared" si="19"/>
        <v>4720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680</v>
      </c>
      <c r="D86" s="13">
        <f t="shared" si="23"/>
        <v>68</v>
      </c>
      <c r="E86" s="13">
        <f t="shared" si="24"/>
        <v>4788</v>
      </c>
      <c r="F86" s="14">
        <f t="shared" si="25"/>
        <v>0</v>
      </c>
      <c r="G86" s="14">
        <f t="shared" si="19"/>
        <v>4788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680</v>
      </c>
      <c r="D87" s="13">
        <f t="shared" si="23"/>
        <v>68</v>
      </c>
      <c r="E87" s="13">
        <f t="shared" si="24"/>
        <v>4856</v>
      </c>
      <c r="F87" s="14">
        <f t="shared" si="25"/>
        <v>0</v>
      </c>
      <c r="G87" s="14">
        <f t="shared" si="19"/>
        <v>4856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680</v>
      </c>
      <c r="D88" s="13">
        <f t="shared" si="23"/>
        <v>68</v>
      </c>
      <c r="E88" s="13">
        <f t="shared" si="24"/>
        <v>4924</v>
      </c>
      <c r="F88" s="14">
        <f t="shared" si="25"/>
        <v>0</v>
      </c>
      <c r="G88" s="14">
        <f t="shared" si="19"/>
        <v>4924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680</v>
      </c>
      <c r="D89" s="13">
        <f t="shared" si="23"/>
        <v>68</v>
      </c>
      <c r="E89" s="13">
        <f t="shared" si="24"/>
        <v>4992</v>
      </c>
      <c r="F89" s="14">
        <f t="shared" si="25"/>
        <v>0</v>
      </c>
      <c r="G89" s="14">
        <f t="shared" si="19"/>
        <v>4992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680</v>
      </c>
      <c r="D90" s="13">
        <f t="shared" si="23"/>
        <v>68</v>
      </c>
      <c r="E90" s="13">
        <f t="shared" si="24"/>
        <v>5060</v>
      </c>
      <c r="F90" s="14">
        <f t="shared" si="25"/>
        <v>0</v>
      </c>
      <c r="G90" s="14">
        <f t="shared" si="19"/>
        <v>5060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680</v>
      </c>
      <c r="D91" s="13">
        <f t="shared" si="23"/>
        <v>68</v>
      </c>
      <c r="E91" s="13">
        <f t="shared" si="24"/>
        <v>5128</v>
      </c>
      <c r="F91" s="14">
        <f t="shared" si="25"/>
        <v>0</v>
      </c>
      <c r="G91" s="14">
        <f t="shared" si="19"/>
        <v>5128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680</v>
      </c>
      <c r="D92" s="13">
        <f t="shared" si="23"/>
        <v>68</v>
      </c>
      <c r="E92" s="13">
        <f t="shared" si="24"/>
        <v>5196</v>
      </c>
      <c r="F92" s="14">
        <f t="shared" si="25"/>
        <v>0</v>
      </c>
      <c r="G92" s="14">
        <f t="shared" si="19"/>
        <v>5196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680</v>
      </c>
      <c r="D93" s="13">
        <f t="shared" si="23"/>
        <v>68</v>
      </c>
      <c r="E93" s="13">
        <f t="shared" si="24"/>
        <v>5264</v>
      </c>
      <c r="F93" s="14">
        <f t="shared" si="25"/>
        <v>0</v>
      </c>
      <c r="G93" s="14">
        <f t="shared" si="19"/>
        <v>5264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680</v>
      </c>
      <c r="D94" s="13">
        <f t="shared" si="23"/>
        <v>68</v>
      </c>
      <c r="E94" s="13">
        <f t="shared" si="24"/>
        <v>5332</v>
      </c>
      <c r="F94" s="14">
        <f t="shared" si="25"/>
        <v>0</v>
      </c>
      <c r="G94" s="14">
        <f t="shared" si="19"/>
        <v>5332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680</v>
      </c>
      <c r="D95" s="13">
        <f t="shared" si="23"/>
        <v>68</v>
      </c>
      <c r="E95" s="13">
        <f t="shared" si="24"/>
        <v>5400</v>
      </c>
      <c r="F95" s="14">
        <f t="shared" si="25"/>
        <v>0</v>
      </c>
      <c r="G95" s="14">
        <f t="shared" si="19"/>
        <v>5400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680</v>
      </c>
      <c r="D96" s="13">
        <f t="shared" si="23"/>
        <v>68</v>
      </c>
      <c r="E96" s="13">
        <f t="shared" si="24"/>
        <v>5468</v>
      </c>
      <c r="F96" s="14">
        <f t="shared" si="25"/>
        <v>0</v>
      </c>
      <c r="G96" s="14">
        <f t="shared" si="19"/>
        <v>5468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680</v>
      </c>
      <c r="D97" s="13">
        <f t="shared" si="23"/>
        <v>68</v>
      </c>
      <c r="E97" s="13">
        <f t="shared" si="24"/>
        <v>5536</v>
      </c>
      <c r="F97" s="14">
        <f t="shared" si="25"/>
        <v>0</v>
      </c>
      <c r="G97" s="14">
        <f t="shared" si="19"/>
        <v>5536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680</v>
      </c>
      <c r="D98" s="13">
        <f t="shared" si="23"/>
        <v>68</v>
      </c>
      <c r="E98" s="13">
        <f t="shared" si="24"/>
        <v>5604</v>
      </c>
      <c r="F98" s="14">
        <f t="shared" si="25"/>
        <v>0</v>
      </c>
      <c r="G98" s="14">
        <f t="shared" si="19"/>
        <v>5604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680</v>
      </c>
      <c r="D99" s="13">
        <f t="shared" si="23"/>
        <v>68</v>
      </c>
      <c r="E99" s="13">
        <f t="shared" si="24"/>
        <v>5672</v>
      </c>
      <c r="F99" s="14">
        <f t="shared" si="25"/>
        <v>0</v>
      </c>
      <c r="G99" s="14">
        <f t="shared" si="19"/>
        <v>5672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680</v>
      </c>
      <c r="D100" s="13">
        <f t="shared" si="23"/>
        <v>68</v>
      </c>
      <c r="E100" s="13">
        <f t="shared" si="24"/>
        <v>5740</v>
      </c>
      <c r="F100" s="14">
        <f t="shared" si="25"/>
        <v>0</v>
      </c>
      <c r="G100" s="14">
        <f t="shared" si="19"/>
        <v>5740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680</v>
      </c>
      <c r="D101" s="13">
        <f t="shared" si="23"/>
        <v>68</v>
      </c>
      <c r="E101" s="13">
        <f t="shared" si="24"/>
        <v>5808</v>
      </c>
      <c r="F101" s="14">
        <f t="shared" si="25"/>
        <v>0</v>
      </c>
      <c r="G101" s="14">
        <f t="shared" ref="G101:G124" si="29">E101-F101</f>
        <v>5808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680</v>
      </c>
      <c r="D102" s="13">
        <f t="shared" ref="D102:D124" si="33">C101*$K$1</f>
        <v>68</v>
      </c>
      <c r="E102" s="13">
        <f t="shared" ref="E102:E124" si="34">C101*$K$1+G101</f>
        <v>5876</v>
      </c>
      <c r="F102" s="14">
        <f t="shared" ref="F102:F124" si="35">IF(J102&gt;E102,E102,J102)</f>
        <v>0</v>
      </c>
      <c r="G102" s="14">
        <f t="shared" si="29"/>
        <v>5876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680</v>
      </c>
      <c r="D103" s="13">
        <f t="shared" si="33"/>
        <v>68</v>
      </c>
      <c r="E103" s="13">
        <f t="shared" si="34"/>
        <v>5944</v>
      </c>
      <c r="F103" s="14">
        <f t="shared" si="35"/>
        <v>0</v>
      </c>
      <c r="G103" s="14">
        <f t="shared" si="29"/>
        <v>5944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680</v>
      </c>
      <c r="D104" s="13">
        <f t="shared" si="33"/>
        <v>68</v>
      </c>
      <c r="E104" s="13">
        <f t="shared" si="34"/>
        <v>6012</v>
      </c>
      <c r="F104" s="14">
        <f t="shared" si="35"/>
        <v>0</v>
      </c>
      <c r="G104" s="14">
        <f t="shared" si="29"/>
        <v>6012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680</v>
      </c>
      <c r="D105" s="13">
        <f t="shared" si="33"/>
        <v>68</v>
      </c>
      <c r="E105" s="13">
        <f t="shared" si="34"/>
        <v>6080</v>
      </c>
      <c r="F105" s="14">
        <f t="shared" si="35"/>
        <v>0</v>
      </c>
      <c r="G105" s="14">
        <f t="shared" si="29"/>
        <v>6080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680</v>
      </c>
      <c r="D106" s="13">
        <f t="shared" si="33"/>
        <v>68</v>
      </c>
      <c r="E106" s="13">
        <f t="shared" si="34"/>
        <v>6148</v>
      </c>
      <c r="F106" s="14">
        <f t="shared" si="35"/>
        <v>0</v>
      </c>
      <c r="G106" s="14">
        <f t="shared" si="29"/>
        <v>6148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680</v>
      </c>
      <c r="D107" s="13">
        <f t="shared" si="33"/>
        <v>68</v>
      </c>
      <c r="E107" s="13">
        <f t="shared" si="34"/>
        <v>6216</v>
      </c>
      <c r="F107" s="14">
        <f t="shared" si="35"/>
        <v>0</v>
      </c>
      <c r="G107" s="14">
        <f t="shared" si="29"/>
        <v>6216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680</v>
      </c>
      <c r="D108" s="13">
        <f t="shared" si="33"/>
        <v>68</v>
      </c>
      <c r="E108" s="13">
        <f t="shared" si="34"/>
        <v>6284</v>
      </c>
      <c r="F108" s="14">
        <f t="shared" si="35"/>
        <v>0</v>
      </c>
      <c r="G108" s="14">
        <f t="shared" si="29"/>
        <v>6284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680</v>
      </c>
      <c r="D109" s="13">
        <f t="shared" si="33"/>
        <v>68</v>
      </c>
      <c r="E109" s="13">
        <f t="shared" si="34"/>
        <v>6352</v>
      </c>
      <c r="F109" s="14">
        <f t="shared" si="35"/>
        <v>0</v>
      </c>
      <c r="G109" s="14">
        <f t="shared" si="29"/>
        <v>6352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680</v>
      </c>
      <c r="D110" s="13">
        <f t="shared" si="33"/>
        <v>68</v>
      </c>
      <c r="E110" s="13">
        <f t="shared" si="34"/>
        <v>6420</v>
      </c>
      <c r="F110" s="14">
        <f t="shared" si="35"/>
        <v>0</v>
      </c>
      <c r="G110" s="14">
        <f t="shared" si="29"/>
        <v>6420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680</v>
      </c>
      <c r="D111" s="13">
        <f t="shared" si="33"/>
        <v>68</v>
      </c>
      <c r="E111" s="13">
        <f t="shared" si="34"/>
        <v>6488</v>
      </c>
      <c r="F111" s="14">
        <f t="shared" si="35"/>
        <v>0</v>
      </c>
      <c r="G111" s="14">
        <f t="shared" si="29"/>
        <v>6488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680</v>
      </c>
      <c r="D112" s="13">
        <f t="shared" si="33"/>
        <v>68</v>
      </c>
      <c r="E112" s="13">
        <f t="shared" si="34"/>
        <v>6556</v>
      </c>
      <c r="F112" s="14">
        <f t="shared" si="35"/>
        <v>0</v>
      </c>
      <c r="G112" s="14">
        <f t="shared" si="29"/>
        <v>6556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680</v>
      </c>
      <c r="D113" s="13">
        <f t="shared" si="33"/>
        <v>68</v>
      </c>
      <c r="E113" s="13">
        <f t="shared" si="34"/>
        <v>6624</v>
      </c>
      <c r="F113" s="14">
        <f t="shared" si="35"/>
        <v>0</v>
      </c>
      <c r="G113" s="14">
        <f t="shared" si="29"/>
        <v>6624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680</v>
      </c>
      <c r="D114" s="13">
        <f t="shared" si="33"/>
        <v>68</v>
      </c>
      <c r="E114" s="13">
        <f t="shared" si="34"/>
        <v>6692</v>
      </c>
      <c r="F114" s="14">
        <f t="shared" si="35"/>
        <v>0</v>
      </c>
      <c r="G114" s="14">
        <f t="shared" si="29"/>
        <v>6692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680</v>
      </c>
      <c r="D115" s="13">
        <f t="shared" si="33"/>
        <v>68</v>
      </c>
      <c r="E115" s="13">
        <f t="shared" si="34"/>
        <v>6760</v>
      </c>
      <c r="F115" s="14">
        <f t="shared" si="35"/>
        <v>0</v>
      </c>
      <c r="G115" s="14">
        <f t="shared" si="29"/>
        <v>6760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680</v>
      </c>
      <c r="D116" s="13">
        <f t="shared" si="33"/>
        <v>68</v>
      </c>
      <c r="E116" s="13">
        <f t="shared" si="34"/>
        <v>6828</v>
      </c>
      <c r="F116" s="14">
        <f t="shared" si="35"/>
        <v>0</v>
      </c>
      <c r="G116" s="14">
        <f t="shared" si="29"/>
        <v>6828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680</v>
      </c>
      <c r="D117" s="13">
        <f t="shared" si="33"/>
        <v>68</v>
      </c>
      <c r="E117" s="13">
        <f t="shared" si="34"/>
        <v>6896</v>
      </c>
      <c r="F117" s="14">
        <f t="shared" si="35"/>
        <v>0</v>
      </c>
      <c r="G117" s="14">
        <f t="shared" si="29"/>
        <v>6896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680</v>
      </c>
      <c r="D118" s="13">
        <f t="shared" si="33"/>
        <v>68</v>
      </c>
      <c r="E118" s="13">
        <f t="shared" si="34"/>
        <v>6964</v>
      </c>
      <c r="F118" s="14">
        <f t="shared" si="35"/>
        <v>0</v>
      </c>
      <c r="G118" s="14">
        <f t="shared" si="29"/>
        <v>6964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680</v>
      </c>
      <c r="D119" s="13">
        <f t="shared" si="33"/>
        <v>68</v>
      </c>
      <c r="E119" s="13">
        <f t="shared" si="34"/>
        <v>7032</v>
      </c>
      <c r="F119" s="14">
        <f t="shared" si="35"/>
        <v>0</v>
      </c>
      <c r="G119" s="14">
        <f t="shared" si="29"/>
        <v>7032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680</v>
      </c>
      <c r="D120" s="13">
        <f t="shared" si="33"/>
        <v>68</v>
      </c>
      <c r="E120" s="13">
        <f t="shared" si="34"/>
        <v>7100</v>
      </c>
      <c r="F120" s="14">
        <f t="shared" si="35"/>
        <v>0</v>
      </c>
      <c r="G120" s="14">
        <f t="shared" si="29"/>
        <v>7100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680</v>
      </c>
      <c r="D121" s="13">
        <f t="shared" si="33"/>
        <v>68</v>
      </c>
      <c r="E121" s="13">
        <f t="shared" si="34"/>
        <v>7168</v>
      </c>
      <c r="F121" s="14">
        <f t="shared" si="35"/>
        <v>0</v>
      </c>
      <c r="G121" s="14">
        <f t="shared" si="29"/>
        <v>7168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680</v>
      </c>
      <c r="D122" s="13">
        <f t="shared" si="33"/>
        <v>68</v>
      </c>
      <c r="E122" s="13">
        <f t="shared" si="34"/>
        <v>7236</v>
      </c>
      <c r="F122" s="14">
        <f t="shared" si="35"/>
        <v>0</v>
      </c>
      <c r="G122" s="14">
        <f t="shared" si="29"/>
        <v>7236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680</v>
      </c>
      <c r="D123" s="13">
        <f t="shared" si="33"/>
        <v>68</v>
      </c>
      <c r="E123" s="13">
        <f t="shared" si="34"/>
        <v>7304</v>
      </c>
      <c r="F123" s="14">
        <f t="shared" si="35"/>
        <v>0</v>
      </c>
      <c r="G123" s="14">
        <f t="shared" si="29"/>
        <v>7304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680</v>
      </c>
      <c r="D124" s="13">
        <f t="shared" si="33"/>
        <v>68</v>
      </c>
      <c r="E124" s="13">
        <f t="shared" si="34"/>
        <v>7372</v>
      </c>
      <c r="F124" s="14">
        <f t="shared" si="35"/>
        <v>0</v>
      </c>
      <c r="G124" s="14">
        <f t="shared" si="29"/>
        <v>7372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18" sqref="M18"/>
    </sheetView>
  </sheetViews>
  <sheetFormatPr defaultColWidth="11" defaultRowHeight="15"/>
  <cols>
    <col min="1" max="1" width="7" hidden="1" customWidth="1"/>
    <col min="2" max="2" width="7.28571428571429" customWidth="1"/>
    <col min="3" max="3" width="12.4285714285714" customWidth="1"/>
    <col min="4" max="4" width="10.2857142857143" customWidth="1"/>
    <col min="5" max="5" width="13.4285714285714" customWidth="1"/>
    <col min="6" max="6" width="10.2857142857143" customWidth="1"/>
    <col min="7" max="7" width="12.7142857142857" customWidth="1"/>
    <col min="8" max="8" width="8.14285714285714" customWidth="1"/>
    <col min="9" max="9" width="12.4285714285714" customWidth="1"/>
    <col min="10" max="10" width="9.71428571428571" customWidth="1"/>
    <col min="11" max="11" width="11.8571428571429" customWidth="1"/>
    <col min="12" max="12" width="9.71428571428571" customWidth="1"/>
    <col min="13" max="13" width="8.71428571428571" customWidth="1"/>
    <col min="14" max="14" width="10.7142857142857" customWidth="1"/>
    <col min="15" max="15" width="11.8571428571429" customWidth="1"/>
    <col min="16" max="16" width="10.5714285714286" customWidth="1"/>
    <col min="17" max="17" width="5.28571428571429" customWidth="1"/>
    <col min="18" max="18" width="18.4285714285714" customWidth="1"/>
    <col min="19" max="19" width="10" customWidth="1"/>
  </cols>
  <sheetData>
    <row r="1" spans="2:16">
      <c r="B1" s="1" t="s">
        <v>9</v>
      </c>
      <c r="C1" s="2" t="s">
        <v>145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43647</v>
      </c>
      <c r="N1" s="19" t="s">
        <v>13</v>
      </c>
      <c r="O1" s="20">
        <v>1600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72019</v>
      </c>
      <c r="B5" s="12">
        <f>EDATE(M1,0)</f>
        <v>43647</v>
      </c>
      <c r="C5" s="13">
        <f>IF(H5&gt;0,O1-H5,IF(J5&lt;0,O1-J5,O1))</f>
        <v>1600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1600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1600</v>
      </c>
    </row>
    <row r="6" ht="15.75" spans="1:19">
      <c r="A6" s="5" t="str">
        <f t="shared" ref="A6:A37" si="1">MONTH(B6)&amp;YEAR(B6)</f>
        <v>82019</v>
      </c>
      <c r="B6" s="12">
        <f t="shared" ref="B6:B37" si="2">EDATE(B5,1)</f>
        <v>43678</v>
      </c>
      <c r="C6" s="13">
        <f t="shared" ref="C6:C37" si="3">C5-H6+I6</f>
        <v>1600</v>
      </c>
      <c r="D6" s="13">
        <f t="shared" ref="D6:D37" si="4">C5*$K$1</f>
        <v>160</v>
      </c>
      <c r="E6" s="13">
        <f t="shared" ref="E6:E37" si="5">C5*$K$1+G5</f>
        <v>160</v>
      </c>
      <c r="F6" s="14">
        <f t="shared" ref="F6:F37" si="6">IF(J6&gt;E6,E6,J6)</f>
        <v>160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160</v>
      </c>
      <c r="K6" s="27">
        <v>43689</v>
      </c>
      <c r="L6" s="26">
        <v>160</v>
      </c>
      <c r="M6" s="27"/>
      <c r="N6" s="28"/>
      <c r="O6" s="27"/>
      <c r="P6" s="28"/>
      <c r="R6" s="34" t="s">
        <v>5</v>
      </c>
      <c r="S6" s="33">
        <f ca="1">VLOOKUP($A$2,$A$5:$P$127,4,FALSE)</f>
        <v>160</v>
      </c>
    </row>
    <row r="7" ht="15.75" spans="1:19">
      <c r="A7" s="5" t="str">
        <f t="shared" si="1"/>
        <v>92019</v>
      </c>
      <c r="B7" s="12">
        <f t="shared" si="2"/>
        <v>43709</v>
      </c>
      <c r="C7" s="13">
        <f t="shared" si="3"/>
        <v>1600</v>
      </c>
      <c r="D7" s="13">
        <f t="shared" si="4"/>
        <v>160</v>
      </c>
      <c r="E7" s="13">
        <f t="shared" si="5"/>
        <v>160</v>
      </c>
      <c r="F7" s="14">
        <f t="shared" si="6"/>
        <v>160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160</v>
      </c>
      <c r="K7" s="27">
        <v>43717</v>
      </c>
      <c r="L7" s="26">
        <v>160</v>
      </c>
      <c r="M7" s="27"/>
      <c r="N7" s="28"/>
      <c r="O7" s="27"/>
      <c r="P7" s="28"/>
      <c r="R7" s="35" t="s">
        <v>24</v>
      </c>
      <c r="S7" s="33">
        <f ca="1">VLOOKUP($A$2,$A$5:$P$127,7,FALSE)</f>
        <v>160</v>
      </c>
    </row>
    <row r="8" ht="15.75" spans="1:19">
      <c r="A8" s="5" t="str">
        <f t="shared" si="1"/>
        <v>102019</v>
      </c>
      <c r="B8" s="12">
        <f t="shared" si="2"/>
        <v>43739</v>
      </c>
      <c r="C8" s="13">
        <f t="shared" si="3"/>
        <v>1600</v>
      </c>
      <c r="D8" s="13">
        <f t="shared" si="4"/>
        <v>160</v>
      </c>
      <c r="E8" s="13">
        <f t="shared" si="5"/>
        <v>160</v>
      </c>
      <c r="F8" s="14">
        <f t="shared" si="6"/>
        <v>160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160</v>
      </c>
      <c r="K8" s="27">
        <v>43746</v>
      </c>
      <c r="L8" s="26">
        <v>160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112019</v>
      </c>
      <c r="B9" s="12">
        <f t="shared" si="2"/>
        <v>43770</v>
      </c>
      <c r="C9" s="13">
        <f t="shared" si="3"/>
        <v>1600</v>
      </c>
      <c r="D9" s="13">
        <f t="shared" si="4"/>
        <v>160</v>
      </c>
      <c r="E9" s="13">
        <f t="shared" si="5"/>
        <v>160</v>
      </c>
      <c r="F9" s="14">
        <f t="shared" si="6"/>
        <v>160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160</v>
      </c>
      <c r="K9" s="27">
        <v>43779</v>
      </c>
      <c r="L9" s="26">
        <v>160</v>
      </c>
      <c r="M9" s="27"/>
      <c r="N9" s="28"/>
      <c r="O9" s="27"/>
      <c r="P9" s="28"/>
      <c r="S9" s="5"/>
    </row>
    <row r="10" ht="15.75" spans="1:19">
      <c r="A10" s="5" t="str">
        <f t="shared" si="1"/>
        <v>122019</v>
      </c>
      <c r="B10" s="12">
        <f t="shared" si="2"/>
        <v>43800</v>
      </c>
      <c r="C10" s="13">
        <f t="shared" si="3"/>
        <v>1600</v>
      </c>
      <c r="D10" s="13">
        <f t="shared" si="4"/>
        <v>160</v>
      </c>
      <c r="E10" s="13">
        <f t="shared" si="5"/>
        <v>160</v>
      </c>
      <c r="F10" s="14">
        <f t="shared" si="6"/>
        <v>160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160</v>
      </c>
      <c r="K10" s="27">
        <v>43804</v>
      </c>
      <c r="L10" s="26">
        <v>160</v>
      </c>
      <c r="M10" s="27"/>
      <c r="N10" s="28"/>
      <c r="O10" s="27"/>
      <c r="P10" s="28"/>
      <c r="S10" s="5"/>
    </row>
    <row r="11" ht="15.75" spans="1:19">
      <c r="A11" s="5" t="str">
        <f t="shared" si="1"/>
        <v>12020</v>
      </c>
      <c r="B11" s="12">
        <f t="shared" si="2"/>
        <v>43831</v>
      </c>
      <c r="C11" s="13">
        <f t="shared" si="3"/>
        <v>1600</v>
      </c>
      <c r="D11" s="13">
        <f t="shared" si="4"/>
        <v>160</v>
      </c>
      <c r="E11" s="13">
        <f t="shared" si="5"/>
        <v>160</v>
      </c>
      <c r="F11" s="14">
        <f t="shared" si="6"/>
        <v>160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160</v>
      </c>
      <c r="K11" s="27">
        <v>43872</v>
      </c>
      <c r="L11" s="26">
        <v>160</v>
      </c>
      <c r="M11" s="27"/>
      <c r="N11" s="28"/>
      <c r="O11" s="27"/>
      <c r="P11" s="28"/>
      <c r="S11" s="5"/>
    </row>
    <row r="12" ht="15.75" spans="1:19">
      <c r="A12" s="5" t="str">
        <f t="shared" si="1"/>
        <v>22020</v>
      </c>
      <c r="B12" s="12">
        <f t="shared" si="2"/>
        <v>43862</v>
      </c>
      <c r="C12" s="13">
        <f t="shared" si="3"/>
        <v>1600</v>
      </c>
      <c r="D12" s="13">
        <f t="shared" si="4"/>
        <v>160</v>
      </c>
      <c r="E12" s="13">
        <f t="shared" si="5"/>
        <v>160</v>
      </c>
      <c r="F12" s="14">
        <f t="shared" si="6"/>
        <v>160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160</v>
      </c>
      <c r="K12" s="27">
        <v>43871</v>
      </c>
      <c r="L12" s="26">
        <v>160</v>
      </c>
      <c r="M12" s="27"/>
      <c r="N12" s="28"/>
      <c r="O12" s="27"/>
      <c r="P12" s="28"/>
      <c r="S12" s="5"/>
    </row>
    <row r="13" ht="15.75" spans="1:19">
      <c r="A13" s="5" t="str">
        <f t="shared" si="1"/>
        <v>32020</v>
      </c>
      <c r="B13" s="12">
        <f t="shared" si="2"/>
        <v>43891</v>
      </c>
      <c r="C13" s="13">
        <f t="shared" si="3"/>
        <v>1600</v>
      </c>
      <c r="D13" s="13">
        <f t="shared" si="4"/>
        <v>160</v>
      </c>
      <c r="E13" s="13">
        <f t="shared" si="5"/>
        <v>160</v>
      </c>
      <c r="F13" s="14">
        <f t="shared" si="6"/>
        <v>160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160</v>
      </c>
      <c r="K13" s="27">
        <v>43899</v>
      </c>
      <c r="L13" s="26">
        <v>160</v>
      </c>
      <c r="M13" s="27"/>
      <c r="N13" s="28"/>
      <c r="O13" s="27"/>
      <c r="P13" s="28"/>
      <c r="S13" s="5"/>
    </row>
    <row r="14" ht="15.75" spans="1:19">
      <c r="A14" s="5" t="str">
        <f t="shared" si="1"/>
        <v>42020</v>
      </c>
      <c r="B14" s="12">
        <f t="shared" si="2"/>
        <v>43922</v>
      </c>
      <c r="C14" s="13">
        <f t="shared" si="3"/>
        <v>1600</v>
      </c>
      <c r="D14" s="13">
        <f t="shared" si="4"/>
        <v>160</v>
      </c>
      <c r="E14" s="13">
        <f t="shared" si="5"/>
        <v>160</v>
      </c>
      <c r="F14" s="14">
        <f t="shared" si="6"/>
        <v>160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160</v>
      </c>
      <c r="K14" s="27">
        <v>43929</v>
      </c>
      <c r="L14" s="26">
        <v>160</v>
      </c>
      <c r="M14" s="27"/>
      <c r="N14" s="28"/>
      <c r="O14" s="27"/>
      <c r="P14" s="28"/>
      <c r="S14" s="5"/>
    </row>
    <row r="15" ht="15.75" spans="1:19">
      <c r="A15" s="5" t="str">
        <f t="shared" si="1"/>
        <v>52020</v>
      </c>
      <c r="B15" s="12">
        <f t="shared" si="2"/>
        <v>43952</v>
      </c>
      <c r="C15" s="13">
        <f t="shared" si="3"/>
        <v>1600</v>
      </c>
      <c r="D15" s="13">
        <f t="shared" si="4"/>
        <v>160</v>
      </c>
      <c r="E15" s="13">
        <f t="shared" si="5"/>
        <v>160</v>
      </c>
      <c r="F15" s="14">
        <f t="shared" si="6"/>
        <v>160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160</v>
      </c>
      <c r="K15" s="29">
        <v>43967</v>
      </c>
      <c r="L15" s="26">
        <v>160</v>
      </c>
      <c r="M15" s="29"/>
      <c r="N15" s="30"/>
      <c r="O15" s="29"/>
      <c r="P15" s="30"/>
      <c r="S15" s="5"/>
    </row>
    <row r="16" ht="15.75" spans="1:19">
      <c r="A16" s="5" t="str">
        <f t="shared" si="1"/>
        <v>62020</v>
      </c>
      <c r="B16" s="12">
        <f t="shared" si="2"/>
        <v>43983</v>
      </c>
      <c r="C16" s="13">
        <f t="shared" si="3"/>
        <v>1600</v>
      </c>
      <c r="D16" s="13">
        <f t="shared" si="4"/>
        <v>160</v>
      </c>
      <c r="E16" s="13">
        <f t="shared" si="5"/>
        <v>160</v>
      </c>
      <c r="F16" s="14">
        <f t="shared" si="6"/>
        <v>160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160</v>
      </c>
      <c r="K16" s="25">
        <v>44051</v>
      </c>
      <c r="L16" s="26">
        <v>160</v>
      </c>
      <c r="M16" s="25"/>
      <c r="N16" s="26"/>
      <c r="O16" s="25"/>
      <c r="P16" s="26"/>
      <c r="S16" s="5"/>
    </row>
    <row r="17" ht="15.75" spans="1:19">
      <c r="A17" s="5" t="str">
        <f t="shared" si="1"/>
        <v>72020</v>
      </c>
      <c r="B17" s="12">
        <f t="shared" si="2"/>
        <v>44013</v>
      </c>
      <c r="C17" s="13">
        <f t="shared" si="3"/>
        <v>1600</v>
      </c>
      <c r="D17" s="13">
        <f t="shared" si="4"/>
        <v>160</v>
      </c>
      <c r="E17" s="13">
        <f t="shared" si="5"/>
        <v>160</v>
      </c>
      <c r="F17" s="14">
        <f t="shared" si="6"/>
        <v>160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160</v>
      </c>
      <c r="K17" s="25">
        <v>44051</v>
      </c>
      <c r="L17" s="26">
        <v>160</v>
      </c>
      <c r="M17" s="25"/>
      <c r="N17" s="26"/>
      <c r="O17" s="25"/>
      <c r="P17" s="26"/>
      <c r="S17" s="5"/>
    </row>
    <row r="18" ht="15.75" spans="1:19">
      <c r="A18" s="5" t="str">
        <f t="shared" si="1"/>
        <v>82020</v>
      </c>
      <c r="B18" s="12">
        <f t="shared" si="2"/>
        <v>44044</v>
      </c>
      <c r="C18" s="13">
        <f t="shared" si="3"/>
        <v>1600</v>
      </c>
      <c r="D18" s="13">
        <f t="shared" si="4"/>
        <v>160</v>
      </c>
      <c r="E18" s="13">
        <f t="shared" si="5"/>
        <v>160</v>
      </c>
      <c r="F18" s="14">
        <f t="shared" si="6"/>
        <v>160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160</v>
      </c>
      <c r="K18" s="25">
        <v>44051</v>
      </c>
      <c r="L18" s="26">
        <v>160</v>
      </c>
      <c r="M18" s="25"/>
      <c r="N18" s="26"/>
      <c r="O18" s="25"/>
      <c r="P18" s="26"/>
      <c r="S18" s="5"/>
    </row>
    <row r="19" ht="15.75" spans="1:19">
      <c r="A19" s="5" t="str">
        <f t="shared" si="1"/>
        <v>92020</v>
      </c>
      <c r="B19" s="12">
        <f t="shared" si="2"/>
        <v>44075</v>
      </c>
      <c r="C19" s="13">
        <f t="shared" si="3"/>
        <v>1600</v>
      </c>
      <c r="D19" s="13">
        <f t="shared" si="4"/>
        <v>160</v>
      </c>
      <c r="E19" s="13">
        <f t="shared" si="5"/>
        <v>160</v>
      </c>
      <c r="F19" s="14">
        <f t="shared" si="6"/>
        <v>0</v>
      </c>
      <c r="G19" s="14">
        <f t="shared" si="0"/>
        <v>160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102020</v>
      </c>
      <c r="B20" s="12">
        <f t="shared" si="2"/>
        <v>44105</v>
      </c>
      <c r="C20" s="13">
        <f t="shared" si="3"/>
        <v>1600</v>
      </c>
      <c r="D20" s="13">
        <f t="shared" si="4"/>
        <v>160</v>
      </c>
      <c r="E20" s="13">
        <f t="shared" si="5"/>
        <v>320</v>
      </c>
      <c r="F20" s="14">
        <f t="shared" si="6"/>
        <v>0</v>
      </c>
      <c r="G20" s="14">
        <f t="shared" si="0"/>
        <v>320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112020</v>
      </c>
      <c r="B21" s="12">
        <f t="shared" si="2"/>
        <v>44136</v>
      </c>
      <c r="C21" s="13">
        <f t="shared" si="3"/>
        <v>1600</v>
      </c>
      <c r="D21" s="13">
        <f t="shared" si="4"/>
        <v>160</v>
      </c>
      <c r="E21" s="13">
        <f t="shared" si="5"/>
        <v>480</v>
      </c>
      <c r="F21" s="14">
        <f t="shared" si="6"/>
        <v>0</v>
      </c>
      <c r="G21" s="14">
        <f t="shared" si="0"/>
        <v>480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122020</v>
      </c>
      <c r="B22" s="12">
        <f t="shared" si="2"/>
        <v>44166</v>
      </c>
      <c r="C22" s="13">
        <f t="shared" si="3"/>
        <v>1600</v>
      </c>
      <c r="D22" s="13">
        <f t="shared" si="4"/>
        <v>160</v>
      </c>
      <c r="E22" s="13">
        <f t="shared" si="5"/>
        <v>640</v>
      </c>
      <c r="F22" s="14">
        <f t="shared" si="6"/>
        <v>0</v>
      </c>
      <c r="G22" s="14">
        <f t="shared" si="0"/>
        <v>640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12021</v>
      </c>
      <c r="B23" s="12">
        <f t="shared" si="2"/>
        <v>44197</v>
      </c>
      <c r="C23" s="13">
        <f t="shared" si="3"/>
        <v>1600</v>
      </c>
      <c r="D23" s="13">
        <f t="shared" si="4"/>
        <v>160</v>
      </c>
      <c r="E23" s="13">
        <f t="shared" si="5"/>
        <v>800</v>
      </c>
      <c r="F23" s="14">
        <f t="shared" si="6"/>
        <v>0</v>
      </c>
      <c r="G23" s="14">
        <f t="shared" si="0"/>
        <v>800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22021</v>
      </c>
      <c r="B24" s="12">
        <f t="shared" si="2"/>
        <v>44228</v>
      </c>
      <c r="C24" s="13">
        <f t="shared" si="3"/>
        <v>1600</v>
      </c>
      <c r="D24" s="13">
        <f t="shared" si="4"/>
        <v>160</v>
      </c>
      <c r="E24" s="13">
        <f t="shared" si="5"/>
        <v>960</v>
      </c>
      <c r="F24" s="14">
        <f t="shared" si="6"/>
        <v>0</v>
      </c>
      <c r="G24" s="14">
        <f t="shared" si="0"/>
        <v>960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32021</v>
      </c>
      <c r="B25" s="12">
        <f t="shared" si="2"/>
        <v>44256</v>
      </c>
      <c r="C25" s="13">
        <f t="shared" si="3"/>
        <v>1600</v>
      </c>
      <c r="D25" s="13">
        <f t="shared" si="4"/>
        <v>160</v>
      </c>
      <c r="E25" s="13">
        <f t="shared" si="5"/>
        <v>1120</v>
      </c>
      <c r="F25" s="14">
        <f t="shared" si="6"/>
        <v>0</v>
      </c>
      <c r="G25" s="14">
        <f t="shared" si="0"/>
        <v>1120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42021</v>
      </c>
      <c r="B26" s="12">
        <f t="shared" si="2"/>
        <v>44287</v>
      </c>
      <c r="C26" s="13">
        <f t="shared" si="3"/>
        <v>1600</v>
      </c>
      <c r="D26" s="13">
        <f t="shared" si="4"/>
        <v>160</v>
      </c>
      <c r="E26" s="13">
        <f t="shared" si="5"/>
        <v>1280</v>
      </c>
      <c r="F26" s="14">
        <f t="shared" si="6"/>
        <v>0</v>
      </c>
      <c r="G26" s="14">
        <f t="shared" si="0"/>
        <v>1280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52021</v>
      </c>
      <c r="B27" s="12">
        <f t="shared" si="2"/>
        <v>44317</v>
      </c>
      <c r="C27" s="13">
        <f t="shared" si="3"/>
        <v>1600</v>
      </c>
      <c r="D27" s="13">
        <f t="shared" si="4"/>
        <v>160</v>
      </c>
      <c r="E27" s="13">
        <f t="shared" si="5"/>
        <v>1440</v>
      </c>
      <c r="F27" s="14">
        <f t="shared" si="6"/>
        <v>0</v>
      </c>
      <c r="G27" s="14">
        <f t="shared" si="0"/>
        <v>1440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62021</v>
      </c>
      <c r="B28" s="12">
        <f t="shared" si="2"/>
        <v>44348</v>
      </c>
      <c r="C28" s="13">
        <f t="shared" si="3"/>
        <v>1600</v>
      </c>
      <c r="D28" s="13">
        <f t="shared" si="4"/>
        <v>160</v>
      </c>
      <c r="E28" s="13">
        <f t="shared" si="5"/>
        <v>1600</v>
      </c>
      <c r="F28" s="14">
        <f t="shared" si="6"/>
        <v>0</v>
      </c>
      <c r="G28" s="14">
        <f t="shared" si="0"/>
        <v>1600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72021</v>
      </c>
      <c r="B29" s="12">
        <f t="shared" si="2"/>
        <v>44378</v>
      </c>
      <c r="C29" s="13">
        <f t="shared" si="3"/>
        <v>1600</v>
      </c>
      <c r="D29" s="13">
        <f t="shared" si="4"/>
        <v>160</v>
      </c>
      <c r="E29" s="13">
        <f t="shared" si="5"/>
        <v>1760</v>
      </c>
      <c r="F29" s="14">
        <f t="shared" si="6"/>
        <v>0</v>
      </c>
      <c r="G29" s="14">
        <f t="shared" si="0"/>
        <v>1760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82021</v>
      </c>
      <c r="B30" s="12">
        <f t="shared" si="2"/>
        <v>44409</v>
      </c>
      <c r="C30" s="13">
        <f t="shared" si="3"/>
        <v>1600</v>
      </c>
      <c r="D30" s="13">
        <f t="shared" si="4"/>
        <v>160</v>
      </c>
      <c r="E30" s="13">
        <f t="shared" si="5"/>
        <v>1920</v>
      </c>
      <c r="F30" s="14">
        <f t="shared" si="6"/>
        <v>0</v>
      </c>
      <c r="G30" s="14">
        <f t="shared" si="0"/>
        <v>1920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92021</v>
      </c>
      <c r="B31" s="12">
        <f t="shared" si="2"/>
        <v>44440</v>
      </c>
      <c r="C31" s="13">
        <f t="shared" si="3"/>
        <v>1600</v>
      </c>
      <c r="D31" s="13">
        <f t="shared" si="4"/>
        <v>160</v>
      </c>
      <c r="E31" s="13">
        <f t="shared" si="5"/>
        <v>2080</v>
      </c>
      <c r="F31" s="14">
        <f t="shared" si="6"/>
        <v>0</v>
      </c>
      <c r="G31" s="14">
        <f t="shared" si="0"/>
        <v>2080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102021</v>
      </c>
      <c r="B32" s="12">
        <f t="shared" si="2"/>
        <v>44470</v>
      </c>
      <c r="C32" s="13">
        <f t="shared" si="3"/>
        <v>1600</v>
      </c>
      <c r="D32" s="13">
        <f t="shared" si="4"/>
        <v>160</v>
      </c>
      <c r="E32" s="13">
        <f t="shared" si="5"/>
        <v>2240</v>
      </c>
      <c r="F32" s="14">
        <f t="shared" si="6"/>
        <v>0</v>
      </c>
      <c r="G32" s="14">
        <f t="shared" si="0"/>
        <v>2240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112021</v>
      </c>
      <c r="B33" s="12">
        <f t="shared" si="2"/>
        <v>44501</v>
      </c>
      <c r="C33" s="13">
        <f t="shared" si="3"/>
        <v>1600</v>
      </c>
      <c r="D33" s="13">
        <f t="shared" si="4"/>
        <v>160</v>
      </c>
      <c r="E33" s="13">
        <f t="shared" si="5"/>
        <v>2400</v>
      </c>
      <c r="F33" s="14">
        <f t="shared" si="6"/>
        <v>0</v>
      </c>
      <c r="G33" s="14">
        <f t="shared" si="0"/>
        <v>2400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122021</v>
      </c>
      <c r="B34" s="12">
        <f t="shared" si="2"/>
        <v>44531</v>
      </c>
      <c r="C34" s="13">
        <f t="shared" si="3"/>
        <v>1600</v>
      </c>
      <c r="D34" s="13">
        <f t="shared" si="4"/>
        <v>160</v>
      </c>
      <c r="E34" s="13">
        <f t="shared" si="5"/>
        <v>2560</v>
      </c>
      <c r="F34" s="14">
        <f t="shared" si="6"/>
        <v>0</v>
      </c>
      <c r="G34" s="14">
        <f t="shared" si="0"/>
        <v>2560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12022</v>
      </c>
      <c r="B35" s="12">
        <f t="shared" si="2"/>
        <v>44562</v>
      </c>
      <c r="C35" s="13">
        <f t="shared" si="3"/>
        <v>1600</v>
      </c>
      <c r="D35" s="13">
        <f t="shared" si="4"/>
        <v>160</v>
      </c>
      <c r="E35" s="13">
        <f t="shared" si="5"/>
        <v>2720</v>
      </c>
      <c r="F35" s="14">
        <f t="shared" si="6"/>
        <v>0</v>
      </c>
      <c r="G35" s="14">
        <f t="shared" si="0"/>
        <v>2720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22022</v>
      </c>
      <c r="B36" s="12">
        <f t="shared" si="2"/>
        <v>44593</v>
      </c>
      <c r="C36" s="13">
        <f t="shared" si="3"/>
        <v>1600</v>
      </c>
      <c r="D36" s="13">
        <f t="shared" si="4"/>
        <v>160</v>
      </c>
      <c r="E36" s="13">
        <f t="shared" si="5"/>
        <v>2880</v>
      </c>
      <c r="F36" s="14">
        <f t="shared" si="6"/>
        <v>0</v>
      </c>
      <c r="G36" s="14">
        <f t="shared" si="0"/>
        <v>2880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32022</v>
      </c>
      <c r="B37" s="12">
        <f t="shared" si="2"/>
        <v>44621</v>
      </c>
      <c r="C37" s="13">
        <f t="shared" si="3"/>
        <v>1600</v>
      </c>
      <c r="D37" s="13">
        <f t="shared" si="4"/>
        <v>160</v>
      </c>
      <c r="E37" s="13">
        <f t="shared" si="5"/>
        <v>3040</v>
      </c>
      <c r="F37" s="14">
        <f t="shared" si="6"/>
        <v>0</v>
      </c>
      <c r="G37" s="14">
        <f t="shared" ref="G37:G68" si="10">E37-F37</f>
        <v>3040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42022</v>
      </c>
      <c r="B38" s="12">
        <f t="shared" ref="B38:B69" si="12">EDATE(B37,1)</f>
        <v>44652</v>
      </c>
      <c r="C38" s="13">
        <f t="shared" ref="C38:C69" si="13">C37-H38+I38</f>
        <v>1600</v>
      </c>
      <c r="D38" s="13">
        <f t="shared" ref="D38:D69" si="14">C37*$K$1</f>
        <v>160</v>
      </c>
      <c r="E38" s="13">
        <f t="shared" ref="E38:E69" si="15">C37*$K$1+G37</f>
        <v>3200</v>
      </c>
      <c r="F38" s="14">
        <f t="shared" ref="F38:F69" si="16">IF(J38&gt;E38,E38,J38)</f>
        <v>0</v>
      </c>
      <c r="G38" s="14">
        <f t="shared" si="10"/>
        <v>3200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52022</v>
      </c>
      <c r="B39" s="12">
        <f t="shared" si="12"/>
        <v>44682</v>
      </c>
      <c r="C39" s="13">
        <f t="shared" si="13"/>
        <v>1600</v>
      </c>
      <c r="D39" s="13">
        <f t="shared" si="14"/>
        <v>160</v>
      </c>
      <c r="E39" s="13">
        <f t="shared" si="15"/>
        <v>3360</v>
      </c>
      <c r="F39" s="14">
        <f t="shared" si="16"/>
        <v>0</v>
      </c>
      <c r="G39" s="14">
        <f t="shared" si="10"/>
        <v>3360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62022</v>
      </c>
      <c r="B40" s="12">
        <f t="shared" si="12"/>
        <v>44713</v>
      </c>
      <c r="C40" s="13">
        <f t="shared" si="13"/>
        <v>1600</v>
      </c>
      <c r="D40" s="13">
        <f t="shared" si="14"/>
        <v>160</v>
      </c>
      <c r="E40" s="13">
        <f t="shared" si="15"/>
        <v>3520</v>
      </c>
      <c r="F40" s="14">
        <f t="shared" si="16"/>
        <v>0</v>
      </c>
      <c r="G40" s="14">
        <f t="shared" si="10"/>
        <v>3520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72022</v>
      </c>
      <c r="B41" s="12">
        <f t="shared" si="12"/>
        <v>44743</v>
      </c>
      <c r="C41" s="13">
        <f t="shared" si="13"/>
        <v>1600</v>
      </c>
      <c r="D41" s="13">
        <f t="shared" si="14"/>
        <v>160</v>
      </c>
      <c r="E41" s="13">
        <f t="shared" si="15"/>
        <v>3680</v>
      </c>
      <c r="F41" s="14">
        <f t="shared" si="16"/>
        <v>0</v>
      </c>
      <c r="G41" s="14">
        <f t="shared" si="10"/>
        <v>3680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82022</v>
      </c>
      <c r="B42" s="12">
        <f t="shared" si="12"/>
        <v>44774</v>
      </c>
      <c r="C42" s="13">
        <f t="shared" si="13"/>
        <v>1600</v>
      </c>
      <c r="D42" s="13">
        <f t="shared" si="14"/>
        <v>160</v>
      </c>
      <c r="E42" s="13">
        <f t="shared" si="15"/>
        <v>3840</v>
      </c>
      <c r="F42" s="14">
        <f t="shared" si="16"/>
        <v>0</v>
      </c>
      <c r="G42" s="14">
        <f t="shared" si="10"/>
        <v>3840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92022</v>
      </c>
      <c r="B43" s="12">
        <f t="shared" si="12"/>
        <v>44805</v>
      </c>
      <c r="C43" s="13">
        <f t="shared" si="13"/>
        <v>1600</v>
      </c>
      <c r="D43" s="13">
        <f t="shared" si="14"/>
        <v>160</v>
      </c>
      <c r="E43" s="13">
        <f t="shared" si="15"/>
        <v>4000</v>
      </c>
      <c r="F43" s="14">
        <f t="shared" si="16"/>
        <v>0</v>
      </c>
      <c r="G43" s="14">
        <f t="shared" si="10"/>
        <v>4000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102022</v>
      </c>
      <c r="B44" s="12">
        <f t="shared" si="12"/>
        <v>44835</v>
      </c>
      <c r="C44" s="13">
        <f t="shared" si="13"/>
        <v>1600</v>
      </c>
      <c r="D44" s="13">
        <f t="shared" si="14"/>
        <v>160</v>
      </c>
      <c r="E44" s="13">
        <f t="shared" si="15"/>
        <v>4160</v>
      </c>
      <c r="F44" s="14">
        <f t="shared" si="16"/>
        <v>0</v>
      </c>
      <c r="G44" s="14">
        <f t="shared" si="10"/>
        <v>4160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112022</v>
      </c>
      <c r="B45" s="12">
        <f t="shared" si="12"/>
        <v>44866</v>
      </c>
      <c r="C45" s="13">
        <f t="shared" si="13"/>
        <v>1600</v>
      </c>
      <c r="D45" s="13">
        <f t="shared" si="14"/>
        <v>160</v>
      </c>
      <c r="E45" s="13">
        <f t="shared" si="15"/>
        <v>4320</v>
      </c>
      <c r="F45" s="14">
        <f t="shared" si="16"/>
        <v>0</v>
      </c>
      <c r="G45" s="14">
        <f t="shared" si="10"/>
        <v>4320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122022</v>
      </c>
      <c r="B46" s="12">
        <f t="shared" si="12"/>
        <v>44896</v>
      </c>
      <c r="C46" s="13">
        <f t="shared" si="13"/>
        <v>1600</v>
      </c>
      <c r="D46" s="13">
        <f t="shared" si="14"/>
        <v>160</v>
      </c>
      <c r="E46" s="13">
        <f t="shared" si="15"/>
        <v>4480</v>
      </c>
      <c r="F46" s="14">
        <f t="shared" si="16"/>
        <v>0</v>
      </c>
      <c r="G46" s="14">
        <f t="shared" si="10"/>
        <v>4480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12023</v>
      </c>
      <c r="B47" s="12">
        <f t="shared" si="12"/>
        <v>44927</v>
      </c>
      <c r="C47" s="13">
        <f t="shared" si="13"/>
        <v>1600</v>
      </c>
      <c r="D47" s="13">
        <f t="shared" si="14"/>
        <v>160</v>
      </c>
      <c r="E47" s="13">
        <f t="shared" si="15"/>
        <v>4640</v>
      </c>
      <c r="F47" s="14">
        <f t="shared" si="16"/>
        <v>0</v>
      </c>
      <c r="G47" s="14">
        <f t="shared" si="10"/>
        <v>4640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22023</v>
      </c>
      <c r="B48" s="12">
        <f t="shared" si="12"/>
        <v>44958</v>
      </c>
      <c r="C48" s="13">
        <f t="shared" si="13"/>
        <v>1600</v>
      </c>
      <c r="D48" s="13">
        <f t="shared" si="14"/>
        <v>160</v>
      </c>
      <c r="E48" s="13">
        <f t="shared" si="15"/>
        <v>4800</v>
      </c>
      <c r="F48" s="14">
        <f t="shared" si="16"/>
        <v>0</v>
      </c>
      <c r="G48" s="14">
        <f t="shared" si="10"/>
        <v>4800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32023</v>
      </c>
      <c r="B49" s="12">
        <f t="shared" si="12"/>
        <v>44986</v>
      </c>
      <c r="C49" s="13">
        <f t="shared" si="13"/>
        <v>1600</v>
      </c>
      <c r="D49" s="13">
        <f t="shared" si="14"/>
        <v>160</v>
      </c>
      <c r="E49" s="13">
        <f t="shared" si="15"/>
        <v>4960</v>
      </c>
      <c r="F49" s="14">
        <f t="shared" si="16"/>
        <v>0</v>
      </c>
      <c r="G49" s="14">
        <f t="shared" si="10"/>
        <v>4960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42023</v>
      </c>
      <c r="B50" s="12">
        <f t="shared" si="12"/>
        <v>45017</v>
      </c>
      <c r="C50" s="13">
        <f t="shared" si="13"/>
        <v>1600</v>
      </c>
      <c r="D50" s="13">
        <f t="shared" si="14"/>
        <v>160</v>
      </c>
      <c r="E50" s="13">
        <f t="shared" si="15"/>
        <v>5120</v>
      </c>
      <c r="F50" s="14">
        <f t="shared" si="16"/>
        <v>0</v>
      </c>
      <c r="G50" s="14">
        <f t="shared" si="10"/>
        <v>5120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52023</v>
      </c>
      <c r="B51" s="12">
        <f t="shared" si="12"/>
        <v>45047</v>
      </c>
      <c r="C51" s="13">
        <f t="shared" si="13"/>
        <v>1600</v>
      </c>
      <c r="D51" s="13">
        <f t="shared" si="14"/>
        <v>160</v>
      </c>
      <c r="E51" s="13">
        <f t="shared" si="15"/>
        <v>5280</v>
      </c>
      <c r="F51" s="14">
        <f t="shared" si="16"/>
        <v>0</v>
      </c>
      <c r="G51" s="14">
        <f t="shared" si="10"/>
        <v>5280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62023</v>
      </c>
      <c r="B52" s="12">
        <f t="shared" si="12"/>
        <v>45078</v>
      </c>
      <c r="C52" s="13">
        <f t="shared" si="13"/>
        <v>1600</v>
      </c>
      <c r="D52" s="13">
        <f t="shared" si="14"/>
        <v>160</v>
      </c>
      <c r="E52" s="13">
        <f t="shared" si="15"/>
        <v>5440</v>
      </c>
      <c r="F52" s="14">
        <f t="shared" si="16"/>
        <v>0</v>
      </c>
      <c r="G52" s="14">
        <f t="shared" si="10"/>
        <v>5440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72023</v>
      </c>
      <c r="B53" s="12">
        <f t="shared" si="12"/>
        <v>45108</v>
      </c>
      <c r="C53" s="13">
        <f t="shared" si="13"/>
        <v>1600</v>
      </c>
      <c r="D53" s="13">
        <f t="shared" si="14"/>
        <v>160</v>
      </c>
      <c r="E53" s="13">
        <f t="shared" si="15"/>
        <v>5600</v>
      </c>
      <c r="F53" s="14">
        <f t="shared" si="16"/>
        <v>0</v>
      </c>
      <c r="G53" s="14">
        <f t="shared" si="10"/>
        <v>5600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82023</v>
      </c>
      <c r="B54" s="12">
        <f t="shared" si="12"/>
        <v>45139</v>
      </c>
      <c r="C54" s="13">
        <f t="shared" si="13"/>
        <v>1600</v>
      </c>
      <c r="D54" s="13">
        <f t="shared" si="14"/>
        <v>160</v>
      </c>
      <c r="E54" s="13">
        <f t="shared" si="15"/>
        <v>5760</v>
      </c>
      <c r="F54" s="14">
        <f t="shared" si="16"/>
        <v>0</v>
      </c>
      <c r="G54" s="14">
        <f t="shared" si="10"/>
        <v>5760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92023</v>
      </c>
      <c r="B55" s="12">
        <f t="shared" si="12"/>
        <v>45170</v>
      </c>
      <c r="C55" s="13">
        <f t="shared" si="13"/>
        <v>1600</v>
      </c>
      <c r="D55" s="13">
        <f t="shared" si="14"/>
        <v>160</v>
      </c>
      <c r="E55" s="13">
        <f t="shared" si="15"/>
        <v>5920</v>
      </c>
      <c r="F55" s="14">
        <f t="shared" si="16"/>
        <v>0</v>
      </c>
      <c r="G55" s="14">
        <f t="shared" si="10"/>
        <v>5920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102023</v>
      </c>
      <c r="B56" s="12">
        <f t="shared" si="12"/>
        <v>45200</v>
      </c>
      <c r="C56" s="13">
        <f t="shared" si="13"/>
        <v>1600</v>
      </c>
      <c r="D56" s="13">
        <f t="shared" si="14"/>
        <v>160</v>
      </c>
      <c r="E56" s="13">
        <f t="shared" si="15"/>
        <v>6080</v>
      </c>
      <c r="F56" s="14">
        <f t="shared" si="16"/>
        <v>0</v>
      </c>
      <c r="G56" s="14">
        <f t="shared" si="10"/>
        <v>6080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112023</v>
      </c>
      <c r="B57" s="12">
        <f t="shared" si="12"/>
        <v>45231</v>
      </c>
      <c r="C57" s="13">
        <f t="shared" si="13"/>
        <v>1600</v>
      </c>
      <c r="D57" s="13">
        <f t="shared" si="14"/>
        <v>160</v>
      </c>
      <c r="E57" s="13">
        <f t="shared" si="15"/>
        <v>6240</v>
      </c>
      <c r="F57" s="14">
        <f t="shared" si="16"/>
        <v>0</v>
      </c>
      <c r="G57" s="14">
        <f t="shared" si="10"/>
        <v>6240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122023</v>
      </c>
      <c r="B58" s="12">
        <f t="shared" si="12"/>
        <v>45261</v>
      </c>
      <c r="C58" s="13">
        <f t="shared" si="13"/>
        <v>1600</v>
      </c>
      <c r="D58" s="13">
        <f t="shared" si="14"/>
        <v>160</v>
      </c>
      <c r="E58" s="13">
        <f t="shared" si="15"/>
        <v>6400</v>
      </c>
      <c r="F58" s="14">
        <f t="shared" si="16"/>
        <v>0</v>
      </c>
      <c r="G58" s="14">
        <f t="shared" si="10"/>
        <v>6400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12024</v>
      </c>
      <c r="B59" s="12">
        <f t="shared" si="12"/>
        <v>45292</v>
      </c>
      <c r="C59" s="13">
        <f t="shared" si="13"/>
        <v>1600</v>
      </c>
      <c r="D59" s="13">
        <f t="shared" si="14"/>
        <v>160</v>
      </c>
      <c r="E59" s="13">
        <f t="shared" si="15"/>
        <v>6560</v>
      </c>
      <c r="F59" s="14">
        <f t="shared" si="16"/>
        <v>0</v>
      </c>
      <c r="G59" s="14">
        <f t="shared" si="10"/>
        <v>6560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22024</v>
      </c>
      <c r="B60" s="12">
        <f t="shared" si="12"/>
        <v>45323</v>
      </c>
      <c r="C60" s="13">
        <f t="shared" si="13"/>
        <v>1600</v>
      </c>
      <c r="D60" s="13">
        <f t="shared" si="14"/>
        <v>160</v>
      </c>
      <c r="E60" s="13">
        <f t="shared" si="15"/>
        <v>6720</v>
      </c>
      <c r="F60" s="14">
        <f t="shared" si="16"/>
        <v>0</v>
      </c>
      <c r="G60" s="14">
        <f t="shared" si="10"/>
        <v>6720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32024</v>
      </c>
      <c r="B61" s="12">
        <f t="shared" si="12"/>
        <v>45352</v>
      </c>
      <c r="C61" s="13">
        <f t="shared" si="13"/>
        <v>1600</v>
      </c>
      <c r="D61" s="13">
        <f t="shared" si="14"/>
        <v>160</v>
      </c>
      <c r="E61" s="13">
        <f t="shared" si="15"/>
        <v>6880</v>
      </c>
      <c r="F61" s="14">
        <f t="shared" si="16"/>
        <v>0</v>
      </c>
      <c r="G61" s="14">
        <f t="shared" si="10"/>
        <v>6880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42024</v>
      </c>
      <c r="B62" s="12">
        <f t="shared" si="12"/>
        <v>45383</v>
      </c>
      <c r="C62" s="13">
        <f t="shared" si="13"/>
        <v>1600</v>
      </c>
      <c r="D62" s="13">
        <f t="shared" si="14"/>
        <v>160</v>
      </c>
      <c r="E62" s="13">
        <f t="shared" si="15"/>
        <v>7040</v>
      </c>
      <c r="F62" s="14">
        <f t="shared" si="16"/>
        <v>0</v>
      </c>
      <c r="G62" s="14">
        <f t="shared" si="10"/>
        <v>7040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52024</v>
      </c>
      <c r="B63" s="12">
        <f t="shared" si="12"/>
        <v>45413</v>
      </c>
      <c r="C63" s="13">
        <f t="shared" si="13"/>
        <v>1600</v>
      </c>
      <c r="D63" s="13">
        <f t="shared" si="14"/>
        <v>160</v>
      </c>
      <c r="E63" s="13">
        <f t="shared" si="15"/>
        <v>7200</v>
      </c>
      <c r="F63" s="14">
        <f t="shared" si="16"/>
        <v>0</v>
      </c>
      <c r="G63" s="14">
        <f t="shared" si="10"/>
        <v>7200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62024</v>
      </c>
      <c r="B64" s="12">
        <f t="shared" si="12"/>
        <v>45444</v>
      </c>
      <c r="C64" s="13">
        <f t="shared" si="13"/>
        <v>1600</v>
      </c>
      <c r="D64" s="13">
        <f t="shared" si="14"/>
        <v>160</v>
      </c>
      <c r="E64" s="13">
        <f t="shared" si="15"/>
        <v>7360</v>
      </c>
      <c r="F64" s="14">
        <f t="shared" si="16"/>
        <v>0</v>
      </c>
      <c r="G64" s="14">
        <f t="shared" si="10"/>
        <v>7360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72024</v>
      </c>
      <c r="B65" s="12">
        <f t="shared" si="12"/>
        <v>45474</v>
      </c>
      <c r="C65" s="13">
        <f t="shared" si="13"/>
        <v>1600</v>
      </c>
      <c r="D65" s="13">
        <f t="shared" si="14"/>
        <v>160</v>
      </c>
      <c r="E65" s="13">
        <f t="shared" si="15"/>
        <v>7520</v>
      </c>
      <c r="F65" s="14">
        <f t="shared" si="16"/>
        <v>0</v>
      </c>
      <c r="G65" s="14">
        <f t="shared" si="10"/>
        <v>7520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82024</v>
      </c>
      <c r="B66" s="12">
        <f t="shared" si="12"/>
        <v>45505</v>
      </c>
      <c r="C66" s="13">
        <f t="shared" si="13"/>
        <v>1600</v>
      </c>
      <c r="D66" s="13">
        <f t="shared" si="14"/>
        <v>160</v>
      </c>
      <c r="E66" s="13">
        <f t="shared" si="15"/>
        <v>7680</v>
      </c>
      <c r="F66" s="14">
        <f t="shared" si="16"/>
        <v>0</v>
      </c>
      <c r="G66" s="14">
        <f t="shared" si="10"/>
        <v>7680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92024</v>
      </c>
      <c r="B67" s="12">
        <f t="shared" si="12"/>
        <v>45536</v>
      </c>
      <c r="C67" s="13">
        <f t="shared" si="13"/>
        <v>1600</v>
      </c>
      <c r="D67" s="13">
        <f t="shared" si="14"/>
        <v>160</v>
      </c>
      <c r="E67" s="13">
        <f t="shared" si="15"/>
        <v>7840</v>
      </c>
      <c r="F67" s="14">
        <f t="shared" si="16"/>
        <v>0</v>
      </c>
      <c r="G67" s="14">
        <f t="shared" si="10"/>
        <v>7840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102024</v>
      </c>
      <c r="B68" s="12">
        <f t="shared" si="12"/>
        <v>45566</v>
      </c>
      <c r="C68" s="13">
        <f t="shared" si="13"/>
        <v>1600</v>
      </c>
      <c r="D68" s="13">
        <f t="shared" si="14"/>
        <v>160</v>
      </c>
      <c r="E68" s="13">
        <f t="shared" si="15"/>
        <v>8000</v>
      </c>
      <c r="F68" s="14">
        <f t="shared" si="16"/>
        <v>0</v>
      </c>
      <c r="G68" s="14">
        <f t="shared" si="10"/>
        <v>8000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112024</v>
      </c>
      <c r="B69" s="12">
        <f t="shared" si="12"/>
        <v>45597</v>
      </c>
      <c r="C69" s="13">
        <f t="shared" si="13"/>
        <v>1600</v>
      </c>
      <c r="D69" s="13">
        <f t="shared" si="14"/>
        <v>160</v>
      </c>
      <c r="E69" s="13">
        <f t="shared" si="15"/>
        <v>8160</v>
      </c>
      <c r="F69" s="14">
        <f t="shared" si="16"/>
        <v>0</v>
      </c>
      <c r="G69" s="14">
        <f t="shared" ref="G69:G100" si="19">E69-F69</f>
        <v>8160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122024</v>
      </c>
      <c r="B70" s="12">
        <f t="shared" ref="B70:B101" si="21">EDATE(B69,1)</f>
        <v>45627</v>
      </c>
      <c r="C70" s="13">
        <f t="shared" ref="C70:C101" si="22">C69-H70+I70</f>
        <v>1600</v>
      </c>
      <c r="D70" s="13">
        <f t="shared" ref="D70:D101" si="23">C69*$K$1</f>
        <v>160</v>
      </c>
      <c r="E70" s="13">
        <f t="shared" ref="E70:E101" si="24">C69*$K$1+G69</f>
        <v>8320</v>
      </c>
      <c r="F70" s="14">
        <f t="shared" ref="F70:F101" si="25">IF(J70&gt;E70,E70,J70)</f>
        <v>0</v>
      </c>
      <c r="G70" s="14">
        <f t="shared" si="19"/>
        <v>8320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12025</v>
      </c>
      <c r="B71" s="12">
        <f t="shared" si="21"/>
        <v>45658</v>
      </c>
      <c r="C71" s="13">
        <f t="shared" si="22"/>
        <v>1600</v>
      </c>
      <c r="D71" s="13">
        <f t="shared" si="23"/>
        <v>160</v>
      </c>
      <c r="E71" s="13">
        <f t="shared" si="24"/>
        <v>8480</v>
      </c>
      <c r="F71" s="14">
        <f t="shared" si="25"/>
        <v>0</v>
      </c>
      <c r="G71" s="14">
        <f t="shared" si="19"/>
        <v>8480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22025</v>
      </c>
      <c r="B72" s="12">
        <f t="shared" si="21"/>
        <v>45689</v>
      </c>
      <c r="C72" s="13">
        <f t="shared" si="22"/>
        <v>1600</v>
      </c>
      <c r="D72" s="13">
        <f t="shared" si="23"/>
        <v>160</v>
      </c>
      <c r="E72" s="13">
        <f t="shared" si="24"/>
        <v>8640</v>
      </c>
      <c r="F72" s="14">
        <f t="shared" si="25"/>
        <v>0</v>
      </c>
      <c r="G72" s="14">
        <f t="shared" si="19"/>
        <v>8640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32025</v>
      </c>
      <c r="B73" s="12">
        <f t="shared" si="21"/>
        <v>45717</v>
      </c>
      <c r="C73" s="13">
        <f t="shared" si="22"/>
        <v>1600</v>
      </c>
      <c r="D73" s="13">
        <f t="shared" si="23"/>
        <v>160</v>
      </c>
      <c r="E73" s="13">
        <f t="shared" si="24"/>
        <v>8800</v>
      </c>
      <c r="F73" s="14">
        <f t="shared" si="25"/>
        <v>0</v>
      </c>
      <c r="G73" s="14">
        <f t="shared" si="19"/>
        <v>8800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42025</v>
      </c>
      <c r="B74" s="12">
        <f t="shared" si="21"/>
        <v>45748</v>
      </c>
      <c r="C74" s="13">
        <f t="shared" si="22"/>
        <v>1600</v>
      </c>
      <c r="D74" s="13">
        <f t="shared" si="23"/>
        <v>160</v>
      </c>
      <c r="E74" s="13">
        <f t="shared" si="24"/>
        <v>8960</v>
      </c>
      <c r="F74" s="14">
        <f t="shared" si="25"/>
        <v>0</v>
      </c>
      <c r="G74" s="14">
        <f t="shared" si="19"/>
        <v>8960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52025</v>
      </c>
      <c r="B75" s="12">
        <f t="shared" si="21"/>
        <v>45778</v>
      </c>
      <c r="C75" s="13">
        <f t="shared" si="22"/>
        <v>1600</v>
      </c>
      <c r="D75" s="13">
        <f t="shared" si="23"/>
        <v>160</v>
      </c>
      <c r="E75" s="13">
        <f t="shared" si="24"/>
        <v>9120</v>
      </c>
      <c r="F75" s="14">
        <f t="shared" si="25"/>
        <v>0</v>
      </c>
      <c r="G75" s="14">
        <f t="shared" si="19"/>
        <v>9120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62025</v>
      </c>
      <c r="B76" s="12">
        <f t="shared" si="21"/>
        <v>45809</v>
      </c>
      <c r="C76" s="13">
        <f t="shared" si="22"/>
        <v>1600</v>
      </c>
      <c r="D76" s="13">
        <f t="shared" si="23"/>
        <v>160</v>
      </c>
      <c r="E76" s="13">
        <f t="shared" si="24"/>
        <v>9280</v>
      </c>
      <c r="F76" s="14">
        <f t="shared" si="25"/>
        <v>0</v>
      </c>
      <c r="G76" s="14">
        <f t="shared" si="19"/>
        <v>9280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72025</v>
      </c>
      <c r="B77" s="12">
        <f t="shared" si="21"/>
        <v>45839</v>
      </c>
      <c r="C77" s="13">
        <f t="shared" si="22"/>
        <v>1600</v>
      </c>
      <c r="D77" s="13">
        <f t="shared" si="23"/>
        <v>160</v>
      </c>
      <c r="E77" s="13">
        <f t="shared" si="24"/>
        <v>9440</v>
      </c>
      <c r="F77" s="14">
        <f t="shared" si="25"/>
        <v>0</v>
      </c>
      <c r="G77" s="14">
        <f t="shared" si="19"/>
        <v>9440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82025</v>
      </c>
      <c r="B78" s="12">
        <f t="shared" si="21"/>
        <v>45870</v>
      </c>
      <c r="C78" s="13">
        <f t="shared" si="22"/>
        <v>1600</v>
      </c>
      <c r="D78" s="13">
        <f t="shared" si="23"/>
        <v>160</v>
      </c>
      <c r="E78" s="13">
        <f t="shared" si="24"/>
        <v>9600</v>
      </c>
      <c r="F78" s="14">
        <f t="shared" si="25"/>
        <v>0</v>
      </c>
      <c r="G78" s="14">
        <f t="shared" si="19"/>
        <v>9600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92025</v>
      </c>
      <c r="B79" s="12">
        <f t="shared" si="21"/>
        <v>45901</v>
      </c>
      <c r="C79" s="13">
        <f t="shared" si="22"/>
        <v>1600</v>
      </c>
      <c r="D79" s="13">
        <f t="shared" si="23"/>
        <v>160</v>
      </c>
      <c r="E79" s="13">
        <f t="shared" si="24"/>
        <v>9760</v>
      </c>
      <c r="F79" s="14">
        <f t="shared" si="25"/>
        <v>0</v>
      </c>
      <c r="G79" s="14">
        <f t="shared" si="19"/>
        <v>9760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102025</v>
      </c>
      <c r="B80" s="12">
        <f t="shared" si="21"/>
        <v>45931</v>
      </c>
      <c r="C80" s="13">
        <f t="shared" si="22"/>
        <v>1600</v>
      </c>
      <c r="D80" s="13">
        <f t="shared" si="23"/>
        <v>160</v>
      </c>
      <c r="E80" s="13">
        <f t="shared" si="24"/>
        <v>9920</v>
      </c>
      <c r="F80" s="14">
        <f t="shared" si="25"/>
        <v>0</v>
      </c>
      <c r="G80" s="14">
        <f t="shared" si="19"/>
        <v>9920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112025</v>
      </c>
      <c r="B81" s="12">
        <f t="shared" si="21"/>
        <v>45962</v>
      </c>
      <c r="C81" s="13">
        <f t="shared" si="22"/>
        <v>1600</v>
      </c>
      <c r="D81" s="13">
        <f t="shared" si="23"/>
        <v>160</v>
      </c>
      <c r="E81" s="13">
        <f t="shared" si="24"/>
        <v>10080</v>
      </c>
      <c r="F81" s="14">
        <f t="shared" si="25"/>
        <v>0</v>
      </c>
      <c r="G81" s="14">
        <f t="shared" si="19"/>
        <v>10080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122025</v>
      </c>
      <c r="B82" s="12">
        <f t="shared" si="21"/>
        <v>45992</v>
      </c>
      <c r="C82" s="13">
        <f t="shared" si="22"/>
        <v>1600</v>
      </c>
      <c r="D82" s="13">
        <f t="shared" si="23"/>
        <v>160</v>
      </c>
      <c r="E82" s="13">
        <f t="shared" si="24"/>
        <v>10240</v>
      </c>
      <c r="F82" s="14">
        <f t="shared" si="25"/>
        <v>0</v>
      </c>
      <c r="G82" s="14">
        <f t="shared" si="19"/>
        <v>10240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12026</v>
      </c>
      <c r="B83" s="12">
        <f t="shared" si="21"/>
        <v>46023</v>
      </c>
      <c r="C83" s="13">
        <f t="shared" si="22"/>
        <v>1600</v>
      </c>
      <c r="D83" s="13">
        <f t="shared" si="23"/>
        <v>160</v>
      </c>
      <c r="E83" s="13">
        <f t="shared" si="24"/>
        <v>10400</v>
      </c>
      <c r="F83" s="14">
        <f t="shared" si="25"/>
        <v>0</v>
      </c>
      <c r="G83" s="14">
        <f t="shared" si="19"/>
        <v>10400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22026</v>
      </c>
      <c r="B84" s="12">
        <f t="shared" si="21"/>
        <v>46054</v>
      </c>
      <c r="C84" s="13">
        <f t="shared" si="22"/>
        <v>1600</v>
      </c>
      <c r="D84" s="13">
        <f t="shared" si="23"/>
        <v>160</v>
      </c>
      <c r="E84" s="13">
        <f t="shared" si="24"/>
        <v>10560</v>
      </c>
      <c r="F84" s="14">
        <f t="shared" si="25"/>
        <v>0</v>
      </c>
      <c r="G84" s="14">
        <f t="shared" si="19"/>
        <v>10560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32026</v>
      </c>
      <c r="B85" s="12">
        <f t="shared" si="21"/>
        <v>46082</v>
      </c>
      <c r="C85" s="13">
        <f t="shared" si="22"/>
        <v>1600</v>
      </c>
      <c r="D85" s="13">
        <f t="shared" si="23"/>
        <v>160</v>
      </c>
      <c r="E85" s="13">
        <f t="shared" si="24"/>
        <v>10720</v>
      </c>
      <c r="F85" s="14">
        <f t="shared" si="25"/>
        <v>0</v>
      </c>
      <c r="G85" s="14">
        <f t="shared" si="19"/>
        <v>10720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42026</v>
      </c>
      <c r="B86" s="12">
        <f t="shared" si="21"/>
        <v>46113</v>
      </c>
      <c r="C86" s="13">
        <f t="shared" si="22"/>
        <v>1600</v>
      </c>
      <c r="D86" s="13">
        <f t="shared" si="23"/>
        <v>160</v>
      </c>
      <c r="E86" s="13">
        <f t="shared" si="24"/>
        <v>10880</v>
      </c>
      <c r="F86" s="14">
        <f t="shared" si="25"/>
        <v>0</v>
      </c>
      <c r="G86" s="14">
        <f t="shared" si="19"/>
        <v>10880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52026</v>
      </c>
      <c r="B87" s="12">
        <f t="shared" si="21"/>
        <v>46143</v>
      </c>
      <c r="C87" s="13">
        <f t="shared" si="22"/>
        <v>1600</v>
      </c>
      <c r="D87" s="13">
        <f t="shared" si="23"/>
        <v>160</v>
      </c>
      <c r="E87" s="13">
        <f t="shared" si="24"/>
        <v>11040</v>
      </c>
      <c r="F87" s="14">
        <f t="shared" si="25"/>
        <v>0</v>
      </c>
      <c r="G87" s="14">
        <f t="shared" si="19"/>
        <v>11040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62026</v>
      </c>
      <c r="B88" s="12">
        <f t="shared" si="21"/>
        <v>46174</v>
      </c>
      <c r="C88" s="13">
        <f t="shared" si="22"/>
        <v>1600</v>
      </c>
      <c r="D88" s="13">
        <f t="shared" si="23"/>
        <v>160</v>
      </c>
      <c r="E88" s="13">
        <f t="shared" si="24"/>
        <v>11200</v>
      </c>
      <c r="F88" s="14">
        <f t="shared" si="25"/>
        <v>0</v>
      </c>
      <c r="G88" s="14">
        <f t="shared" si="19"/>
        <v>11200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72026</v>
      </c>
      <c r="B89" s="12">
        <f t="shared" si="21"/>
        <v>46204</v>
      </c>
      <c r="C89" s="13">
        <f t="shared" si="22"/>
        <v>1600</v>
      </c>
      <c r="D89" s="13">
        <f t="shared" si="23"/>
        <v>160</v>
      </c>
      <c r="E89" s="13">
        <f t="shared" si="24"/>
        <v>11360</v>
      </c>
      <c r="F89" s="14">
        <f t="shared" si="25"/>
        <v>0</v>
      </c>
      <c r="G89" s="14">
        <f t="shared" si="19"/>
        <v>11360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82026</v>
      </c>
      <c r="B90" s="12">
        <f t="shared" si="21"/>
        <v>46235</v>
      </c>
      <c r="C90" s="13">
        <f t="shared" si="22"/>
        <v>1600</v>
      </c>
      <c r="D90" s="13">
        <f t="shared" si="23"/>
        <v>160</v>
      </c>
      <c r="E90" s="13">
        <f t="shared" si="24"/>
        <v>11520</v>
      </c>
      <c r="F90" s="14">
        <f t="shared" si="25"/>
        <v>0</v>
      </c>
      <c r="G90" s="14">
        <f t="shared" si="19"/>
        <v>11520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92026</v>
      </c>
      <c r="B91" s="12">
        <f t="shared" si="21"/>
        <v>46266</v>
      </c>
      <c r="C91" s="13">
        <f t="shared" si="22"/>
        <v>1600</v>
      </c>
      <c r="D91" s="13">
        <f t="shared" si="23"/>
        <v>160</v>
      </c>
      <c r="E91" s="13">
        <f t="shared" si="24"/>
        <v>11680</v>
      </c>
      <c r="F91" s="14">
        <f t="shared" si="25"/>
        <v>0</v>
      </c>
      <c r="G91" s="14">
        <f t="shared" si="19"/>
        <v>11680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102026</v>
      </c>
      <c r="B92" s="12">
        <f t="shared" si="21"/>
        <v>46296</v>
      </c>
      <c r="C92" s="13">
        <f t="shared" si="22"/>
        <v>1600</v>
      </c>
      <c r="D92" s="13">
        <f t="shared" si="23"/>
        <v>160</v>
      </c>
      <c r="E92" s="13">
        <f t="shared" si="24"/>
        <v>11840</v>
      </c>
      <c r="F92" s="14">
        <f t="shared" si="25"/>
        <v>0</v>
      </c>
      <c r="G92" s="14">
        <f t="shared" si="19"/>
        <v>11840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112026</v>
      </c>
      <c r="B93" s="12">
        <f t="shared" si="21"/>
        <v>46327</v>
      </c>
      <c r="C93" s="13">
        <f t="shared" si="22"/>
        <v>1600</v>
      </c>
      <c r="D93" s="13">
        <f t="shared" si="23"/>
        <v>160</v>
      </c>
      <c r="E93" s="13">
        <f t="shared" si="24"/>
        <v>12000</v>
      </c>
      <c r="F93" s="14">
        <f t="shared" si="25"/>
        <v>0</v>
      </c>
      <c r="G93" s="14">
        <f t="shared" si="19"/>
        <v>12000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122026</v>
      </c>
      <c r="B94" s="12">
        <f t="shared" si="21"/>
        <v>46357</v>
      </c>
      <c r="C94" s="13">
        <f t="shared" si="22"/>
        <v>1600</v>
      </c>
      <c r="D94" s="13">
        <f t="shared" si="23"/>
        <v>160</v>
      </c>
      <c r="E94" s="13">
        <f t="shared" si="24"/>
        <v>12160</v>
      </c>
      <c r="F94" s="14">
        <f t="shared" si="25"/>
        <v>0</v>
      </c>
      <c r="G94" s="14">
        <f t="shared" si="19"/>
        <v>12160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12027</v>
      </c>
      <c r="B95" s="12">
        <f t="shared" si="21"/>
        <v>46388</v>
      </c>
      <c r="C95" s="13">
        <f t="shared" si="22"/>
        <v>1600</v>
      </c>
      <c r="D95" s="13">
        <f t="shared" si="23"/>
        <v>160</v>
      </c>
      <c r="E95" s="13">
        <f t="shared" si="24"/>
        <v>12320</v>
      </c>
      <c r="F95" s="14">
        <f t="shared" si="25"/>
        <v>0</v>
      </c>
      <c r="G95" s="14">
        <f t="shared" si="19"/>
        <v>12320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22027</v>
      </c>
      <c r="B96" s="12">
        <f t="shared" si="21"/>
        <v>46419</v>
      </c>
      <c r="C96" s="13">
        <f t="shared" si="22"/>
        <v>1600</v>
      </c>
      <c r="D96" s="13">
        <f t="shared" si="23"/>
        <v>160</v>
      </c>
      <c r="E96" s="13">
        <f t="shared" si="24"/>
        <v>12480</v>
      </c>
      <c r="F96" s="14">
        <f t="shared" si="25"/>
        <v>0</v>
      </c>
      <c r="G96" s="14">
        <f t="shared" si="19"/>
        <v>12480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32027</v>
      </c>
      <c r="B97" s="12">
        <f t="shared" si="21"/>
        <v>46447</v>
      </c>
      <c r="C97" s="13">
        <f t="shared" si="22"/>
        <v>1600</v>
      </c>
      <c r="D97" s="13">
        <f t="shared" si="23"/>
        <v>160</v>
      </c>
      <c r="E97" s="13">
        <f t="shared" si="24"/>
        <v>12640</v>
      </c>
      <c r="F97" s="14">
        <f t="shared" si="25"/>
        <v>0</v>
      </c>
      <c r="G97" s="14">
        <f t="shared" si="19"/>
        <v>12640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42027</v>
      </c>
      <c r="B98" s="12">
        <f t="shared" si="21"/>
        <v>46478</v>
      </c>
      <c r="C98" s="13">
        <f t="shared" si="22"/>
        <v>1600</v>
      </c>
      <c r="D98" s="13">
        <f t="shared" si="23"/>
        <v>160</v>
      </c>
      <c r="E98" s="13">
        <f t="shared" si="24"/>
        <v>12800</v>
      </c>
      <c r="F98" s="14">
        <f t="shared" si="25"/>
        <v>0</v>
      </c>
      <c r="G98" s="14">
        <f t="shared" si="19"/>
        <v>12800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52027</v>
      </c>
      <c r="B99" s="12">
        <f t="shared" si="21"/>
        <v>46508</v>
      </c>
      <c r="C99" s="13">
        <f t="shared" si="22"/>
        <v>1600</v>
      </c>
      <c r="D99" s="13">
        <f t="shared" si="23"/>
        <v>160</v>
      </c>
      <c r="E99" s="13">
        <f t="shared" si="24"/>
        <v>12960</v>
      </c>
      <c r="F99" s="14">
        <f t="shared" si="25"/>
        <v>0</v>
      </c>
      <c r="G99" s="14">
        <f t="shared" si="19"/>
        <v>12960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62027</v>
      </c>
      <c r="B100" s="12">
        <f t="shared" si="21"/>
        <v>46539</v>
      </c>
      <c r="C100" s="13">
        <f t="shared" si="22"/>
        <v>1600</v>
      </c>
      <c r="D100" s="13">
        <f t="shared" si="23"/>
        <v>160</v>
      </c>
      <c r="E100" s="13">
        <f t="shared" si="24"/>
        <v>13120</v>
      </c>
      <c r="F100" s="14">
        <f t="shared" si="25"/>
        <v>0</v>
      </c>
      <c r="G100" s="14">
        <f t="shared" si="19"/>
        <v>13120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72027</v>
      </c>
      <c r="B101" s="12">
        <f t="shared" si="21"/>
        <v>46569</v>
      </c>
      <c r="C101" s="13">
        <f t="shared" si="22"/>
        <v>1600</v>
      </c>
      <c r="D101" s="13">
        <f t="shared" si="23"/>
        <v>160</v>
      </c>
      <c r="E101" s="13">
        <f t="shared" si="24"/>
        <v>13280</v>
      </c>
      <c r="F101" s="14">
        <f t="shared" si="25"/>
        <v>0</v>
      </c>
      <c r="G101" s="14">
        <f t="shared" ref="G101:G124" si="29">E101-F101</f>
        <v>13280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82027</v>
      </c>
      <c r="B102" s="12">
        <f t="shared" ref="B102:B124" si="31">EDATE(B101,1)</f>
        <v>46600</v>
      </c>
      <c r="C102" s="13">
        <f t="shared" ref="C102:C124" si="32">C101-H102+I102</f>
        <v>1600</v>
      </c>
      <c r="D102" s="13">
        <f t="shared" ref="D102:D124" si="33">C101*$K$1</f>
        <v>160</v>
      </c>
      <c r="E102" s="13">
        <f t="shared" ref="E102:E124" si="34">C101*$K$1+G101</f>
        <v>13440</v>
      </c>
      <c r="F102" s="14">
        <f t="shared" ref="F102:F124" si="35">IF(J102&gt;E102,E102,J102)</f>
        <v>0</v>
      </c>
      <c r="G102" s="14">
        <f t="shared" si="29"/>
        <v>13440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92027</v>
      </c>
      <c r="B103" s="12">
        <f t="shared" si="31"/>
        <v>46631</v>
      </c>
      <c r="C103" s="13">
        <f t="shared" si="32"/>
        <v>1600</v>
      </c>
      <c r="D103" s="13">
        <f t="shared" si="33"/>
        <v>160</v>
      </c>
      <c r="E103" s="13">
        <f t="shared" si="34"/>
        <v>13600</v>
      </c>
      <c r="F103" s="14">
        <f t="shared" si="35"/>
        <v>0</v>
      </c>
      <c r="G103" s="14">
        <f t="shared" si="29"/>
        <v>13600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102027</v>
      </c>
      <c r="B104" s="12">
        <f t="shared" si="31"/>
        <v>46661</v>
      </c>
      <c r="C104" s="13">
        <f t="shared" si="32"/>
        <v>1600</v>
      </c>
      <c r="D104" s="13">
        <f t="shared" si="33"/>
        <v>160</v>
      </c>
      <c r="E104" s="13">
        <f t="shared" si="34"/>
        <v>13760</v>
      </c>
      <c r="F104" s="14">
        <f t="shared" si="35"/>
        <v>0</v>
      </c>
      <c r="G104" s="14">
        <f t="shared" si="29"/>
        <v>13760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112027</v>
      </c>
      <c r="B105" s="12">
        <f t="shared" si="31"/>
        <v>46692</v>
      </c>
      <c r="C105" s="13">
        <f t="shared" si="32"/>
        <v>1600</v>
      </c>
      <c r="D105" s="13">
        <f t="shared" si="33"/>
        <v>160</v>
      </c>
      <c r="E105" s="13">
        <f t="shared" si="34"/>
        <v>13920</v>
      </c>
      <c r="F105" s="14">
        <f t="shared" si="35"/>
        <v>0</v>
      </c>
      <c r="G105" s="14">
        <f t="shared" si="29"/>
        <v>13920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122027</v>
      </c>
      <c r="B106" s="12">
        <f t="shared" si="31"/>
        <v>46722</v>
      </c>
      <c r="C106" s="13">
        <f t="shared" si="32"/>
        <v>1600</v>
      </c>
      <c r="D106" s="13">
        <f t="shared" si="33"/>
        <v>160</v>
      </c>
      <c r="E106" s="13">
        <f t="shared" si="34"/>
        <v>14080</v>
      </c>
      <c r="F106" s="14">
        <f t="shared" si="35"/>
        <v>0</v>
      </c>
      <c r="G106" s="14">
        <f t="shared" si="29"/>
        <v>14080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12028</v>
      </c>
      <c r="B107" s="12">
        <f t="shared" si="31"/>
        <v>46753</v>
      </c>
      <c r="C107" s="13">
        <f t="shared" si="32"/>
        <v>1600</v>
      </c>
      <c r="D107" s="13">
        <f t="shared" si="33"/>
        <v>160</v>
      </c>
      <c r="E107" s="13">
        <f t="shared" si="34"/>
        <v>14240</v>
      </c>
      <c r="F107" s="14">
        <f t="shared" si="35"/>
        <v>0</v>
      </c>
      <c r="G107" s="14">
        <f t="shared" si="29"/>
        <v>14240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22028</v>
      </c>
      <c r="B108" s="12">
        <f t="shared" si="31"/>
        <v>46784</v>
      </c>
      <c r="C108" s="13">
        <f t="shared" si="32"/>
        <v>1600</v>
      </c>
      <c r="D108" s="13">
        <f t="shared" si="33"/>
        <v>160</v>
      </c>
      <c r="E108" s="13">
        <f t="shared" si="34"/>
        <v>14400</v>
      </c>
      <c r="F108" s="14">
        <f t="shared" si="35"/>
        <v>0</v>
      </c>
      <c r="G108" s="14">
        <f t="shared" si="29"/>
        <v>14400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32028</v>
      </c>
      <c r="B109" s="12">
        <f t="shared" si="31"/>
        <v>46813</v>
      </c>
      <c r="C109" s="13">
        <f t="shared" si="32"/>
        <v>1600</v>
      </c>
      <c r="D109" s="13">
        <f t="shared" si="33"/>
        <v>160</v>
      </c>
      <c r="E109" s="13">
        <f t="shared" si="34"/>
        <v>14560</v>
      </c>
      <c r="F109" s="14">
        <f t="shared" si="35"/>
        <v>0</v>
      </c>
      <c r="G109" s="14">
        <f t="shared" si="29"/>
        <v>14560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42028</v>
      </c>
      <c r="B110" s="12">
        <f t="shared" si="31"/>
        <v>46844</v>
      </c>
      <c r="C110" s="13">
        <f t="shared" si="32"/>
        <v>1600</v>
      </c>
      <c r="D110" s="13">
        <f t="shared" si="33"/>
        <v>160</v>
      </c>
      <c r="E110" s="13">
        <f t="shared" si="34"/>
        <v>14720</v>
      </c>
      <c r="F110" s="14">
        <f t="shared" si="35"/>
        <v>0</v>
      </c>
      <c r="G110" s="14">
        <f t="shared" si="29"/>
        <v>14720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52028</v>
      </c>
      <c r="B111" s="12">
        <f t="shared" si="31"/>
        <v>46874</v>
      </c>
      <c r="C111" s="13">
        <f t="shared" si="32"/>
        <v>1600</v>
      </c>
      <c r="D111" s="13">
        <f t="shared" si="33"/>
        <v>160</v>
      </c>
      <c r="E111" s="13">
        <f t="shared" si="34"/>
        <v>14880</v>
      </c>
      <c r="F111" s="14">
        <f t="shared" si="35"/>
        <v>0</v>
      </c>
      <c r="G111" s="14">
        <f t="shared" si="29"/>
        <v>14880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62028</v>
      </c>
      <c r="B112" s="12">
        <f t="shared" si="31"/>
        <v>46905</v>
      </c>
      <c r="C112" s="13">
        <f t="shared" si="32"/>
        <v>1600</v>
      </c>
      <c r="D112" s="13">
        <f t="shared" si="33"/>
        <v>160</v>
      </c>
      <c r="E112" s="13">
        <f t="shared" si="34"/>
        <v>15040</v>
      </c>
      <c r="F112" s="14">
        <f t="shared" si="35"/>
        <v>0</v>
      </c>
      <c r="G112" s="14">
        <f t="shared" si="29"/>
        <v>15040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72028</v>
      </c>
      <c r="B113" s="12">
        <f t="shared" si="31"/>
        <v>46935</v>
      </c>
      <c r="C113" s="13">
        <f t="shared" si="32"/>
        <v>1600</v>
      </c>
      <c r="D113" s="13">
        <f t="shared" si="33"/>
        <v>160</v>
      </c>
      <c r="E113" s="13">
        <f t="shared" si="34"/>
        <v>15200</v>
      </c>
      <c r="F113" s="14">
        <f t="shared" si="35"/>
        <v>0</v>
      </c>
      <c r="G113" s="14">
        <f t="shared" si="29"/>
        <v>15200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82028</v>
      </c>
      <c r="B114" s="12">
        <f t="shared" si="31"/>
        <v>46966</v>
      </c>
      <c r="C114" s="13">
        <f t="shared" si="32"/>
        <v>1600</v>
      </c>
      <c r="D114" s="13">
        <f t="shared" si="33"/>
        <v>160</v>
      </c>
      <c r="E114" s="13">
        <f t="shared" si="34"/>
        <v>15360</v>
      </c>
      <c r="F114" s="14">
        <f t="shared" si="35"/>
        <v>0</v>
      </c>
      <c r="G114" s="14">
        <f t="shared" si="29"/>
        <v>15360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92028</v>
      </c>
      <c r="B115" s="12">
        <f t="shared" si="31"/>
        <v>46997</v>
      </c>
      <c r="C115" s="13">
        <f t="shared" si="32"/>
        <v>1600</v>
      </c>
      <c r="D115" s="13">
        <f t="shared" si="33"/>
        <v>160</v>
      </c>
      <c r="E115" s="13">
        <f t="shared" si="34"/>
        <v>15520</v>
      </c>
      <c r="F115" s="14">
        <f t="shared" si="35"/>
        <v>0</v>
      </c>
      <c r="G115" s="14">
        <f t="shared" si="29"/>
        <v>15520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102028</v>
      </c>
      <c r="B116" s="12">
        <f t="shared" si="31"/>
        <v>47027</v>
      </c>
      <c r="C116" s="13">
        <f t="shared" si="32"/>
        <v>1600</v>
      </c>
      <c r="D116" s="13">
        <f t="shared" si="33"/>
        <v>160</v>
      </c>
      <c r="E116" s="13">
        <f t="shared" si="34"/>
        <v>15680</v>
      </c>
      <c r="F116" s="14">
        <f t="shared" si="35"/>
        <v>0</v>
      </c>
      <c r="G116" s="14">
        <f t="shared" si="29"/>
        <v>15680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112028</v>
      </c>
      <c r="B117" s="12">
        <f t="shared" si="31"/>
        <v>47058</v>
      </c>
      <c r="C117" s="13">
        <f t="shared" si="32"/>
        <v>1600</v>
      </c>
      <c r="D117" s="13">
        <f t="shared" si="33"/>
        <v>160</v>
      </c>
      <c r="E117" s="13">
        <f t="shared" si="34"/>
        <v>15840</v>
      </c>
      <c r="F117" s="14">
        <f t="shared" si="35"/>
        <v>0</v>
      </c>
      <c r="G117" s="14">
        <f t="shared" si="29"/>
        <v>15840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122028</v>
      </c>
      <c r="B118" s="12">
        <f t="shared" si="31"/>
        <v>47088</v>
      </c>
      <c r="C118" s="13">
        <f t="shared" si="32"/>
        <v>1600</v>
      </c>
      <c r="D118" s="13">
        <f t="shared" si="33"/>
        <v>160</v>
      </c>
      <c r="E118" s="13">
        <f t="shared" si="34"/>
        <v>16000</v>
      </c>
      <c r="F118" s="14">
        <f t="shared" si="35"/>
        <v>0</v>
      </c>
      <c r="G118" s="14">
        <f t="shared" si="29"/>
        <v>16000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12029</v>
      </c>
      <c r="B119" s="12">
        <f t="shared" si="31"/>
        <v>47119</v>
      </c>
      <c r="C119" s="13">
        <f t="shared" si="32"/>
        <v>1600</v>
      </c>
      <c r="D119" s="13">
        <f t="shared" si="33"/>
        <v>160</v>
      </c>
      <c r="E119" s="13">
        <f t="shared" si="34"/>
        <v>16160</v>
      </c>
      <c r="F119" s="14">
        <f t="shared" si="35"/>
        <v>0</v>
      </c>
      <c r="G119" s="14">
        <f t="shared" si="29"/>
        <v>16160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22029</v>
      </c>
      <c r="B120" s="12">
        <f t="shared" si="31"/>
        <v>47150</v>
      </c>
      <c r="C120" s="13">
        <f t="shared" si="32"/>
        <v>1600</v>
      </c>
      <c r="D120" s="13">
        <f t="shared" si="33"/>
        <v>160</v>
      </c>
      <c r="E120" s="13">
        <f t="shared" si="34"/>
        <v>16320</v>
      </c>
      <c r="F120" s="14">
        <f t="shared" si="35"/>
        <v>0</v>
      </c>
      <c r="G120" s="14">
        <f t="shared" si="29"/>
        <v>16320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32029</v>
      </c>
      <c r="B121" s="12">
        <f t="shared" si="31"/>
        <v>47178</v>
      </c>
      <c r="C121" s="13">
        <f t="shared" si="32"/>
        <v>1600</v>
      </c>
      <c r="D121" s="13">
        <f t="shared" si="33"/>
        <v>160</v>
      </c>
      <c r="E121" s="13">
        <f t="shared" si="34"/>
        <v>16480</v>
      </c>
      <c r="F121" s="14">
        <f t="shared" si="35"/>
        <v>0</v>
      </c>
      <c r="G121" s="14">
        <f t="shared" si="29"/>
        <v>16480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42029</v>
      </c>
      <c r="B122" s="12">
        <f t="shared" si="31"/>
        <v>47209</v>
      </c>
      <c r="C122" s="13">
        <f t="shared" si="32"/>
        <v>1600</v>
      </c>
      <c r="D122" s="13">
        <f t="shared" si="33"/>
        <v>160</v>
      </c>
      <c r="E122" s="13">
        <f t="shared" si="34"/>
        <v>16640</v>
      </c>
      <c r="F122" s="14">
        <f t="shared" si="35"/>
        <v>0</v>
      </c>
      <c r="G122" s="14">
        <f t="shared" si="29"/>
        <v>16640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52029</v>
      </c>
      <c r="B123" s="12">
        <f t="shared" si="31"/>
        <v>47239</v>
      </c>
      <c r="C123" s="13">
        <f t="shared" si="32"/>
        <v>1600</v>
      </c>
      <c r="D123" s="13">
        <f t="shared" si="33"/>
        <v>160</v>
      </c>
      <c r="E123" s="13">
        <f t="shared" si="34"/>
        <v>16800</v>
      </c>
      <c r="F123" s="14">
        <f t="shared" si="35"/>
        <v>0</v>
      </c>
      <c r="G123" s="14">
        <f t="shared" si="29"/>
        <v>16800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62029</v>
      </c>
      <c r="B124" s="12">
        <f t="shared" si="31"/>
        <v>47270</v>
      </c>
      <c r="C124" s="13">
        <f t="shared" si="32"/>
        <v>1600</v>
      </c>
      <c r="D124" s="13">
        <f t="shared" si="33"/>
        <v>160</v>
      </c>
      <c r="E124" s="13">
        <f t="shared" si="34"/>
        <v>16960</v>
      </c>
      <c r="F124" s="14">
        <f t="shared" si="35"/>
        <v>0</v>
      </c>
      <c r="G124" s="14">
        <f t="shared" si="29"/>
        <v>16960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R76" sqref="R76"/>
    </sheetView>
  </sheetViews>
  <sheetFormatPr defaultColWidth="11" defaultRowHeight="15"/>
  <cols>
    <col min="1" max="1" width="7" hidden="1" customWidth="1"/>
    <col min="2" max="2" width="9.14285714285714" customWidth="1"/>
    <col min="4" max="4" width="12" customWidth="1"/>
    <col min="5" max="5" width="11.5714285714286" customWidth="1"/>
    <col min="6" max="6" width="10.8571428571429" customWidth="1"/>
    <col min="7" max="7" width="11.4285714285714" customWidth="1"/>
    <col min="8" max="8" width="12" customWidth="1"/>
    <col min="9" max="9" width="10.5714285714286" customWidth="1"/>
    <col min="10" max="10" width="11" customWidth="1"/>
    <col min="11" max="11" width="11.1428571428571" customWidth="1"/>
    <col min="12" max="13" width="10.4285714285714" customWidth="1"/>
    <col min="14" max="14" width="10.5714285714286" customWidth="1"/>
    <col min="15" max="15" width="9.71428571428571" customWidth="1"/>
    <col min="16" max="16" width="9" customWidth="1"/>
    <col min="17" max="17" width="3.14285714285714" customWidth="1"/>
    <col min="18" max="18" width="18.8571428571429" customWidth="1"/>
    <col min="19" max="19" width="6.85714285714286" customWidth="1"/>
  </cols>
  <sheetData>
    <row r="1" spans="2:16">
      <c r="B1" s="1" t="s">
        <v>9</v>
      </c>
      <c r="C1" s="2" t="s">
        <v>146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f ca="1">TODAY()</f>
        <v>44095</v>
      </c>
      <c r="N1" s="19" t="s">
        <v>13</v>
      </c>
      <c r="O1" s="20"/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ca="1" t="shared" ref="A6:A37" si="1">MONTH(B6)&amp;YEAR(B6)</f>
        <v>102020</v>
      </c>
      <c r="B6" s="12">
        <f ca="1" t="shared" ref="B6:B37" si="2">EDATE(B5,1)</f>
        <v>44125</v>
      </c>
      <c r="C6" s="13">
        <f t="shared" ref="C6:C37" si="3">C5-H6+I6</f>
        <v>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112020</v>
      </c>
      <c r="B7" s="12">
        <f ca="1" t="shared" si="2"/>
        <v>44156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1"/>
        <v>122020</v>
      </c>
      <c r="B8" s="12">
        <f ca="1" t="shared" si="2"/>
        <v>44186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ca="1" t="shared" si="1"/>
        <v>12021</v>
      </c>
      <c r="B9" s="12">
        <f ca="1" t="shared" si="2"/>
        <v>44217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22021</v>
      </c>
      <c r="B10" s="12">
        <f ca="1" t="shared" si="2"/>
        <v>44248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32021</v>
      </c>
      <c r="B11" s="12">
        <f ca="1" t="shared" si="2"/>
        <v>44276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42021</v>
      </c>
      <c r="B12" s="12">
        <f ca="1" t="shared" si="2"/>
        <v>44307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52021</v>
      </c>
      <c r="B13" s="12">
        <f ca="1" t="shared" si="2"/>
        <v>44337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62021</v>
      </c>
      <c r="B14" s="12">
        <f ca="1" t="shared" si="2"/>
        <v>44368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72021</v>
      </c>
      <c r="B15" s="12">
        <f ca="1" t="shared" si="2"/>
        <v>44398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82021</v>
      </c>
      <c r="B16" s="12">
        <f ca="1" t="shared" si="2"/>
        <v>44429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92021</v>
      </c>
      <c r="B17" s="12">
        <f ca="1" t="shared" si="2"/>
        <v>44460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102021</v>
      </c>
      <c r="B18" s="12">
        <f ca="1" t="shared" si="2"/>
        <v>44490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112021</v>
      </c>
      <c r="B19" s="12">
        <f ca="1" t="shared" si="2"/>
        <v>44521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122021</v>
      </c>
      <c r="B20" s="12">
        <f ca="1" t="shared" si="2"/>
        <v>44551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12022</v>
      </c>
      <c r="B21" s="12">
        <f ca="1" t="shared" si="2"/>
        <v>44582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22022</v>
      </c>
      <c r="B22" s="12">
        <f ca="1" t="shared" si="2"/>
        <v>44613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32022</v>
      </c>
      <c r="B23" s="12">
        <f ca="1" t="shared" si="2"/>
        <v>44641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42022</v>
      </c>
      <c r="B24" s="12">
        <f ca="1" t="shared" si="2"/>
        <v>44672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52022</v>
      </c>
      <c r="B25" s="12">
        <f ca="1" t="shared" si="2"/>
        <v>44702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62022</v>
      </c>
      <c r="B26" s="12">
        <f ca="1" t="shared" si="2"/>
        <v>44733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72022</v>
      </c>
      <c r="B27" s="12">
        <f ca="1" t="shared" si="2"/>
        <v>44763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82022</v>
      </c>
      <c r="B28" s="12">
        <f ca="1" t="shared" si="2"/>
        <v>44794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92022</v>
      </c>
      <c r="B29" s="12">
        <f ca="1" t="shared" si="2"/>
        <v>44825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102022</v>
      </c>
      <c r="B30" s="12">
        <f ca="1" t="shared" si="2"/>
        <v>44855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112022</v>
      </c>
      <c r="B31" s="12">
        <f ca="1" t="shared" si="2"/>
        <v>44886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122022</v>
      </c>
      <c r="B32" s="12">
        <f ca="1" t="shared" si="2"/>
        <v>44916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12023</v>
      </c>
      <c r="B33" s="12">
        <f ca="1" t="shared" si="2"/>
        <v>44947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22023</v>
      </c>
      <c r="B34" s="12">
        <f ca="1" t="shared" si="2"/>
        <v>44978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32023</v>
      </c>
      <c r="B35" s="12">
        <f ca="1" t="shared" si="2"/>
        <v>45006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42023</v>
      </c>
      <c r="B36" s="12">
        <f ca="1" t="shared" si="2"/>
        <v>45037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52023</v>
      </c>
      <c r="B37" s="12">
        <f ca="1" t="shared" si="2"/>
        <v>45067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1">MONTH(B38)&amp;YEAR(B38)</f>
        <v>62023</v>
      </c>
      <c r="B38" s="12">
        <f ca="1" t="shared" ref="B38:B69" si="12">EDATE(B37,1)</f>
        <v>45098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1"/>
        <v>72023</v>
      </c>
      <c r="B39" s="12">
        <f ca="1" t="shared" si="12"/>
        <v>45128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1"/>
        <v>82023</v>
      </c>
      <c r="B40" s="12">
        <f ca="1" t="shared" si="12"/>
        <v>45159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1"/>
        <v>92023</v>
      </c>
      <c r="B41" s="12">
        <f ca="1" t="shared" si="12"/>
        <v>45190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1"/>
        <v>102023</v>
      </c>
      <c r="B42" s="12">
        <f ca="1" t="shared" si="12"/>
        <v>45220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1"/>
        <v>112023</v>
      </c>
      <c r="B43" s="12">
        <f ca="1" t="shared" si="12"/>
        <v>45251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1"/>
        <v>122023</v>
      </c>
      <c r="B44" s="12">
        <f ca="1" t="shared" si="12"/>
        <v>45281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1"/>
        <v>12024</v>
      </c>
      <c r="B45" s="12">
        <f ca="1" t="shared" si="12"/>
        <v>45312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1"/>
        <v>22024</v>
      </c>
      <c r="B46" s="12">
        <f ca="1" t="shared" si="12"/>
        <v>45343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1"/>
        <v>32024</v>
      </c>
      <c r="B47" s="12">
        <f ca="1" t="shared" si="12"/>
        <v>45372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1"/>
        <v>42024</v>
      </c>
      <c r="B48" s="12">
        <f ca="1" t="shared" si="12"/>
        <v>45403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1"/>
        <v>52024</v>
      </c>
      <c r="B49" s="12">
        <f ca="1" t="shared" si="12"/>
        <v>45433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1"/>
        <v>62024</v>
      </c>
      <c r="B50" s="12">
        <f ca="1" t="shared" si="12"/>
        <v>45464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1"/>
        <v>72024</v>
      </c>
      <c r="B51" s="12">
        <f ca="1" t="shared" si="12"/>
        <v>45494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1"/>
        <v>82024</v>
      </c>
      <c r="B52" s="12">
        <f ca="1" t="shared" si="12"/>
        <v>45525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1"/>
        <v>92024</v>
      </c>
      <c r="B53" s="12">
        <f ca="1" t="shared" si="12"/>
        <v>45556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1"/>
        <v>102024</v>
      </c>
      <c r="B54" s="12">
        <f ca="1" t="shared" si="12"/>
        <v>45586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1"/>
        <v>112024</v>
      </c>
      <c r="B55" s="12">
        <f ca="1" t="shared" si="12"/>
        <v>45617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1"/>
        <v>122024</v>
      </c>
      <c r="B56" s="12">
        <f ca="1" t="shared" si="12"/>
        <v>45647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1"/>
        <v>12025</v>
      </c>
      <c r="B57" s="12">
        <f ca="1" t="shared" si="12"/>
        <v>45678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1"/>
        <v>22025</v>
      </c>
      <c r="B58" s="12">
        <f ca="1" t="shared" si="12"/>
        <v>45709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1"/>
        <v>32025</v>
      </c>
      <c r="B59" s="12">
        <f ca="1" t="shared" si="12"/>
        <v>45737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1"/>
        <v>42025</v>
      </c>
      <c r="B60" s="12">
        <f ca="1" t="shared" si="12"/>
        <v>45768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1"/>
        <v>52025</v>
      </c>
      <c r="B61" s="12">
        <f ca="1" t="shared" si="12"/>
        <v>45798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1"/>
        <v>62025</v>
      </c>
      <c r="B62" s="12">
        <f ca="1" t="shared" si="12"/>
        <v>45829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1"/>
        <v>72025</v>
      </c>
      <c r="B63" s="12">
        <f ca="1" t="shared" si="12"/>
        <v>45859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1"/>
        <v>82025</v>
      </c>
      <c r="B64" s="12">
        <f ca="1" t="shared" si="12"/>
        <v>45890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1"/>
        <v>92025</v>
      </c>
      <c r="B65" s="12">
        <f ca="1" t="shared" si="12"/>
        <v>45921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1"/>
        <v>102025</v>
      </c>
      <c r="B66" s="12">
        <f ca="1" t="shared" si="12"/>
        <v>45951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1"/>
        <v>112025</v>
      </c>
      <c r="B67" s="12">
        <f ca="1" t="shared" si="12"/>
        <v>45982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1"/>
        <v>122025</v>
      </c>
      <c r="B68" s="12">
        <f ca="1" t="shared" si="12"/>
        <v>46012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1"/>
        <v>12026</v>
      </c>
      <c r="B69" s="12">
        <f ca="1" t="shared" si="12"/>
        <v>46043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8">E69-F69</f>
        <v>0</v>
      </c>
      <c r="H69" s="14">
        <f t="shared" si="17"/>
        <v>0</v>
      </c>
      <c r="I69"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19">MONTH(B70)&amp;YEAR(B70)</f>
        <v>22026</v>
      </c>
      <c r="B70" s="12">
        <f ca="1" t="shared" ref="B70:B101" si="20">EDATE(B69,1)</f>
        <v>46074</v>
      </c>
      <c r="C70" s="13">
        <f t="shared" ref="C70:C101" si="21">C69-H70+I70</f>
        <v>0</v>
      </c>
      <c r="D70" s="13">
        <f t="shared" ref="D70:D101" si="22">C69*$K$1</f>
        <v>0</v>
      </c>
      <c r="E70" s="13">
        <f t="shared" ref="E70:E101" si="23">C69*$K$1+G69</f>
        <v>0</v>
      </c>
      <c r="F70" s="14">
        <f t="shared" ref="F70:F101" si="24">IF(J70&gt;E70,E70,J70)</f>
        <v>0</v>
      </c>
      <c r="G70" s="14">
        <f t="shared" si="18"/>
        <v>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19"/>
        <v>32026</v>
      </c>
      <c r="B71" s="12">
        <f ca="1" t="shared" si="20"/>
        <v>46102</v>
      </c>
      <c r="C71" s="13">
        <f t="shared" si="21"/>
        <v>0</v>
      </c>
      <c r="D71" s="13">
        <f t="shared" si="22"/>
        <v>0</v>
      </c>
      <c r="E71" s="13">
        <f t="shared" si="23"/>
        <v>0</v>
      </c>
      <c r="F71" s="14">
        <f t="shared" si="24"/>
        <v>0</v>
      </c>
      <c r="G71" s="14">
        <f t="shared" si="18"/>
        <v>0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19"/>
        <v>42026</v>
      </c>
      <c r="B72" s="12">
        <f ca="1" t="shared" si="20"/>
        <v>46133</v>
      </c>
      <c r="C72" s="13">
        <f t="shared" si="21"/>
        <v>0</v>
      </c>
      <c r="D72" s="13">
        <f t="shared" si="22"/>
        <v>0</v>
      </c>
      <c r="E72" s="13">
        <f t="shared" si="23"/>
        <v>0</v>
      </c>
      <c r="F72" s="14">
        <f t="shared" si="24"/>
        <v>0</v>
      </c>
      <c r="G72" s="14">
        <f t="shared" si="18"/>
        <v>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19"/>
        <v>52026</v>
      </c>
      <c r="B73" s="12">
        <f ca="1" t="shared" si="20"/>
        <v>46163</v>
      </c>
      <c r="C73" s="13">
        <f t="shared" si="21"/>
        <v>0</v>
      </c>
      <c r="D73" s="13">
        <f t="shared" si="22"/>
        <v>0</v>
      </c>
      <c r="E73" s="13">
        <f t="shared" si="23"/>
        <v>0</v>
      </c>
      <c r="F73" s="14">
        <f t="shared" si="24"/>
        <v>0</v>
      </c>
      <c r="G73" s="14">
        <f t="shared" si="18"/>
        <v>0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19"/>
        <v>62026</v>
      </c>
      <c r="B74" s="12">
        <f ca="1" t="shared" si="20"/>
        <v>46194</v>
      </c>
      <c r="C74" s="13">
        <f t="shared" si="21"/>
        <v>0</v>
      </c>
      <c r="D74" s="13">
        <f t="shared" si="22"/>
        <v>0</v>
      </c>
      <c r="E74" s="13">
        <f t="shared" si="23"/>
        <v>0</v>
      </c>
      <c r="F74" s="14">
        <f t="shared" si="24"/>
        <v>0</v>
      </c>
      <c r="G74" s="14">
        <f t="shared" si="18"/>
        <v>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19"/>
        <v>72026</v>
      </c>
      <c r="B75" s="12">
        <f ca="1" t="shared" si="20"/>
        <v>46224</v>
      </c>
      <c r="C75" s="13">
        <f t="shared" si="21"/>
        <v>0</v>
      </c>
      <c r="D75" s="13">
        <f t="shared" si="22"/>
        <v>0</v>
      </c>
      <c r="E75" s="13">
        <f t="shared" si="23"/>
        <v>0</v>
      </c>
      <c r="F75" s="14">
        <f t="shared" si="24"/>
        <v>0</v>
      </c>
      <c r="G75" s="14">
        <f t="shared" si="18"/>
        <v>0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19"/>
        <v>82026</v>
      </c>
      <c r="B76" s="12">
        <f ca="1" t="shared" si="20"/>
        <v>46255</v>
      </c>
      <c r="C76" s="13">
        <f t="shared" si="21"/>
        <v>0</v>
      </c>
      <c r="D76" s="13">
        <f t="shared" si="22"/>
        <v>0</v>
      </c>
      <c r="E76" s="13">
        <f t="shared" si="23"/>
        <v>0</v>
      </c>
      <c r="F76" s="14">
        <f t="shared" si="24"/>
        <v>0</v>
      </c>
      <c r="G76" s="14">
        <f t="shared" si="18"/>
        <v>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19"/>
        <v>92026</v>
      </c>
      <c r="B77" s="12">
        <f ca="1" t="shared" si="20"/>
        <v>46286</v>
      </c>
      <c r="C77" s="13">
        <f t="shared" si="21"/>
        <v>0</v>
      </c>
      <c r="D77" s="13">
        <f t="shared" si="22"/>
        <v>0</v>
      </c>
      <c r="E77" s="13">
        <f t="shared" si="23"/>
        <v>0</v>
      </c>
      <c r="F77" s="14">
        <f t="shared" si="24"/>
        <v>0</v>
      </c>
      <c r="G77" s="14">
        <f t="shared" si="18"/>
        <v>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19"/>
        <v>102026</v>
      </c>
      <c r="B78" s="12">
        <f ca="1" t="shared" si="20"/>
        <v>46316</v>
      </c>
      <c r="C78" s="13">
        <f t="shared" si="21"/>
        <v>0</v>
      </c>
      <c r="D78" s="13">
        <f t="shared" si="22"/>
        <v>0</v>
      </c>
      <c r="E78" s="13">
        <f t="shared" si="23"/>
        <v>0</v>
      </c>
      <c r="F78" s="14">
        <f t="shared" si="24"/>
        <v>0</v>
      </c>
      <c r="G78" s="14">
        <f t="shared" si="18"/>
        <v>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19"/>
        <v>112026</v>
      </c>
      <c r="B79" s="12">
        <f ca="1" t="shared" si="20"/>
        <v>46347</v>
      </c>
      <c r="C79" s="13">
        <f t="shared" si="21"/>
        <v>0</v>
      </c>
      <c r="D79" s="13">
        <f t="shared" si="22"/>
        <v>0</v>
      </c>
      <c r="E79" s="13">
        <f t="shared" si="23"/>
        <v>0</v>
      </c>
      <c r="F79" s="14">
        <f t="shared" si="24"/>
        <v>0</v>
      </c>
      <c r="G79" s="14">
        <f t="shared" si="18"/>
        <v>0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19"/>
        <v>122026</v>
      </c>
      <c r="B80" s="12">
        <f ca="1" t="shared" si="20"/>
        <v>46377</v>
      </c>
      <c r="C80" s="13">
        <f t="shared" si="21"/>
        <v>0</v>
      </c>
      <c r="D80" s="13">
        <f t="shared" si="22"/>
        <v>0</v>
      </c>
      <c r="E80" s="13">
        <f t="shared" si="23"/>
        <v>0</v>
      </c>
      <c r="F80" s="14">
        <f t="shared" si="24"/>
        <v>0</v>
      </c>
      <c r="G80" s="14">
        <f t="shared" si="18"/>
        <v>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19"/>
        <v>12027</v>
      </c>
      <c r="B81" s="12">
        <f ca="1" t="shared" si="20"/>
        <v>46408</v>
      </c>
      <c r="C81" s="13">
        <f t="shared" si="21"/>
        <v>0</v>
      </c>
      <c r="D81" s="13">
        <f t="shared" si="22"/>
        <v>0</v>
      </c>
      <c r="E81" s="13">
        <f t="shared" si="23"/>
        <v>0</v>
      </c>
      <c r="F81" s="14">
        <f t="shared" si="24"/>
        <v>0</v>
      </c>
      <c r="G81" s="14">
        <f t="shared" si="18"/>
        <v>0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19"/>
        <v>22027</v>
      </c>
      <c r="B82" s="12">
        <f ca="1" t="shared" si="20"/>
        <v>46439</v>
      </c>
      <c r="C82" s="13">
        <f t="shared" si="21"/>
        <v>0</v>
      </c>
      <c r="D82" s="13">
        <f t="shared" si="22"/>
        <v>0</v>
      </c>
      <c r="E82" s="13">
        <f t="shared" si="23"/>
        <v>0</v>
      </c>
      <c r="F82" s="14">
        <f t="shared" si="24"/>
        <v>0</v>
      </c>
      <c r="G82" s="14">
        <f t="shared" si="18"/>
        <v>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19"/>
        <v>32027</v>
      </c>
      <c r="B83" s="12">
        <f ca="1" t="shared" si="20"/>
        <v>46467</v>
      </c>
      <c r="C83" s="13">
        <f t="shared" si="21"/>
        <v>0</v>
      </c>
      <c r="D83" s="13">
        <f t="shared" si="22"/>
        <v>0</v>
      </c>
      <c r="E83" s="13">
        <f t="shared" si="23"/>
        <v>0</v>
      </c>
      <c r="F83" s="14">
        <f t="shared" si="24"/>
        <v>0</v>
      </c>
      <c r="G83" s="14">
        <f t="shared" si="18"/>
        <v>0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19"/>
        <v>42027</v>
      </c>
      <c r="B84" s="12">
        <f ca="1" t="shared" si="20"/>
        <v>46498</v>
      </c>
      <c r="C84" s="13">
        <f t="shared" si="21"/>
        <v>0</v>
      </c>
      <c r="D84" s="13">
        <f t="shared" si="22"/>
        <v>0</v>
      </c>
      <c r="E84" s="13">
        <f t="shared" si="23"/>
        <v>0</v>
      </c>
      <c r="F84" s="14">
        <f t="shared" si="24"/>
        <v>0</v>
      </c>
      <c r="G84" s="14">
        <f t="shared" si="18"/>
        <v>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19"/>
        <v>52027</v>
      </c>
      <c r="B85" s="12">
        <f ca="1" t="shared" si="20"/>
        <v>46528</v>
      </c>
      <c r="C85" s="13">
        <f t="shared" si="21"/>
        <v>0</v>
      </c>
      <c r="D85" s="13">
        <f t="shared" si="22"/>
        <v>0</v>
      </c>
      <c r="E85" s="13">
        <f t="shared" si="23"/>
        <v>0</v>
      </c>
      <c r="F85" s="14">
        <f t="shared" si="24"/>
        <v>0</v>
      </c>
      <c r="G85" s="14">
        <f t="shared" si="18"/>
        <v>0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19"/>
        <v>62027</v>
      </c>
      <c r="B86" s="12">
        <f ca="1" t="shared" si="20"/>
        <v>46559</v>
      </c>
      <c r="C86" s="13">
        <f t="shared" si="21"/>
        <v>0</v>
      </c>
      <c r="D86" s="13">
        <f t="shared" si="22"/>
        <v>0</v>
      </c>
      <c r="E86" s="13">
        <f t="shared" si="23"/>
        <v>0</v>
      </c>
      <c r="F86" s="14">
        <f t="shared" si="24"/>
        <v>0</v>
      </c>
      <c r="G86" s="14">
        <f t="shared" si="18"/>
        <v>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19"/>
        <v>72027</v>
      </c>
      <c r="B87" s="12">
        <f ca="1" t="shared" si="20"/>
        <v>46589</v>
      </c>
      <c r="C87" s="13">
        <f t="shared" si="21"/>
        <v>0</v>
      </c>
      <c r="D87" s="13">
        <f t="shared" si="22"/>
        <v>0</v>
      </c>
      <c r="E87" s="13">
        <f t="shared" si="23"/>
        <v>0</v>
      </c>
      <c r="F87" s="14">
        <f t="shared" si="24"/>
        <v>0</v>
      </c>
      <c r="G87" s="14">
        <f t="shared" si="18"/>
        <v>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19"/>
        <v>82027</v>
      </c>
      <c r="B88" s="12">
        <f ca="1" t="shared" si="20"/>
        <v>46620</v>
      </c>
      <c r="C88" s="13">
        <f t="shared" si="21"/>
        <v>0</v>
      </c>
      <c r="D88" s="13">
        <f t="shared" si="22"/>
        <v>0</v>
      </c>
      <c r="E88" s="13">
        <f t="shared" si="23"/>
        <v>0</v>
      </c>
      <c r="F88" s="14">
        <f t="shared" si="24"/>
        <v>0</v>
      </c>
      <c r="G88" s="14">
        <f t="shared" si="18"/>
        <v>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19"/>
        <v>92027</v>
      </c>
      <c r="B89" s="12">
        <f ca="1" t="shared" si="20"/>
        <v>46651</v>
      </c>
      <c r="C89" s="13">
        <f t="shared" si="21"/>
        <v>0</v>
      </c>
      <c r="D89" s="13">
        <f t="shared" si="22"/>
        <v>0</v>
      </c>
      <c r="E89" s="13">
        <f t="shared" si="23"/>
        <v>0</v>
      </c>
      <c r="F89" s="14">
        <f t="shared" si="24"/>
        <v>0</v>
      </c>
      <c r="G89" s="14">
        <f t="shared" si="18"/>
        <v>0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19"/>
        <v>102027</v>
      </c>
      <c r="B90" s="12">
        <f ca="1" t="shared" si="20"/>
        <v>46681</v>
      </c>
      <c r="C90" s="13">
        <f t="shared" si="21"/>
        <v>0</v>
      </c>
      <c r="D90" s="13">
        <f t="shared" si="22"/>
        <v>0</v>
      </c>
      <c r="E90" s="13">
        <f t="shared" si="23"/>
        <v>0</v>
      </c>
      <c r="F90" s="14">
        <f t="shared" si="24"/>
        <v>0</v>
      </c>
      <c r="G90" s="14">
        <f t="shared" si="18"/>
        <v>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19"/>
        <v>112027</v>
      </c>
      <c r="B91" s="12">
        <f ca="1" t="shared" si="20"/>
        <v>46712</v>
      </c>
      <c r="C91" s="13">
        <f t="shared" si="21"/>
        <v>0</v>
      </c>
      <c r="D91" s="13">
        <f t="shared" si="22"/>
        <v>0</v>
      </c>
      <c r="E91" s="13">
        <f t="shared" si="23"/>
        <v>0</v>
      </c>
      <c r="F91" s="14">
        <f t="shared" si="24"/>
        <v>0</v>
      </c>
      <c r="G91" s="14">
        <f t="shared" si="18"/>
        <v>0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19"/>
        <v>122027</v>
      </c>
      <c r="B92" s="12">
        <f ca="1" t="shared" si="20"/>
        <v>46742</v>
      </c>
      <c r="C92" s="13">
        <f t="shared" si="21"/>
        <v>0</v>
      </c>
      <c r="D92" s="13">
        <f t="shared" si="22"/>
        <v>0</v>
      </c>
      <c r="E92" s="13">
        <f t="shared" si="23"/>
        <v>0</v>
      </c>
      <c r="F92" s="14">
        <f t="shared" si="24"/>
        <v>0</v>
      </c>
      <c r="G92" s="14">
        <f t="shared" si="18"/>
        <v>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19"/>
        <v>12028</v>
      </c>
      <c r="B93" s="12">
        <f ca="1" t="shared" si="20"/>
        <v>46773</v>
      </c>
      <c r="C93" s="13">
        <f t="shared" si="21"/>
        <v>0</v>
      </c>
      <c r="D93" s="13">
        <f t="shared" si="22"/>
        <v>0</v>
      </c>
      <c r="E93" s="13">
        <f t="shared" si="23"/>
        <v>0</v>
      </c>
      <c r="F93" s="14">
        <f t="shared" si="24"/>
        <v>0</v>
      </c>
      <c r="G93" s="14">
        <f t="shared" si="18"/>
        <v>0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19"/>
        <v>22028</v>
      </c>
      <c r="B94" s="12">
        <f ca="1" t="shared" si="20"/>
        <v>46804</v>
      </c>
      <c r="C94" s="13">
        <f t="shared" si="21"/>
        <v>0</v>
      </c>
      <c r="D94" s="13">
        <f t="shared" si="22"/>
        <v>0</v>
      </c>
      <c r="E94" s="13">
        <f t="shared" si="23"/>
        <v>0</v>
      </c>
      <c r="F94" s="14">
        <f t="shared" si="24"/>
        <v>0</v>
      </c>
      <c r="G94" s="14">
        <f t="shared" si="18"/>
        <v>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19"/>
        <v>32028</v>
      </c>
      <c r="B95" s="12">
        <f ca="1" t="shared" si="20"/>
        <v>46833</v>
      </c>
      <c r="C95" s="13">
        <f t="shared" si="21"/>
        <v>0</v>
      </c>
      <c r="D95" s="13">
        <f t="shared" si="22"/>
        <v>0</v>
      </c>
      <c r="E95" s="13">
        <f t="shared" si="23"/>
        <v>0</v>
      </c>
      <c r="F95" s="14">
        <f t="shared" si="24"/>
        <v>0</v>
      </c>
      <c r="G95" s="14">
        <f t="shared" si="18"/>
        <v>0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19"/>
        <v>42028</v>
      </c>
      <c r="B96" s="12">
        <f ca="1" t="shared" si="20"/>
        <v>46864</v>
      </c>
      <c r="C96" s="13">
        <f t="shared" si="21"/>
        <v>0</v>
      </c>
      <c r="D96" s="13">
        <f t="shared" si="22"/>
        <v>0</v>
      </c>
      <c r="E96" s="13">
        <f t="shared" si="23"/>
        <v>0</v>
      </c>
      <c r="F96" s="14">
        <f t="shared" si="24"/>
        <v>0</v>
      </c>
      <c r="G96" s="14">
        <f t="shared" si="18"/>
        <v>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19"/>
        <v>52028</v>
      </c>
      <c r="B97" s="12">
        <f ca="1" t="shared" si="20"/>
        <v>46894</v>
      </c>
      <c r="C97" s="13">
        <f t="shared" si="21"/>
        <v>0</v>
      </c>
      <c r="D97" s="13">
        <f t="shared" si="22"/>
        <v>0</v>
      </c>
      <c r="E97" s="13">
        <f t="shared" si="23"/>
        <v>0</v>
      </c>
      <c r="F97" s="14">
        <f t="shared" si="24"/>
        <v>0</v>
      </c>
      <c r="G97" s="14">
        <f t="shared" si="18"/>
        <v>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19"/>
        <v>62028</v>
      </c>
      <c r="B98" s="12">
        <f ca="1" t="shared" si="20"/>
        <v>46925</v>
      </c>
      <c r="C98" s="13">
        <f t="shared" si="21"/>
        <v>0</v>
      </c>
      <c r="D98" s="13">
        <f t="shared" si="22"/>
        <v>0</v>
      </c>
      <c r="E98" s="13">
        <f t="shared" si="23"/>
        <v>0</v>
      </c>
      <c r="F98" s="14">
        <f t="shared" si="24"/>
        <v>0</v>
      </c>
      <c r="G98" s="14">
        <f t="shared" si="18"/>
        <v>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19"/>
        <v>72028</v>
      </c>
      <c r="B99" s="12">
        <f ca="1" t="shared" si="20"/>
        <v>46955</v>
      </c>
      <c r="C99" s="13">
        <f t="shared" si="21"/>
        <v>0</v>
      </c>
      <c r="D99" s="13">
        <f t="shared" si="22"/>
        <v>0</v>
      </c>
      <c r="E99" s="13">
        <f t="shared" si="23"/>
        <v>0</v>
      </c>
      <c r="F99" s="14">
        <f t="shared" si="24"/>
        <v>0</v>
      </c>
      <c r="G99" s="14">
        <f t="shared" si="18"/>
        <v>0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19"/>
        <v>82028</v>
      </c>
      <c r="B100" s="12">
        <f ca="1" t="shared" si="20"/>
        <v>46986</v>
      </c>
      <c r="C100" s="13">
        <f t="shared" si="21"/>
        <v>0</v>
      </c>
      <c r="D100" s="13">
        <f t="shared" si="22"/>
        <v>0</v>
      </c>
      <c r="E100" s="13">
        <f t="shared" si="23"/>
        <v>0</v>
      </c>
      <c r="F100" s="14">
        <f t="shared" si="24"/>
        <v>0</v>
      </c>
      <c r="G100" s="14">
        <f t="shared" si="18"/>
        <v>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19"/>
        <v>92028</v>
      </c>
      <c r="B101" s="12">
        <f ca="1" t="shared" si="20"/>
        <v>47017</v>
      </c>
      <c r="C101" s="13">
        <f t="shared" si="21"/>
        <v>0</v>
      </c>
      <c r="D101" s="13">
        <f t="shared" si="22"/>
        <v>0</v>
      </c>
      <c r="E101" s="13">
        <f t="shared" si="23"/>
        <v>0</v>
      </c>
      <c r="F101" s="14">
        <f t="shared" si="24"/>
        <v>0</v>
      </c>
      <c r="G101" s="14">
        <f t="shared" ref="G101:G124" si="28">E101-F101</f>
        <v>0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29">MONTH(B102)&amp;YEAR(B102)</f>
        <v>102028</v>
      </c>
      <c r="B102" s="12">
        <f ca="1" t="shared" ref="B102:B124" si="30">EDATE(B101,1)</f>
        <v>47047</v>
      </c>
      <c r="C102" s="13">
        <f t="shared" ref="C102:C124" si="31">C101-H102+I102</f>
        <v>0</v>
      </c>
      <c r="D102" s="13">
        <f t="shared" ref="D102:D124" si="32">C101*$K$1</f>
        <v>0</v>
      </c>
      <c r="E102" s="13">
        <f t="shared" ref="E102:E124" si="33">C101*$K$1+G101</f>
        <v>0</v>
      </c>
      <c r="F102" s="14">
        <f t="shared" ref="F102:F124" si="34">IF(J102&gt;E102,E102,J102)</f>
        <v>0</v>
      </c>
      <c r="G102" s="14">
        <f t="shared" si="28"/>
        <v>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29"/>
        <v>112028</v>
      </c>
      <c r="B103" s="12">
        <f ca="1" t="shared" si="30"/>
        <v>47078</v>
      </c>
      <c r="C103" s="13">
        <f t="shared" si="31"/>
        <v>0</v>
      </c>
      <c r="D103" s="13">
        <f t="shared" si="32"/>
        <v>0</v>
      </c>
      <c r="E103" s="13">
        <f t="shared" si="33"/>
        <v>0</v>
      </c>
      <c r="F103" s="14">
        <f t="shared" si="34"/>
        <v>0</v>
      </c>
      <c r="G103" s="14">
        <f t="shared" si="28"/>
        <v>0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29"/>
        <v>122028</v>
      </c>
      <c r="B104" s="12">
        <f ca="1" t="shared" si="30"/>
        <v>47108</v>
      </c>
      <c r="C104" s="13">
        <f t="shared" si="31"/>
        <v>0</v>
      </c>
      <c r="D104" s="13">
        <f t="shared" si="32"/>
        <v>0</v>
      </c>
      <c r="E104" s="13">
        <f t="shared" si="33"/>
        <v>0</v>
      </c>
      <c r="F104" s="14">
        <f t="shared" si="34"/>
        <v>0</v>
      </c>
      <c r="G104" s="14">
        <f t="shared" si="28"/>
        <v>0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29"/>
        <v>12029</v>
      </c>
      <c r="B105" s="12">
        <f ca="1" t="shared" si="30"/>
        <v>47139</v>
      </c>
      <c r="C105" s="13">
        <f t="shared" si="31"/>
        <v>0</v>
      </c>
      <c r="D105" s="13">
        <f t="shared" si="32"/>
        <v>0</v>
      </c>
      <c r="E105" s="13">
        <f t="shared" si="33"/>
        <v>0</v>
      </c>
      <c r="F105" s="14">
        <f t="shared" si="34"/>
        <v>0</v>
      </c>
      <c r="G105" s="14">
        <f t="shared" si="28"/>
        <v>0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29"/>
        <v>22029</v>
      </c>
      <c r="B106" s="12">
        <f ca="1" t="shared" si="30"/>
        <v>47170</v>
      </c>
      <c r="C106" s="13">
        <f t="shared" si="31"/>
        <v>0</v>
      </c>
      <c r="D106" s="13">
        <f t="shared" si="32"/>
        <v>0</v>
      </c>
      <c r="E106" s="13">
        <f t="shared" si="33"/>
        <v>0</v>
      </c>
      <c r="F106" s="14">
        <f t="shared" si="34"/>
        <v>0</v>
      </c>
      <c r="G106" s="14">
        <f t="shared" si="28"/>
        <v>0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29"/>
        <v>32029</v>
      </c>
      <c r="B107" s="12">
        <f ca="1" t="shared" si="30"/>
        <v>47198</v>
      </c>
      <c r="C107" s="13">
        <f t="shared" si="31"/>
        <v>0</v>
      </c>
      <c r="D107" s="13">
        <f t="shared" si="32"/>
        <v>0</v>
      </c>
      <c r="E107" s="13">
        <f t="shared" si="33"/>
        <v>0</v>
      </c>
      <c r="F107" s="14">
        <f t="shared" si="34"/>
        <v>0</v>
      </c>
      <c r="G107" s="14">
        <f t="shared" si="28"/>
        <v>0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29"/>
        <v>42029</v>
      </c>
      <c r="B108" s="12">
        <f ca="1" t="shared" si="30"/>
        <v>47229</v>
      </c>
      <c r="C108" s="13">
        <f t="shared" si="31"/>
        <v>0</v>
      </c>
      <c r="D108" s="13">
        <f t="shared" si="32"/>
        <v>0</v>
      </c>
      <c r="E108" s="13">
        <f t="shared" si="33"/>
        <v>0</v>
      </c>
      <c r="F108" s="14">
        <f t="shared" si="34"/>
        <v>0</v>
      </c>
      <c r="G108" s="14">
        <f t="shared" si="28"/>
        <v>0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29"/>
        <v>52029</v>
      </c>
      <c r="B109" s="12">
        <f ca="1" t="shared" si="30"/>
        <v>47259</v>
      </c>
      <c r="C109" s="13">
        <f t="shared" si="31"/>
        <v>0</v>
      </c>
      <c r="D109" s="13">
        <f t="shared" si="32"/>
        <v>0</v>
      </c>
      <c r="E109" s="13">
        <f t="shared" si="33"/>
        <v>0</v>
      </c>
      <c r="F109" s="14">
        <f t="shared" si="34"/>
        <v>0</v>
      </c>
      <c r="G109" s="14">
        <f t="shared" si="28"/>
        <v>0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29"/>
        <v>62029</v>
      </c>
      <c r="B110" s="12">
        <f ca="1" t="shared" si="30"/>
        <v>47290</v>
      </c>
      <c r="C110" s="13">
        <f t="shared" si="31"/>
        <v>0</v>
      </c>
      <c r="D110" s="13">
        <f t="shared" si="32"/>
        <v>0</v>
      </c>
      <c r="E110" s="13">
        <f t="shared" si="33"/>
        <v>0</v>
      </c>
      <c r="F110" s="14">
        <f t="shared" si="34"/>
        <v>0</v>
      </c>
      <c r="G110" s="14">
        <f t="shared" si="28"/>
        <v>0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29"/>
        <v>72029</v>
      </c>
      <c r="B111" s="12">
        <f ca="1" t="shared" si="30"/>
        <v>47320</v>
      </c>
      <c r="C111" s="13">
        <f t="shared" si="31"/>
        <v>0</v>
      </c>
      <c r="D111" s="13">
        <f t="shared" si="32"/>
        <v>0</v>
      </c>
      <c r="E111" s="13">
        <f t="shared" si="33"/>
        <v>0</v>
      </c>
      <c r="F111" s="14">
        <f t="shared" si="34"/>
        <v>0</v>
      </c>
      <c r="G111" s="14">
        <f t="shared" si="28"/>
        <v>0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29"/>
        <v>82029</v>
      </c>
      <c r="B112" s="12">
        <f ca="1" t="shared" si="30"/>
        <v>47351</v>
      </c>
      <c r="C112" s="13">
        <f t="shared" si="31"/>
        <v>0</v>
      </c>
      <c r="D112" s="13">
        <f t="shared" si="32"/>
        <v>0</v>
      </c>
      <c r="E112" s="13">
        <f t="shared" si="33"/>
        <v>0</v>
      </c>
      <c r="F112" s="14">
        <f t="shared" si="34"/>
        <v>0</v>
      </c>
      <c r="G112" s="14">
        <f t="shared" si="28"/>
        <v>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29"/>
        <v>92029</v>
      </c>
      <c r="B113" s="12">
        <f ca="1" t="shared" si="30"/>
        <v>47382</v>
      </c>
      <c r="C113" s="13">
        <f t="shared" si="31"/>
        <v>0</v>
      </c>
      <c r="D113" s="13">
        <f t="shared" si="32"/>
        <v>0</v>
      </c>
      <c r="E113" s="13">
        <f t="shared" si="33"/>
        <v>0</v>
      </c>
      <c r="F113" s="14">
        <f t="shared" si="34"/>
        <v>0</v>
      </c>
      <c r="G113" s="14">
        <f t="shared" si="28"/>
        <v>0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29"/>
        <v>102029</v>
      </c>
      <c r="B114" s="12">
        <f ca="1" t="shared" si="30"/>
        <v>47412</v>
      </c>
      <c r="C114" s="13">
        <f t="shared" si="31"/>
        <v>0</v>
      </c>
      <c r="D114" s="13">
        <f t="shared" si="32"/>
        <v>0</v>
      </c>
      <c r="E114" s="13">
        <f t="shared" si="33"/>
        <v>0</v>
      </c>
      <c r="F114" s="14">
        <f t="shared" si="34"/>
        <v>0</v>
      </c>
      <c r="G114" s="14">
        <f t="shared" si="28"/>
        <v>0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29"/>
        <v>112029</v>
      </c>
      <c r="B115" s="12">
        <f ca="1" t="shared" si="30"/>
        <v>47443</v>
      </c>
      <c r="C115" s="13">
        <f t="shared" si="31"/>
        <v>0</v>
      </c>
      <c r="D115" s="13">
        <f t="shared" si="32"/>
        <v>0</v>
      </c>
      <c r="E115" s="13">
        <f t="shared" si="33"/>
        <v>0</v>
      </c>
      <c r="F115" s="14">
        <f t="shared" si="34"/>
        <v>0</v>
      </c>
      <c r="G115" s="14">
        <f t="shared" si="28"/>
        <v>0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29"/>
        <v>122029</v>
      </c>
      <c r="B116" s="12">
        <f ca="1" t="shared" si="30"/>
        <v>47473</v>
      </c>
      <c r="C116" s="13">
        <f t="shared" si="31"/>
        <v>0</v>
      </c>
      <c r="D116" s="13">
        <f t="shared" si="32"/>
        <v>0</v>
      </c>
      <c r="E116" s="13">
        <f t="shared" si="33"/>
        <v>0</v>
      </c>
      <c r="F116" s="14">
        <f t="shared" si="34"/>
        <v>0</v>
      </c>
      <c r="G116" s="14">
        <f t="shared" si="28"/>
        <v>0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29"/>
        <v>12030</v>
      </c>
      <c r="B117" s="12">
        <f ca="1" t="shared" si="30"/>
        <v>47504</v>
      </c>
      <c r="C117" s="13">
        <f t="shared" si="31"/>
        <v>0</v>
      </c>
      <c r="D117" s="13">
        <f t="shared" si="32"/>
        <v>0</v>
      </c>
      <c r="E117" s="13">
        <f t="shared" si="33"/>
        <v>0</v>
      </c>
      <c r="F117" s="14">
        <f t="shared" si="34"/>
        <v>0</v>
      </c>
      <c r="G117" s="14">
        <f t="shared" si="28"/>
        <v>0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29"/>
        <v>22030</v>
      </c>
      <c r="B118" s="12">
        <f ca="1" t="shared" si="30"/>
        <v>47535</v>
      </c>
      <c r="C118" s="13">
        <f t="shared" si="31"/>
        <v>0</v>
      </c>
      <c r="D118" s="13">
        <f t="shared" si="32"/>
        <v>0</v>
      </c>
      <c r="E118" s="13">
        <f t="shared" si="33"/>
        <v>0</v>
      </c>
      <c r="F118" s="14">
        <f t="shared" si="34"/>
        <v>0</v>
      </c>
      <c r="G118" s="14">
        <f t="shared" si="28"/>
        <v>0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29"/>
        <v>32030</v>
      </c>
      <c r="B119" s="12">
        <f ca="1" t="shared" si="30"/>
        <v>47563</v>
      </c>
      <c r="C119" s="13">
        <f t="shared" si="31"/>
        <v>0</v>
      </c>
      <c r="D119" s="13">
        <f t="shared" si="32"/>
        <v>0</v>
      </c>
      <c r="E119" s="13">
        <f t="shared" si="33"/>
        <v>0</v>
      </c>
      <c r="F119" s="14">
        <f t="shared" si="34"/>
        <v>0</v>
      </c>
      <c r="G119" s="14">
        <f t="shared" si="28"/>
        <v>0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29"/>
        <v>42030</v>
      </c>
      <c r="B120" s="12">
        <f ca="1" t="shared" si="30"/>
        <v>47594</v>
      </c>
      <c r="C120" s="13">
        <f t="shared" si="31"/>
        <v>0</v>
      </c>
      <c r="D120" s="13">
        <f t="shared" si="32"/>
        <v>0</v>
      </c>
      <c r="E120" s="13">
        <f t="shared" si="33"/>
        <v>0</v>
      </c>
      <c r="F120" s="14">
        <f t="shared" si="34"/>
        <v>0</v>
      </c>
      <c r="G120" s="14">
        <f t="shared" si="28"/>
        <v>0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29"/>
        <v>52030</v>
      </c>
      <c r="B121" s="12">
        <f ca="1" t="shared" si="30"/>
        <v>47624</v>
      </c>
      <c r="C121" s="13">
        <f t="shared" si="31"/>
        <v>0</v>
      </c>
      <c r="D121" s="13">
        <f t="shared" si="32"/>
        <v>0</v>
      </c>
      <c r="E121" s="13">
        <f t="shared" si="33"/>
        <v>0</v>
      </c>
      <c r="F121" s="14">
        <f t="shared" si="34"/>
        <v>0</v>
      </c>
      <c r="G121" s="14">
        <f t="shared" si="28"/>
        <v>0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29"/>
        <v>62030</v>
      </c>
      <c r="B122" s="12">
        <f ca="1" t="shared" si="30"/>
        <v>47655</v>
      </c>
      <c r="C122" s="13">
        <f t="shared" si="31"/>
        <v>0</v>
      </c>
      <c r="D122" s="13">
        <f t="shared" si="32"/>
        <v>0</v>
      </c>
      <c r="E122" s="13">
        <f t="shared" si="33"/>
        <v>0</v>
      </c>
      <c r="F122" s="14">
        <f t="shared" si="34"/>
        <v>0</v>
      </c>
      <c r="G122" s="14">
        <f t="shared" si="28"/>
        <v>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29"/>
        <v>72030</v>
      </c>
      <c r="B123" s="12">
        <f ca="1" t="shared" si="30"/>
        <v>47685</v>
      </c>
      <c r="C123" s="13">
        <f t="shared" si="31"/>
        <v>0</v>
      </c>
      <c r="D123" s="13">
        <f t="shared" si="32"/>
        <v>0</v>
      </c>
      <c r="E123" s="13">
        <f t="shared" si="33"/>
        <v>0</v>
      </c>
      <c r="F123" s="14">
        <f t="shared" si="34"/>
        <v>0</v>
      </c>
      <c r="G123" s="14">
        <f t="shared" si="28"/>
        <v>0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29"/>
        <v>82030</v>
      </c>
      <c r="B124" s="12">
        <f ca="1" t="shared" si="30"/>
        <v>47716</v>
      </c>
      <c r="C124" s="13">
        <f t="shared" si="31"/>
        <v>0</v>
      </c>
      <c r="D124" s="13">
        <f t="shared" si="32"/>
        <v>0</v>
      </c>
      <c r="E124" s="13">
        <f t="shared" si="33"/>
        <v>0</v>
      </c>
      <c r="F124" s="14">
        <f t="shared" si="34"/>
        <v>0</v>
      </c>
      <c r="G124" s="14">
        <f t="shared" si="28"/>
        <v>0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1" sqref="S1"/>
    </sheetView>
  </sheetViews>
  <sheetFormatPr defaultColWidth="11" defaultRowHeight="15"/>
  <cols>
    <col min="1" max="1" width="7" hidden="1" customWidth="1"/>
    <col min="2" max="2" width="8.85714285714286" customWidth="1"/>
    <col min="4" max="8" width="12" customWidth="1"/>
    <col min="9" max="9" width="10.1428571428571" customWidth="1"/>
    <col min="12" max="12" width="10.5714285714286" customWidth="1"/>
    <col min="13" max="13" width="10.2857142857143" customWidth="1"/>
    <col min="14" max="14" width="10.5714285714286" customWidth="1"/>
    <col min="15" max="15" width="10.8571428571429" customWidth="1"/>
    <col min="16" max="16" width="8.57142857142857" customWidth="1"/>
    <col min="17" max="17" width="3.85714285714286" customWidth="1"/>
    <col min="18" max="18" width="19" customWidth="1"/>
    <col min="19" max="19" width="6.28571428571429" customWidth="1"/>
  </cols>
  <sheetData>
    <row r="1" spans="2:16">
      <c r="B1" s="1" t="s">
        <v>9</v>
      </c>
      <c r="C1" s="2" t="s">
        <v>147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f ca="1">TODAY()</f>
        <v>44095</v>
      </c>
      <c r="N1" s="19" t="s">
        <v>13</v>
      </c>
      <c r="O1" s="20">
        <v>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ca="1" t="shared" ref="A6:A37" si="1">MONTH(B6)&amp;YEAR(B6)</f>
        <v>102020</v>
      </c>
      <c r="B6" s="12">
        <f ca="1" t="shared" ref="B6:B37" si="2">EDATE(B5,1)</f>
        <v>44125</v>
      </c>
      <c r="C6" s="13">
        <f t="shared" ref="C6:C37" si="3">C5-H6+I6</f>
        <v>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112020</v>
      </c>
      <c r="B7" s="12">
        <f ca="1" t="shared" si="2"/>
        <v>44156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1"/>
        <v>122020</v>
      </c>
      <c r="B8" s="12">
        <f ca="1" t="shared" si="2"/>
        <v>44186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ca="1" t="shared" si="1"/>
        <v>12021</v>
      </c>
      <c r="B9" s="12">
        <f ca="1" t="shared" si="2"/>
        <v>44217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22021</v>
      </c>
      <c r="B10" s="12">
        <f ca="1" t="shared" si="2"/>
        <v>44248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32021</v>
      </c>
      <c r="B11" s="12">
        <f ca="1" t="shared" si="2"/>
        <v>44276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42021</v>
      </c>
      <c r="B12" s="12">
        <f ca="1" t="shared" si="2"/>
        <v>44307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52021</v>
      </c>
      <c r="B13" s="12">
        <f ca="1" t="shared" si="2"/>
        <v>44337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62021</v>
      </c>
      <c r="B14" s="12">
        <f ca="1" t="shared" si="2"/>
        <v>44368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72021</v>
      </c>
      <c r="B15" s="12">
        <f ca="1" t="shared" si="2"/>
        <v>44398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82021</v>
      </c>
      <c r="B16" s="12">
        <f ca="1" t="shared" si="2"/>
        <v>44429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92021</v>
      </c>
      <c r="B17" s="12">
        <f ca="1" t="shared" si="2"/>
        <v>44460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102021</v>
      </c>
      <c r="B18" s="12">
        <f ca="1" t="shared" si="2"/>
        <v>44490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112021</v>
      </c>
      <c r="B19" s="12">
        <f ca="1" t="shared" si="2"/>
        <v>44521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122021</v>
      </c>
      <c r="B20" s="12">
        <f ca="1" t="shared" si="2"/>
        <v>44551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12022</v>
      </c>
      <c r="B21" s="12">
        <f ca="1" t="shared" si="2"/>
        <v>44582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22022</v>
      </c>
      <c r="B22" s="12">
        <f ca="1" t="shared" si="2"/>
        <v>44613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32022</v>
      </c>
      <c r="B23" s="12">
        <f ca="1" t="shared" si="2"/>
        <v>44641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42022</v>
      </c>
      <c r="B24" s="12">
        <f ca="1" t="shared" si="2"/>
        <v>44672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52022</v>
      </c>
      <c r="B25" s="12">
        <f ca="1" t="shared" si="2"/>
        <v>44702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62022</v>
      </c>
      <c r="B26" s="12">
        <f ca="1" t="shared" si="2"/>
        <v>44733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72022</v>
      </c>
      <c r="B27" s="12">
        <f ca="1" t="shared" si="2"/>
        <v>44763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82022</v>
      </c>
      <c r="B28" s="12">
        <f ca="1" t="shared" si="2"/>
        <v>44794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92022</v>
      </c>
      <c r="B29" s="12">
        <f ca="1" t="shared" si="2"/>
        <v>44825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102022</v>
      </c>
      <c r="B30" s="12">
        <f ca="1" t="shared" si="2"/>
        <v>44855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112022</v>
      </c>
      <c r="B31" s="12">
        <f ca="1" t="shared" si="2"/>
        <v>44886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122022</v>
      </c>
      <c r="B32" s="12">
        <f ca="1" t="shared" si="2"/>
        <v>44916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12023</v>
      </c>
      <c r="B33" s="12">
        <f ca="1" t="shared" si="2"/>
        <v>44947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22023</v>
      </c>
      <c r="B34" s="12">
        <f ca="1" t="shared" si="2"/>
        <v>44978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32023</v>
      </c>
      <c r="B35" s="12">
        <f ca="1" t="shared" si="2"/>
        <v>45006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42023</v>
      </c>
      <c r="B36" s="12">
        <f ca="1" t="shared" si="2"/>
        <v>45037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52023</v>
      </c>
      <c r="B37" s="12">
        <f ca="1" t="shared" si="2"/>
        <v>45067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1">MONTH(B38)&amp;YEAR(B38)</f>
        <v>62023</v>
      </c>
      <c r="B38" s="12">
        <f ca="1" t="shared" ref="B38:B69" si="12">EDATE(B37,1)</f>
        <v>45098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1"/>
        <v>72023</v>
      </c>
      <c r="B39" s="12">
        <f ca="1" t="shared" si="12"/>
        <v>45128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1"/>
        <v>82023</v>
      </c>
      <c r="B40" s="12">
        <f ca="1" t="shared" si="12"/>
        <v>45159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1"/>
        <v>92023</v>
      </c>
      <c r="B41" s="12">
        <f ca="1" t="shared" si="12"/>
        <v>45190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1"/>
        <v>102023</v>
      </c>
      <c r="B42" s="12">
        <f ca="1" t="shared" si="12"/>
        <v>45220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1"/>
        <v>112023</v>
      </c>
      <c r="B43" s="12">
        <f ca="1" t="shared" si="12"/>
        <v>45251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1"/>
        <v>122023</v>
      </c>
      <c r="B44" s="12">
        <f ca="1" t="shared" si="12"/>
        <v>45281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1"/>
        <v>12024</v>
      </c>
      <c r="B45" s="12">
        <f ca="1" t="shared" si="12"/>
        <v>45312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1"/>
        <v>22024</v>
      </c>
      <c r="B46" s="12">
        <f ca="1" t="shared" si="12"/>
        <v>45343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1"/>
        <v>32024</v>
      </c>
      <c r="B47" s="12">
        <f ca="1" t="shared" si="12"/>
        <v>45372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1"/>
        <v>42024</v>
      </c>
      <c r="B48" s="12">
        <f ca="1" t="shared" si="12"/>
        <v>45403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1"/>
        <v>52024</v>
      </c>
      <c r="B49" s="12">
        <f ca="1" t="shared" si="12"/>
        <v>45433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1"/>
        <v>62024</v>
      </c>
      <c r="B50" s="12">
        <f ca="1" t="shared" si="12"/>
        <v>45464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1"/>
        <v>72024</v>
      </c>
      <c r="B51" s="12">
        <f ca="1" t="shared" si="12"/>
        <v>45494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1"/>
        <v>82024</v>
      </c>
      <c r="B52" s="12">
        <f ca="1" t="shared" si="12"/>
        <v>45525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1"/>
        <v>92024</v>
      </c>
      <c r="B53" s="12">
        <f ca="1" t="shared" si="12"/>
        <v>45556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1"/>
        <v>102024</v>
      </c>
      <c r="B54" s="12">
        <f ca="1" t="shared" si="12"/>
        <v>45586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1"/>
        <v>112024</v>
      </c>
      <c r="B55" s="12">
        <f ca="1" t="shared" si="12"/>
        <v>45617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1"/>
        <v>122024</v>
      </c>
      <c r="B56" s="12">
        <f ca="1" t="shared" si="12"/>
        <v>45647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1"/>
        <v>12025</v>
      </c>
      <c r="B57" s="12">
        <f ca="1" t="shared" si="12"/>
        <v>45678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1"/>
        <v>22025</v>
      </c>
      <c r="B58" s="12">
        <f ca="1" t="shared" si="12"/>
        <v>45709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1"/>
        <v>32025</v>
      </c>
      <c r="B59" s="12">
        <f ca="1" t="shared" si="12"/>
        <v>45737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1"/>
        <v>42025</v>
      </c>
      <c r="B60" s="12">
        <f ca="1" t="shared" si="12"/>
        <v>45768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1"/>
        <v>52025</v>
      </c>
      <c r="B61" s="12">
        <f ca="1" t="shared" si="12"/>
        <v>45798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1"/>
        <v>62025</v>
      </c>
      <c r="B62" s="12">
        <f ca="1" t="shared" si="12"/>
        <v>45829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1"/>
        <v>72025</v>
      </c>
      <c r="B63" s="12">
        <f ca="1" t="shared" si="12"/>
        <v>45859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1"/>
        <v>82025</v>
      </c>
      <c r="B64" s="12">
        <f ca="1" t="shared" si="12"/>
        <v>45890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1"/>
        <v>92025</v>
      </c>
      <c r="B65" s="12">
        <f ca="1" t="shared" si="12"/>
        <v>45921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1"/>
        <v>102025</v>
      </c>
      <c r="B66" s="12">
        <f ca="1" t="shared" si="12"/>
        <v>45951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1"/>
        <v>112025</v>
      </c>
      <c r="B67" s="12">
        <f ca="1" t="shared" si="12"/>
        <v>45982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1"/>
        <v>122025</v>
      </c>
      <c r="B68" s="12">
        <f ca="1" t="shared" si="12"/>
        <v>46012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1"/>
        <v>12026</v>
      </c>
      <c r="B69" s="12">
        <f ca="1" t="shared" si="12"/>
        <v>46043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20">MONTH(B70)&amp;YEAR(B70)</f>
        <v>22026</v>
      </c>
      <c r="B70" s="12">
        <f ca="1" t="shared" ref="B70:B101" si="21">EDATE(B69,1)</f>
        <v>46074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20"/>
        <v>32026</v>
      </c>
      <c r="B71" s="12">
        <f ca="1" t="shared" si="21"/>
        <v>46102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20"/>
        <v>42026</v>
      </c>
      <c r="B72" s="12">
        <f ca="1" t="shared" si="21"/>
        <v>46133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20"/>
        <v>52026</v>
      </c>
      <c r="B73" s="12">
        <f ca="1" t="shared" si="21"/>
        <v>46163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20"/>
        <v>62026</v>
      </c>
      <c r="B74" s="12">
        <f ca="1" t="shared" si="21"/>
        <v>46194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20"/>
        <v>72026</v>
      </c>
      <c r="B75" s="12">
        <f ca="1" t="shared" si="21"/>
        <v>46224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20"/>
        <v>82026</v>
      </c>
      <c r="B76" s="12">
        <f ca="1" t="shared" si="21"/>
        <v>46255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20"/>
        <v>92026</v>
      </c>
      <c r="B77" s="12">
        <f ca="1" t="shared" si="21"/>
        <v>46286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20"/>
        <v>102026</v>
      </c>
      <c r="B78" s="12">
        <f ca="1" t="shared" si="21"/>
        <v>46316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20"/>
        <v>112026</v>
      </c>
      <c r="B79" s="12">
        <f ca="1" t="shared" si="21"/>
        <v>46347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20"/>
        <v>122026</v>
      </c>
      <c r="B80" s="12">
        <f ca="1" t="shared" si="21"/>
        <v>46377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20"/>
        <v>12027</v>
      </c>
      <c r="B81" s="12">
        <f ca="1" t="shared" si="21"/>
        <v>46408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20"/>
        <v>22027</v>
      </c>
      <c r="B82" s="12">
        <f ca="1" t="shared" si="21"/>
        <v>46439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20"/>
        <v>32027</v>
      </c>
      <c r="B83" s="12">
        <f ca="1" t="shared" si="21"/>
        <v>46467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20"/>
        <v>42027</v>
      </c>
      <c r="B84" s="12">
        <f ca="1" t="shared" si="21"/>
        <v>46498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20"/>
        <v>52027</v>
      </c>
      <c r="B85" s="12">
        <f ca="1" t="shared" si="21"/>
        <v>46528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20"/>
        <v>62027</v>
      </c>
      <c r="B86" s="12">
        <f ca="1" t="shared" si="21"/>
        <v>46559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20"/>
        <v>72027</v>
      </c>
      <c r="B87" s="12">
        <f ca="1" t="shared" si="21"/>
        <v>46589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20"/>
        <v>82027</v>
      </c>
      <c r="B88" s="12">
        <f ca="1" t="shared" si="21"/>
        <v>46620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20"/>
        <v>92027</v>
      </c>
      <c r="B89" s="12">
        <f ca="1" t="shared" si="21"/>
        <v>46651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20"/>
        <v>102027</v>
      </c>
      <c r="B90" s="12">
        <f ca="1" t="shared" si="21"/>
        <v>46681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20"/>
        <v>112027</v>
      </c>
      <c r="B91" s="12">
        <f ca="1" t="shared" si="21"/>
        <v>46712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20"/>
        <v>122027</v>
      </c>
      <c r="B92" s="12">
        <f ca="1" t="shared" si="21"/>
        <v>46742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20"/>
        <v>12028</v>
      </c>
      <c r="B93" s="12">
        <f ca="1" t="shared" si="21"/>
        <v>46773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20"/>
        <v>22028</v>
      </c>
      <c r="B94" s="12">
        <f ca="1" t="shared" si="21"/>
        <v>46804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20"/>
        <v>32028</v>
      </c>
      <c r="B95" s="12">
        <f ca="1" t="shared" si="21"/>
        <v>46833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20"/>
        <v>42028</v>
      </c>
      <c r="B96" s="12">
        <f ca="1" t="shared" si="21"/>
        <v>46864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20"/>
        <v>52028</v>
      </c>
      <c r="B97" s="12">
        <f ca="1" t="shared" si="21"/>
        <v>46894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20"/>
        <v>62028</v>
      </c>
      <c r="B98" s="12">
        <f ca="1" t="shared" si="21"/>
        <v>46925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20"/>
        <v>72028</v>
      </c>
      <c r="B99" s="12">
        <f ca="1" t="shared" si="21"/>
        <v>46955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20"/>
        <v>82028</v>
      </c>
      <c r="B100" s="12">
        <f ca="1" t="shared" si="21"/>
        <v>46986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20"/>
        <v>92028</v>
      </c>
      <c r="B101" s="12">
        <f ca="1" t="shared" si="21"/>
        <v>47017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30">MONTH(B102)&amp;YEAR(B102)</f>
        <v>102028</v>
      </c>
      <c r="B102" s="12">
        <f ca="1" t="shared" ref="B102:B124" si="31">EDATE(B101,1)</f>
        <v>47047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30"/>
        <v>112028</v>
      </c>
      <c r="B103" s="12">
        <f ca="1" t="shared" si="31"/>
        <v>47078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30"/>
        <v>122028</v>
      </c>
      <c r="B104" s="12">
        <f ca="1" t="shared" si="31"/>
        <v>47108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30"/>
        <v>12029</v>
      </c>
      <c r="B105" s="12">
        <f ca="1" t="shared" si="31"/>
        <v>47139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30"/>
        <v>22029</v>
      </c>
      <c r="B106" s="12">
        <f ca="1" t="shared" si="31"/>
        <v>47170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30"/>
        <v>32029</v>
      </c>
      <c r="B107" s="12">
        <f ca="1" t="shared" si="31"/>
        <v>47198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30"/>
        <v>42029</v>
      </c>
      <c r="B108" s="12">
        <f ca="1" t="shared" si="31"/>
        <v>47229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30"/>
        <v>52029</v>
      </c>
      <c r="B109" s="12">
        <f ca="1" t="shared" si="31"/>
        <v>47259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30"/>
        <v>62029</v>
      </c>
      <c r="B110" s="12">
        <f ca="1" t="shared" si="31"/>
        <v>47290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30"/>
        <v>72029</v>
      </c>
      <c r="B111" s="12">
        <f ca="1" t="shared" si="31"/>
        <v>47320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30"/>
        <v>82029</v>
      </c>
      <c r="B112" s="12">
        <f ca="1" t="shared" si="31"/>
        <v>47351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30"/>
        <v>92029</v>
      </c>
      <c r="B113" s="12">
        <f ca="1" t="shared" si="31"/>
        <v>47382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30"/>
        <v>102029</v>
      </c>
      <c r="B114" s="12">
        <f ca="1" t="shared" si="31"/>
        <v>47412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30"/>
        <v>112029</v>
      </c>
      <c r="B115" s="12">
        <f ca="1" t="shared" si="31"/>
        <v>47443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30"/>
        <v>122029</v>
      </c>
      <c r="B116" s="12">
        <f ca="1" t="shared" si="31"/>
        <v>47473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30"/>
        <v>12030</v>
      </c>
      <c r="B117" s="12">
        <f ca="1" t="shared" si="31"/>
        <v>47504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30"/>
        <v>22030</v>
      </c>
      <c r="B118" s="12">
        <f ca="1" t="shared" si="31"/>
        <v>47535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30"/>
        <v>32030</v>
      </c>
      <c r="B119" s="12">
        <f ca="1" t="shared" si="31"/>
        <v>47563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30"/>
        <v>42030</v>
      </c>
      <c r="B120" s="12">
        <f ca="1" t="shared" si="31"/>
        <v>47594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30"/>
        <v>52030</v>
      </c>
      <c r="B121" s="12">
        <f ca="1" t="shared" si="31"/>
        <v>47624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30"/>
        <v>62030</v>
      </c>
      <c r="B122" s="12">
        <f ca="1" t="shared" si="31"/>
        <v>47655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30"/>
        <v>72030</v>
      </c>
      <c r="B123" s="12">
        <f ca="1" t="shared" si="31"/>
        <v>47685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30"/>
        <v>82030</v>
      </c>
      <c r="B124" s="12">
        <f ca="1" t="shared" si="31"/>
        <v>47716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1" sqref="M21"/>
    </sheetView>
  </sheetViews>
  <sheetFormatPr defaultColWidth="11" defaultRowHeight="15"/>
  <cols>
    <col min="1" max="1" width="7" hidden="1" customWidth="1"/>
    <col min="2" max="2" width="8.71428571428571" customWidth="1"/>
    <col min="4" max="4" width="12.2857142857143" customWidth="1"/>
    <col min="5" max="5" width="11.4285714285714" customWidth="1"/>
    <col min="6" max="6" width="11.2857142857143" customWidth="1"/>
    <col min="7" max="8" width="11.1428571428571" customWidth="1"/>
    <col min="9" max="9" width="9.85714285714286" customWidth="1"/>
    <col min="10" max="10" width="11.8571428571429" customWidth="1"/>
    <col min="11" max="11" width="12" customWidth="1"/>
    <col min="12" max="12" width="10.5714285714286" customWidth="1"/>
    <col min="13" max="13" width="11" customWidth="1"/>
    <col min="14" max="14" width="10.4285714285714" customWidth="1"/>
    <col min="15" max="15" width="11.1428571428571" customWidth="1"/>
    <col min="16" max="16" width="8.57142857142857" customWidth="1"/>
    <col min="17" max="17" width="3.28571428571429" customWidth="1"/>
    <col min="18" max="18" width="19.5714285714286" customWidth="1"/>
    <col min="19" max="19" width="8.71428571428571" customWidth="1"/>
  </cols>
  <sheetData>
    <row r="1" spans="2:16">
      <c r="B1" s="1" t="s">
        <v>9</v>
      </c>
      <c r="C1" s="2" t="s">
        <v>148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350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350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350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350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350</v>
      </c>
      <c r="D6" s="13">
        <f t="shared" ref="D6:D37" si="4">C5*$K$1</f>
        <v>35</v>
      </c>
      <c r="E6" s="13">
        <f t="shared" ref="E6:E37" si="5">C5*$K$1+G5</f>
        <v>35</v>
      </c>
      <c r="F6" s="14">
        <f t="shared" ref="F6:F37" si="6">IF(J6&gt;E6,E6,J6)</f>
        <v>35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35</v>
      </c>
      <c r="K6" s="27">
        <v>43625</v>
      </c>
      <c r="L6" s="26">
        <v>35</v>
      </c>
      <c r="M6" s="27"/>
      <c r="N6" s="28"/>
      <c r="O6" s="27"/>
      <c r="P6" s="28"/>
      <c r="R6" s="34" t="s">
        <v>5</v>
      </c>
      <c r="S6" s="33">
        <f ca="1">VLOOKUP($A$2,$A$5:$P$127,4,FALSE)</f>
        <v>35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0</v>
      </c>
      <c r="D7" s="13">
        <f t="shared" si="4"/>
        <v>35</v>
      </c>
      <c r="E7" s="13">
        <f t="shared" si="5"/>
        <v>35</v>
      </c>
      <c r="F7" s="14">
        <f t="shared" si="6"/>
        <v>35</v>
      </c>
      <c r="G7" s="14">
        <f t="shared" si="0"/>
        <v>0</v>
      </c>
      <c r="H7" s="14">
        <f t="shared" si="7"/>
        <v>350</v>
      </c>
      <c r="I7" s="24">
        <f t="shared" si="8"/>
        <v>0</v>
      </c>
      <c r="J7" s="24">
        <f t="shared" ref="J7:J70" si="9">IF($L7&gt;0,$L7,0)+IF($N7&gt;0,$N7,0)+IF($P7&gt;0,$P7,0)</f>
        <v>385</v>
      </c>
      <c r="K7" s="27">
        <v>43656</v>
      </c>
      <c r="L7" s="26">
        <v>385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35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350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350</v>
      </c>
      <c r="J11" s="24">
        <f t="shared" si="9"/>
        <v>0</v>
      </c>
      <c r="K11" s="27">
        <v>43777</v>
      </c>
      <c r="L11" s="26">
        <v>-350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350</v>
      </c>
      <c r="D12" s="13">
        <f t="shared" si="4"/>
        <v>35</v>
      </c>
      <c r="E12" s="13">
        <f t="shared" si="5"/>
        <v>35</v>
      </c>
      <c r="F12" s="14">
        <f t="shared" si="6"/>
        <v>35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35</v>
      </c>
      <c r="K12" s="27">
        <v>43805</v>
      </c>
      <c r="L12" s="26">
        <v>35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350</v>
      </c>
      <c r="D13" s="13">
        <f t="shared" si="4"/>
        <v>35</v>
      </c>
      <c r="E13" s="13">
        <f t="shared" si="5"/>
        <v>35</v>
      </c>
      <c r="F13" s="14">
        <f t="shared" si="6"/>
        <v>35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35</v>
      </c>
      <c r="K13" s="27">
        <v>43839</v>
      </c>
      <c r="L13" s="26">
        <v>35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350</v>
      </c>
      <c r="D14" s="13">
        <f t="shared" si="4"/>
        <v>35</v>
      </c>
      <c r="E14" s="13">
        <f t="shared" si="5"/>
        <v>35</v>
      </c>
      <c r="F14" s="14">
        <f t="shared" si="6"/>
        <v>35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35</v>
      </c>
      <c r="K14" s="27">
        <v>43868</v>
      </c>
      <c r="L14" s="26">
        <v>35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350</v>
      </c>
      <c r="D15" s="13">
        <f t="shared" si="4"/>
        <v>35</v>
      </c>
      <c r="E15" s="13">
        <f t="shared" si="5"/>
        <v>35</v>
      </c>
      <c r="F15" s="14">
        <f t="shared" si="6"/>
        <v>35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35</v>
      </c>
      <c r="K15" s="29">
        <v>43897</v>
      </c>
      <c r="L15" s="26">
        <v>35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0</v>
      </c>
      <c r="D16" s="13">
        <f t="shared" si="4"/>
        <v>35</v>
      </c>
      <c r="E16" s="13">
        <f t="shared" si="5"/>
        <v>35</v>
      </c>
      <c r="F16" s="14">
        <f t="shared" si="6"/>
        <v>35</v>
      </c>
      <c r="G16" s="14">
        <f t="shared" si="0"/>
        <v>0</v>
      </c>
      <c r="H16" s="14">
        <f t="shared" si="7"/>
        <v>350</v>
      </c>
      <c r="I16" s="24">
        <f t="shared" si="8"/>
        <v>0</v>
      </c>
      <c r="J16" s="24">
        <f t="shared" si="9"/>
        <v>385</v>
      </c>
      <c r="K16" s="25">
        <v>43926</v>
      </c>
      <c r="L16" s="26">
        <v>385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350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350</v>
      </c>
      <c r="J19" s="24">
        <f t="shared" si="9"/>
        <v>0</v>
      </c>
      <c r="K19" s="25">
        <v>44013</v>
      </c>
      <c r="L19" s="26">
        <v>-350</v>
      </c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350</v>
      </c>
      <c r="D20" s="13">
        <f t="shared" si="4"/>
        <v>35</v>
      </c>
      <c r="E20" s="13">
        <f t="shared" si="5"/>
        <v>35</v>
      </c>
      <c r="F20" s="14">
        <f t="shared" si="6"/>
        <v>35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35</v>
      </c>
      <c r="K20" s="25">
        <v>44044</v>
      </c>
      <c r="L20" s="26">
        <v>35</v>
      </c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350</v>
      </c>
      <c r="D21" s="13">
        <f t="shared" si="4"/>
        <v>35</v>
      </c>
      <c r="E21" s="13">
        <f t="shared" si="5"/>
        <v>35</v>
      </c>
      <c r="F21" s="14">
        <f t="shared" si="6"/>
        <v>35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35</v>
      </c>
      <c r="K21" s="25">
        <v>44075</v>
      </c>
      <c r="L21" s="26">
        <v>35</v>
      </c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350</v>
      </c>
      <c r="D22" s="13">
        <f t="shared" si="4"/>
        <v>35</v>
      </c>
      <c r="E22" s="13">
        <f t="shared" si="5"/>
        <v>35</v>
      </c>
      <c r="F22" s="14">
        <f t="shared" si="6"/>
        <v>0</v>
      </c>
      <c r="G22" s="14">
        <f t="shared" si="0"/>
        <v>35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350</v>
      </c>
      <c r="D23" s="13">
        <f t="shared" si="4"/>
        <v>35</v>
      </c>
      <c r="E23" s="13">
        <f t="shared" si="5"/>
        <v>70</v>
      </c>
      <c r="F23" s="14">
        <f t="shared" si="6"/>
        <v>0</v>
      </c>
      <c r="G23" s="14">
        <f t="shared" si="0"/>
        <v>70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350</v>
      </c>
      <c r="D24" s="13">
        <f t="shared" si="4"/>
        <v>35</v>
      </c>
      <c r="E24" s="13">
        <f t="shared" si="5"/>
        <v>105</v>
      </c>
      <c r="F24" s="14">
        <f t="shared" si="6"/>
        <v>0</v>
      </c>
      <c r="G24" s="14">
        <f t="shared" si="0"/>
        <v>105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350</v>
      </c>
      <c r="D25" s="13">
        <f t="shared" si="4"/>
        <v>35</v>
      </c>
      <c r="E25" s="13">
        <f t="shared" si="5"/>
        <v>140</v>
      </c>
      <c r="F25" s="14">
        <f t="shared" si="6"/>
        <v>0</v>
      </c>
      <c r="G25" s="14">
        <f t="shared" si="0"/>
        <v>140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350</v>
      </c>
      <c r="D26" s="13">
        <f t="shared" si="4"/>
        <v>35</v>
      </c>
      <c r="E26" s="13">
        <f t="shared" si="5"/>
        <v>175</v>
      </c>
      <c r="F26" s="14">
        <f t="shared" si="6"/>
        <v>0</v>
      </c>
      <c r="G26" s="14">
        <f t="shared" si="0"/>
        <v>175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350</v>
      </c>
      <c r="D27" s="13">
        <f t="shared" si="4"/>
        <v>35</v>
      </c>
      <c r="E27" s="13">
        <f t="shared" si="5"/>
        <v>210</v>
      </c>
      <c r="F27" s="14">
        <f t="shared" si="6"/>
        <v>0</v>
      </c>
      <c r="G27" s="14">
        <f t="shared" si="0"/>
        <v>210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350</v>
      </c>
      <c r="D28" s="13">
        <f t="shared" si="4"/>
        <v>35</v>
      </c>
      <c r="E28" s="13">
        <f t="shared" si="5"/>
        <v>245</v>
      </c>
      <c r="F28" s="14">
        <f t="shared" si="6"/>
        <v>0</v>
      </c>
      <c r="G28" s="14">
        <f t="shared" si="0"/>
        <v>245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350</v>
      </c>
      <c r="D29" s="13">
        <f t="shared" si="4"/>
        <v>35</v>
      </c>
      <c r="E29" s="13">
        <f t="shared" si="5"/>
        <v>280</v>
      </c>
      <c r="F29" s="14">
        <f t="shared" si="6"/>
        <v>0</v>
      </c>
      <c r="G29" s="14">
        <f t="shared" si="0"/>
        <v>280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350</v>
      </c>
      <c r="D30" s="13">
        <f t="shared" si="4"/>
        <v>35</v>
      </c>
      <c r="E30" s="13">
        <f t="shared" si="5"/>
        <v>315</v>
      </c>
      <c r="F30" s="14">
        <f t="shared" si="6"/>
        <v>0</v>
      </c>
      <c r="G30" s="14">
        <f t="shared" si="0"/>
        <v>315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350</v>
      </c>
      <c r="D31" s="13">
        <f t="shared" si="4"/>
        <v>35</v>
      </c>
      <c r="E31" s="13">
        <f t="shared" si="5"/>
        <v>350</v>
      </c>
      <c r="F31" s="14">
        <f t="shared" si="6"/>
        <v>0</v>
      </c>
      <c r="G31" s="14">
        <f t="shared" si="0"/>
        <v>350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350</v>
      </c>
      <c r="D32" s="13">
        <f t="shared" si="4"/>
        <v>35</v>
      </c>
      <c r="E32" s="13">
        <f t="shared" si="5"/>
        <v>385</v>
      </c>
      <c r="F32" s="14">
        <f t="shared" si="6"/>
        <v>0</v>
      </c>
      <c r="G32" s="14">
        <f t="shared" si="0"/>
        <v>385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350</v>
      </c>
      <c r="D33" s="13">
        <f t="shared" si="4"/>
        <v>35</v>
      </c>
      <c r="E33" s="13">
        <f t="shared" si="5"/>
        <v>420</v>
      </c>
      <c r="F33" s="14">
        <f t="shared" si="6"/>
        <v>0</v>
      </c>
      <c r="G33" s="14">
        <f t="shared" si="0"/>
        <v>420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350</v>
      </c>
      <c r="D34" s="13">
        <f t="shared" si="4"/>
        <v>35</v>
      </c>
      <c r="E34" s="13">
        <f t="shared" si="5"/>
        <v>455</v>
      </c>
      <c r="F34" s="14">
        <f t="shared" si="6"/>
        <v>0</v>
      </c>
      <c r="G34" s="14">
        <f t="shared" si="0"/>
        <v>455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350</v>
      </c>
      <c r="D35" s="13">
        <f t="shared" si="4"/>
        <v>35</v>
      </c>
      <c r="E35" s="13">
        <f t="shared" si="5"/>
        <v>490</v>
      </c>
      <c r="F35" s="14">
        <f t="shared" si="6"/>
        <v>0</v>
      </c>
      <c r="G35" s="14">
        <f t="shared" si="0"/>
        <v>490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350</v>
      </c>
      <c r="D36" s="13">
        <f t="shared" si="4"/>
        <v>35</v>
      </c>
      <c r="E36" s="13">
        <f t="shared" si="5"/>
        <v>525</v>
      </c>
      <c r="F36" s="14">
        <f t="shared" si="6"/>
        <v>0</v>
      </c>
      <c r="G36" s="14">
        <f t="shared" si="0"/>
        <v>525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350</v>
      </c>
      <c r="D37" s="13">
        <f t="shared" si="4"/>
        <v>35</v>
      </c>
      <c r="E37" s="13">
        <f t="shared" si="5"/>
        <v>560</v>
      </c>
      <c r="F37" s="14">
        <f t="shared" si="6"/>
        <v>0</v>
      </c>
      <c r="G37" s="14">
        <f t="shared" ref="G37:G68" si="10">E37-F37</f>
        <v>560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350</v>
      </c>
      <c r="D38" s="13">
        <f t="shared" ref="D38:D69" si="14">C37*$K$1</f>
        <v>35</v>
      </c>
      <c r="E38" s="13">
        <f t="shared" ref="E38:E69" si="15">C37*$K$1+G37</f>
        <v>595</v>
      </c>
      <c r="F38" s="14">
        <f t="shared" ref="F38:F69" si="16">IF(J38&gt;E38,E38,J38)</f>
        <v>0</v>
      </c>
      <c r="G38" s="14">
        <f t="shared" si="10"/>
        <v>595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350</v>
      </c>
      <c r="D39" s="13">
        <f t="shared" si="14"/>
        <v>35</v>
      </c>
      <c r="E39" s="13">
        <f t="shared" si="15"/>
        <v>630</v>
      </c>
      <c r="F39" s="14">
        <f t="shared" si="16"/>
        <v>0</v>
      </c>
      <c r="G39" s="14">
        <f t="shared" si="10"/>
        <v>630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350</v>
      </c>
      <c r="D40" s="13">
        <f t="shared" si="14"/>
        <v>35</v>
      </c>
      <c r="E40" s="13">
        <f t="shared" si="15"/>
        <v>665</v>
      </c>
      <c r="F40" s="14">
        <f t="shared" si="16"/>
        <v>0</v>
      </c>
      <c r="G40" s="14">
        <f t="shared" si="10"/>
        <v>665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350</v>
      </c>
      <c r="D41" s="13">
        <f t="shared" si="14"/>
        <v>35</v>
      </c>
      <c r="E41" s="13">
        <f t="shared" si="15"/>
        <v>700</v>
      </c>
      <c r="F41" s="14">
        <f t="shared" si="16"/>
        <v>0</v>
      </c>
      <c r="G41" s="14">
        <f t="shared" si="10"/>
        <v>700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350</v>
      </c>
      <c r="D42" s="13">
        <f t="shared" si="14"/>
        <v>35</v>
      </c>
      <c r="E42" s="13">
        <f t="shared" si="15"/>
        <v>735</v>
      </c>
      <c r="F42" s="14">
        <f t="shared" si="16"/>
        <v>0</v>
      </c>
      <c r="G42" s="14">
        <f t="shared" si="10"/>
        <v>735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350</v>
      </c>
      <c r="D43" s="13">
        <f t="shared" si="14"/>
        <v>35</v>
      </c>
      <c r="E43" s="13">
        <f t="shared" si="15"/>
        <v>770</v>
      </c>
      <c r="F43" s="14">
        <f t="shared" si="16"/>
        <v>0</v>
      </c>
      <c r="G43" s="14">
        <f t="shared" si="10"/>
        <v>770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350</v>
      </c>
      <c r="D44" s="13">
        <f t="shared" si="14"/>
        <v>35</v>
      </c>
      <c r="E44" s="13">
        <f t="shared" si="15"/>
        <v>805</v>
      </c>
      <c r="F44" s="14">
        <f t="shared" si="16"/>
        <v>0</v>
      </c>
      <c r="G44" s="14">
        <f t="shared" si="10"/>
        <v>805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350</v>
      </c>
      <c r="D45" s="13">
        <f t="shared" si="14"/>
        <v>35</v>
      </c>
      <c r="E45" s="13">
        <f t="shared" si="15"/>
        <v>840</v>
      </c>
      <c r="F45" s="14">
        <f t="shared" si="16"/>
        <v>0</v>
      </c>
      <c r="G45" s="14">
        <f t="shared" si="10"/>
        <v>840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350</v>
      </c>
      <c r="D46" s="13">
        <f t="shared" si="14"/>
        <v>35</v>
      </c>
      <c r="E46" s="13">
        <f t="shared" si="15"/>
        <v>875</v>
      </c>
      <c r="F46" s="14">
        <f t="shared" si="16"/>
        <v>0</v>
      </c>
      <c r="G46" s="14">
        <f t="shared" si="10"/>
        <v>875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350</v>
      </c>
      <c r="D47" s="13">
        <f t="shared" si="14"/>
        <v>35</v>
      </c>
      <c r="E47" s="13">
        <f t="shared" si="15"/>
        <v>910</v>
      </c>
      <c r="F47" s="14">
        <f t="shared" si="16"/>
        <v>0</v>
      </c>
      <c r="G47" s="14">
        <f t="shared" si="10"/>
        <v>910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350</v>
      </c>
      <c r="D48" s="13">
        <f t="shared" si="14"/>
        <v>35</v>
      </c>
      <c r="E48" s="13">
        <f t="shared" si="15"/>
        <v>945</v>
      </c>
      <c r="F48" s="14">
        <f t="shared" si="16"/>
        <v>0</v>
      </c>
      <c r="G48" s="14">
        <f t="shared" si="10"/>
        <v>945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350</v>
      </c>
      <c r="D49" s="13">
        <f t="shared" si="14"/>
        <v>35</v>
      </c>
      <c r="E49" s="13">
        <f t="shared" si="15"/>
        <v>980</v>
      </c>
      <c r="F49" s="14">
        <f t="shared" si="16"/>
        <v>0</v>
      </c>
      <c r="G49" s="14">
        <f t="shared" si="10"/>
        <v>980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350</v>
      </c>
      <c r="D50" s="13">
        <f t="shared" si="14"/>
        <v>35</v>
      </c>
      <c r="E50" s="13">
        <f t="shared" si="15"/>
        <v>1015</v>
      </c>
      <c r="F50" s="14">
        <f t="shared" si="16"/>
        <v>0</v>
      </c>
      <c r="G50" s="14">
        <f t="shared" si="10"/>
        <v>1015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350</v>
      </c>
      <c r="D51" s="13">
        <f t="shared" si="14"/>
        <v>35</v>
      </c>
      <c r="E51" s="13">
        <f t="shared" si="15"/>
        <v>1050</v>
      </c>
      <c r="F51" s="14">
        <f t="shared" si="16"/>
        <v>0</v>
      </c>
      <c r="G51" s="14">
        <f t="shared" si="10"/>
        <v>1050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350</v>
      </c>
      <c r="D52" s="13">
        <f t="shared" si="14"/>
        <v>35</v>
      </c>
      <c r="E52" s="13">
        <f t="shared" si="15"/>
        <v>1085</v>
      </c>
      <c r="F52" s="14">
        <f t="shared" si="16"/>
        <v>0</v>
      </c>
      <c r="G52" s="14">
        <f t="shared" si="10"/>
        <v>1085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350</v>
      </c>
      <c r="D53" s="13">
        <f t="shared" si="14"/>
        <v>35</v>
      </c>
      <c r="E53" s="13">
        <f t="shared" si="15"/>
        <v>1120</v>
      </c>
      <c r="F53" s="14">
        <f t="shared" si="16"/>
        <v>0</v>
      </c>
      <c r="G53" s="14">
        <f t="shared" si="10"/>
        <v>1120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350</v>
      </c>
      <c r="D54" s="13">
        <f t="shared" si="14"/>
        <v>35</v>
      </c>
      <c r="E54" s="13">
        <f t="shared" si="15"/>
        <v>1155</v>
      </c>
      <c r="F54" s="14">
        <f t="shared" si="16"/>
        <v>0</v>
      </c>
      <c r="G54" s="14">
        <f t="shared" si="10"/>
        <v>1155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350</v>
      </c>
      <c r="D55" s="13">
        <f t="shared" si="14"/>
        <v>35</v>
      </c>
      <c r="E55" s="13">
        <f t="shared" si="15"/>
        <v>1190</v>
      </c>
      <c r="F55" s="14">
        <f t="shared" si="16"/>
        <v>0</v>
      </c>
      <c r="G55" s="14">
        <f t="shared" si="10"/>
        <v>1190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350</v>
      </c>
      <c r="D56" s="13">
        <f t="shared" si="14"/>
        <v>35</v>
      </c>
      <c r="E56" s="13">
        <f t="shared" si="15"/>
        <v>1225</v>
      </c>
      <c r="F56" s="14">
        <f t="shared" si="16"/>
        <v>0</v>
      </c>
      <c r="G56" s="14">
        <f t="shared" si="10"/>
        <v>1225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350</v>
      </c>
      <c r="D57" s="13">
        <f t="shared" si="14"/>
        <v>35</v>
      </c>
      <c r="E57" s="13">
        <f t="shared" si="15"/>
        <v>1260</v>
      </c>
      <c r="F57" s="14">
        <f t="shared" si="16"/>
        <v>0</v>
      </c>
      <c r="G57" s="14">
        <f t="shared" si="10"/>
        <v>1260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350</v>
      </c>
      <c r="D58" s="13">
        <f t="shared" si="14"/>
        <v>35</v>
      </c>
      <c r="E58" s="13">
        <f t="shared" si="15"/>
        <v>1295</v>
      </c>
      <c r="F58" s="14">
        <f t="shared" si="16"/>
        <v>0</v>
      </c>
      <c r="G58" s="14">
        <f t="shared" si="10"/>
        <v>1295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350</v>
      </c>
      <c r="D59" s="13">
        <f t="shared" si="14"/>
        <v>35</v>
      </c>
      <c r="E59" s="13">
        <f t="shared" si="15"/>
        <v>1330</v>
      </c>
      <c r="F59" s="14">
        <f t="shared" si="16"/>
        <v>0</v>
      </c>
      <c r="G59" s="14">
        <f t="shared" si="10"/>
        <v>1330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350</v>
      </c>
      <c r="D60" s="13">
        <f t="shared" si="14"/>
        <v>35</v>
      </c>
      <c r="E60" s="13">
        <f t="shared" si="15"/>
        <v>1365</v>
      </c>
      <c r="F60" s="14">
        <f t="shared" si="16"/>
        <v>0</v>
      </c>
      <c r="G60" s="14">
        <f t="shared" si="10"/>
        <v>1365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350</v>
      </c>
      <c r="D61" s="13">
        <f t="shared" si="14"/>
        <v>35</v>
      </c>
      <c r="E61" s="13">
        <f t="shared" si="15"/>
        <v>1400</v>
      </c>
      <c r="F61" s="14">
        <f t="shared" si="16"/>
        <v>0</v>
      </c>
      <c r="G61" s="14">
        <f t="shared" si="10"/>
        <v>1400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350</v>
      </c>
      <c r="D62" s="13">
        <f t="shared" si="14"/>
        <v>35</v>
      </c>
      <c r="E62" s="13">
        <f t="shared" si="15"/>
        <v>1435</v>
      </c>
      <c r="F62" s="14">
        <f t="shared" si="16"/>
        <v>0</v>
      </c>
      <c r="G62" s="14">
        <f t="shared" si="10"/>
        <v>1435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350</v>
      </c>
      <c r="D63" s="13">
        <f t="shared" si="14"/>
        <v>35</v>
      </c>
      <c r="E63" s="13">
        <f t="shared" si="15"/>
        <v>1470</v>
      </c>
      <c r="F63" s="14">
        <f t="shared" si="16"/>
        <v>0</v>
      </c>
      <c r="G63" s="14">
        <f t="shared" si="10"/>
        <v>1470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350</v>
      </c>
      <c r="D64" s="13">
        <f t="shared" si="14"/>
        <v>35</v>
      </c>
      <c r="E64" s="13">
        <f t="shared" si="15"/>
        <v>1505</v>
      </c>
      <c r="F64" s="14">
        <f t="shared" si="16"/>
        <v>0</v>
      </c>
      <c r="G64" s="14">
        <f t="shared" si="10"/>
        <v>1505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350</v>
      </c>
      <c r="D65" s="13">
        <f t="shared" si="14"/>
        <v>35</v>
      </c>
      <c r="E65" s="13">
        <f t="shared" si="15"/>
        <v>1540</v>
      </c>
      <c r="F65" s="14">
        <f t="shared" si="16"/>
        <v>0</v>
      </c>
      <c r="G65" s="14">
        <f t="shared" si="10"/>
        <v>1540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350</v>
      </c>
      <c r="D66" s="13">
        <f t="shared" si="14"/>
        <v>35</v>
      </c>
      <c r="E66" s="13">
        <f t="shared" si="15"/>
        <v>1575</v>
      </c>
      <c r="F66" s="14">
        <f t="shared" si="16"/>
        <v>0</v>
      </c>
      <c r="G66" s="14">
        <f t="shared" si="10"/>
        <v>1575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350</v>
      </c>
      <c r="D67" s="13">
        <f t="shared" si="14"/>
        <v>35</v>
      </c>
      <c r="E67" s="13">
        <f t="shared" si="15"/>
        <v>1610</v>
      </c>
      <c r="F67" s="14">
        <f t="shared" si="16"/>
        <v>0</v>
      </c>
      <c r="G67" s="14">
        <f t="shared" si="10"/>
        <v>1610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350</v>
      </c>
      <c r="D68" s="13">
        <f t="shared" si="14"/>
        <v>35</v>
      </c>
      <c r="E68" s="13">
        <f t="shared" si="15"/>
        <v>1645</v>
      </c>
      <c r="F68" s="14">
        <f t="shared" si="16"/>
        <v>0</v>
      </c>
      <c r="G68" s="14">
        <f t="shared" si="10"/>
        <v>1645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350</v>
      </c>
      <c r="D69" s="13">
        <f t="shared" si="14"/>
        <v>35</v>
      </c>
      <c r="E69" s="13">
        <f t="shared" si="15"/>
        <v>1680</v>
      </c>
      <c r="F69" s="14">
        <f t="shared" si="16"/>
        <v>0</v>
      </c>
      <c r="G69" s="14">
        <f t="shared" ref="G69:G100" si="19">E69-F69</f>
        <v>1680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350</v>
      </c>
      <c r="D70" s="13">
        <f t="shared" ref="D70:D101" si="23">C69*$K$1</f>
        <v>35</v>
      </c>
      <c r="E70" s="13">
        <f t="shared" ref="E70:E101" si="24">C69*$K$1+G69</f>
        <v>1715</v>
      </c>
      <c r="F70" s="14">
        <f t="shared" ref="F70:F101" si="25">IF(J70&gt;E70,E70,J70)</f>
        <v>0</v>
      </c>
      <c r="G70" s="14">
        <f t="shared" si="19"/>
        <v>1715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350</v>
      </c>
      <c r="D71" s="13">
        <f t="shared" si="23"/>
        <v>35</v>
      </c>
      <c r="E71" s="13">
        <f t="shared" si="24"/>
        <v>1750</v>
      </c>
      <c r="F71" s="14">
        <f t="shared" si="25"/>
        <v>0</v>
      </c>
      <c r="G71" s="14">
        <f t="shared" si="19"/>
        <v>1750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350</v>
      </c>
      <c r="D72" s="13">
        <f t="shared" si="23"/>
        <v>35</v>
      </c>
      <c r="E72" s="13">
        <f t="shared" si="24"/>
        <v>1785</v>
      </c>
      <c r="F72" s="14">
        <f t="shared" si="25"/>
        <v>0</v>
      </c>
      <c r="G72" s="14">
        <f t="shared" si="19"/>
        <v>1785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350</v>
      </c>
      <c r="D73" s="13">
        <f t="shared" si="23"/>
        <v>35</v>
      </c>
      <c r="E73" s="13">
        <f t="shared" si="24"/>
        <v>1820</v>
      </c>
      <c r="F73" s="14">
        <f t="shared" si="25"/>
        <v>0</v>
      </c>
      <c r="G73" s="14">
        <f t="shared" si="19"/>
        <v>1820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350</v>
      </c>
      <c r="D74" s="13">
        <f t="shared" si="23"/>
        <v>35</v>
      </c>
      <c r="E74" s="13">
        <f t="shared" si="24"/>
        <v>1855</v>
      </c>
      <c r="F74" s="14">
        <f t="shared" si="25"/>
        <v>0</v>
      </c>
      <c r="G74" s="14">
        <f t="shared" si="19"/>
        <v>1855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350</v>
      </c>
      <c r="D75" s="13">
        <f t="shared" si="23"/>
        <v>35</v>
      </c>
      <c r="E75" s="13">
        <f t="shared" si="24"/>
        <v>1890</v>
      </c>
      <c r="F75" s="14">
        <f t="shared" si="25"/>
        <v>0</v>
      </c>
      <c r="G75" s="14">
        <f t="shared" si="19"/>
        <v>1890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350</v>
      </c>
      <c r="D76" s="13">
        <f t="shared" si="23"/>
        <v>35</v>
      </c>
      <c r="E76" s="13">
        <f t="shared" si="24"/>
        <v>1925</v>
      </c>
      <c r="F76" s="14">
        <f t="shared" si="25"/>
        <v>0</v>
      </c>
      <c r="G76" s="14">
        <f t="shared" si="19"/>
        <v>1925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350</v>
      </c>
      <c r="D77" s="13">
        <f t="shared" si="23"/>
        <v>35</v>
      </c>
      <c r="E77" s="13">
        <f t="shared" si="24"/>
        <v>1960</v>
      </c>
      <c r="F77" s="14">
        <f t="shared" si="25"/>
        <v>0</v>
      </c>
      <c r="G77" s="14">
        <f t="shared" si="19"/>
        <v>1960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350</v>
      </c>
      <c r="D78" s="13">
        <f t="shared" si="23"/>
        <v>35</v>
      </c>
      <c r="E78" s="13">
        <f t="shared" si="24"/>
        <v>1995</v>
      </c>
      <c r="F78" s="14">
        <f t="shared" si="25"/>
        <v>0</v>
      </c>
      <c r="G78" s="14">
        <f t="shared" si="19"/>
        <v>1995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350</v>
      </c>
      <c r="D79" s="13">
        <f t="shared" si="23"/>
        <v>35</v>
      </c>
      <c r="E79" s="13">
        <f t="shared" si="24"/>
        <v>2030</v>
      </c>
      <c r="F79" s="14">
        <f t="shared" si="25"/>
        <v>0</v>
      </c>
      <c r="G79" s="14">
        <f t="shared" si="19"/>
        <v>2030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350</v>
      </c>
      <c r="D80" s="13">
        <f t="shared" si="23"/>
        <v>35</v>
      </c>
      <c r="E80" s="13">
        <f t="shared" si="24"/>
        <v>2065</v>
      </c>
      <c r="F80" s="14">
        <f t="shared" si="25"/>
        <v>0</v>
      </c>
      <c r="G80" s="14">
        <f t="shared" si="19"/>
        <v>2065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350</v>
      </c>
      <c r="D81" s="13">
        <f t="shared" si="23"/>
        <v>35</v>
      </c>
      <c r="E81" s="13">
        <f t="shared" si="24"/>
        <v>2100</v>
      </c>
      <c r="F81" s="14">
        <f t="shared" si="25"/>
        <v>0</v>
      </c>
      <c r="G81" s="14">
        <f t="shared" si="19"/>
        <v>2100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350</v>
      </c>
      <c r="D82" s="13">
        <f t="shared" si="23"/>
        <v>35</v>
      </c>
      <c r="E82" s="13">
        <f t="shared" si="24"/>
        <v>2135</v>
      </c>
      <c r="F82" s="14">
        <f t="shared" si="25"/>
        <v>0</v>
      </c>
      <c r="G82" s="14">
        <f t="shared" si="19"/>
        <v>2135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350</v>
      </c>
      <c r="D83" s="13">
        <f t="shared" si="23"/>
        <v>35</v>
      </c>
      <c r="E83" s="13">
        <f t="shared" si="24"/>
        <v>2170</v>
      </c>
      <c r="F83" s="14">
        <f t="shared" si="25"/>
        <v>0</v>
      </c>
      <c r="G83" s="14">
        <f t="shared" si="19"/>
        <v>2170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350</v>
      </c>
      <c r="D84" s="13">
        <f t="shared" si="23"/>
        <v>35</v>
      </c>
      <c r="E84" s="13">
        <f t="shared" si="24"/>
        <v>2205</v>
      </c>
      <c r="F84" s="14">
        <f t="shared" si="25"/>
        <v>0</v>
      </c>
      <c r="G84" s="14">
        <f t="shared" si="19"/>
        <v>2205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350</v>
      </c>
      <c r="D85" s="13">
        <f t="shared" si="23"/>
        <v>35</v>
      </c>
      <c r="E85" s="13">
        <f t="shared" si="24"/>
        <v>2240</v>
      </c>
      <c r="F85" s="14">
        <f t="shared" si="25"/>
        <v>0</v>
      </c>
      <c r="G85" s="14">
        <f t="shared" si="19"/>
        <v>2240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350</v>
      </c>
      <c r="D86" s="13">
        <f t="shared" si="23"/>
        <v>35</v>
      </c>
      <c r="E86" s="13">
        <f t="shared" si="24"/>
        <v>2275</v>
      </c>
      <c r="F86" s="14">
        <f t="shared" si="25"/>
        <v>0</v>
      </c>
      <c r="G86" s="14">
        <f t="shared" si="19"/>
        <v>2275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350</v>
      </c>
      <c r="D87" s="13">
        <f t="shared" si="23"/>
        <v>35</v>
      </c>
      <c r="E87" s="13">
        <f t="shared" si="24"/>
        <v>2310</v>
      </c>
      <c r="F87" s="14">
        <f t="shared" si="25"/>
        <v>0</v>
      </c>
      <c r="G87" s="14">
        <f t="shared" si="19"/>
        <v>2310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350</v>
      </c>
      <c r="D88" s="13">
        <f t="shared" si="23"/>
        <v>35</v>
      </c>
      <c r="E88" s="13">
        <f t="shared" si="24"/>
        <v>2345</v>
      </c>
      <c r="F88" s="14">
        <f t="shared" si="25"/>
        <v>0</v>
      </c>
      <c r="G88" s="14">
        <f t="shared" si="19"/>
        <v>2345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350</v>
      </c>
      <c r="D89" s="13">
        <f t="shared" si="23"/>
        <v>35</v>
      </c>
      <c r="E89" s="13">
        <f t="shared" si="24"/>
        <v>2380</v>
      </c>
      <c r="F89" s="14">
        <f t="shared" si="25"/>
        <v>0</v>
      </c>
      <c r="G89" s="14">
        <f t="shared" si="19"/>
        <v>2380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350</v>
      </c>
      <c r="D90" s="13">
        <f t="shared" si="23"/>
        <v>35</v>
      </c>
      <c r="E90" s="13">
        <f t="shared" si="24"/>
        <v>2415</v>
      </c>
      <c r="F90" s="14">
        <f t="shared" si="25"/>
        <v>0</v>
      </c>
      <c r="G90" s="14">
        <f t="shared" si="19"/>
        <v>2415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350</v>
      </c>
      <c r="D91" s="13">
        <f t="shared" si="23"/>
        <v>35</v>
      </c>
      <c r="E91" s="13">
        <f t="shared" si="24"/>
        <v>2450</v>
      </c>
      <c r="F91" s="14">
        <f t="shared" si="25"/>
        <v>0</v>
      </c>
      <c r="G91" s="14">
        <f t="shared" si="19"/>
        <v>2450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350</v>
      </c>
      <c r="D92" s="13">
        <f t="shared" si="23"/>
        <v>35</v>
      </c>
      <c r="E92" s="13">
        <f t="shared" si="24"/>
        <v>2485</v>
      </c>
      <c r="F92" s="14">
        <f t="shared" si="25"/>
        <v>0</v>
      </c>
      <c r="G92" s="14">
        <f t="shared" si="19"/>
        <v>2485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350</v>
      </c>
      <c r="D93" s="13">
        <f t="shared" si="23"/>
        <v>35</v>
      </c>
      <c r="E93" s="13">
        <f t="shared" si="24"/>
        <v>2520</v>
      </c>
      <c r="F93" s="14">
        <f t="shared" si="25"/>
        <v>0</v>
      </c>
      <c r="G93" s="14">
        <f t="shared" si="19"/>
        <v>2520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350</v>
      </c>
      <c r="D94" s="13">
        <f t="shared" si="23"/>
        <v>35</v>
      </c>
      <c r="E94" s="13">
        <f t="shared" si="24"/>
        <v>2555</v>
      </c>
      <c r="F94" s="14">
        <f t="shared" si="25"/>
        <v>0</v>
      </c>
      <c r="G94" s="14">
        <f t="shared" si="19"/>
        <v>2555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350</v>
      </c>
      <c r="D95" s="13">
        <f t="shared" si="23"/>
        <v>35</v>
      </c>
      <c r="E95" s="13">
        <f t="shared" si="24"/>
        <v>2590</v>
      </c>
      <c r="F95" s="14">
        <f t="shared" si="25"/>
        <v>0</v>
      </c>
      <c r="G95" s="14">
        <f t="shared" si="19"/>
        <v>2590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350</v>
      </c>
      <c r="D96" s="13">
        <f t="shared" si="23"/>
        <v>35</v>
      </c>
      <c r="E96" s="13">
        <f t="shared" si="24"/>
        <v>2625</v>
      </c>
      <c r="F96" s="14">
        <f t="shared" si="25"/>
        <v>0</v>
      </c>
      <c r="G96" s="14">
        <f t="shared" si="19"/>
        <v>2625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350</v>
      </c>
      <c r="D97" s="13">
        <f t="shared" si="23"/>
        <v>35</v>
      </c>
      <c r="E97" s="13">
        <f t="shared" si="24"/>
        <v>2660</v>
      </c>
      <c r="F97" s="14">
        <f t="shared" si="25"/>
        <v>0</v>
      </c>
      <c r="G97" s="14">
        <f t="shared" si="19"/>
        <v>2660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350</v>
      </c>
      <c r="D98" s="13">
        <f t="shared" si="23"/>
        <v>35</v>
      </c>
      <c r="E98" s="13">
        <f t="shared" si="24"/>
        <v>2695</v>
      </c>
      <c r="F98" s="14">
        <f t="shared" si="25"/>
        <v>0</v>
      </c>
      <c r="G98" s="14">
        <f t="shared" si="19"/>
        <v>2695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350</v>
      </c>
      <c r="D99" s="13">
        <f t="shared" si="23"/>
        <v>35</v>
      </c>
      <c r="E99" s="13">
        <f t="shared" si="24"/>
        <v>2730</v>
      </c>
      <c r="F99" s="14">
        <f t="shared" si="25"/>
        <v>0</v>
      </c>
      <c r="G99" s="14">
        <f t="shared" si="19"/>
        <v>2730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350</v>
      </c>
      <c r="D100" s="13">
        <f t="shared" si="23"/>
        <v>35</v>
      </c>
      <c r="E100" s="13">
        <f t="shared" si="24"/>
        <v>2765</v>
      </c>
      <c r="F100" s="14">
        <f t="shared" si="25"/>
        <v>0</v>
      </c>
      <c r="G100" s="14">
        <f t="shared" si="19"/>
        <v>2765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350</v>
      </c>
      <c r="D101" s="13">
        <f t="shared" si="23"/>
        <v>35</v>
      </c>
      <c r="E101" s="13">
        <f t="shared" si="24"/>
        <v>2800</v>
      </c>
      <c r="F101" s="14">
        <f t="shared" si="25"/>
        <v>0</v>
      </c>
      <c r="G101" s="14">
        <f t="shared" ref="G101:G124" si="29">E101-F101</f>
        <v>2800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350</v>
      </c>
      <c r="D102" s="13">
        <f t="shared" ref="D102:D124" si="33">C101*$K$1</f>
        <v>35</v>
      </c>
      <c r="E102" s="13">
        <f t="shared" ref="E102:E124" si="34">C101*$K$1+G101</f>
        <v>2835</v>
      </c>
      <c r="F102" s="14">
        <f t="shared" ref="F102:F124" si="35">IF(J102&gt;E102,E102,J102)</f>
        <v>0</v>
      </c>
      <c r="G102" s="14">
        <f t="shared" si="29"/>
        <v>2835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350</v>
      </c>
      <c r="D103" s="13">
        <f t="shared" si="33"/>
        <v>35</v>
      </c>
      <c r="E103" s="13">
        <f t="shared" si="34"/>
        <v>2870</v>
      </c>
      <c r="F103" s="14">
        <f t="shared" si="35"/>
        <v>0</v>
      </c>
      <c r="G103" s="14">
        <f t="shared" si="29"/>
        <v>2870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350</v>
      </c>
      <c r="D104" s="13">
        <f t="shared" si="33"/>
        <v>35</v>
      </c>
      <c r="E104" s="13">
        <f t="shared" si="34"/>
        <v>2905</v>
      </c>
      <c r="F104" s="14">
        <f t="shared" si="35"/>
        <v>0</v>
      </c>
      <c r="G104" s="14">
        <f t="shared" si="29"/>
        <v>2905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350</v>
      </c>
      <c r="D105" s="13">
        <f t="shared" si="33"/>
        <v>35</v>
      </c>
      <c r="E105" s="13">
        <f t="shared" si="34"/>
        <v>2940</v>
      </c>
      <c r="F105" s="14">
        <f t="shared" si="35"/>
        <v>0</v>
      </c>
      <c r="G105" s="14">
        <f t="shared" si="29"/>
        <v>2940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350</v>
      </c>
      <c r="D106" s="13">
        <f t="shared" si="33"/>
        <v>35</v>
      </c>
      <c r="E106" s="13">
        <f t="shared" si="34"/>
        <v>2975</v>
      </c>
      <c r="F106" s="14">
        <f t="shared" si="35"/>
        <v>0</v>
      </c>
      <c r="G106" s="14">
        <f t="shared" si="29"/>
        <v>2975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350</v>
      </c>
      <c r="D107" s="13">
        <f t="shared" si="33"/>
        <v>35</v>
      </c>
      <c r="E107" s="13">
        <f t="shared" si="34"/>
        <v>3010</v>
      </c>
      <c r="F107" s="14">
        <f t="shared" si="35"/>
        <v>0</v>
      </c>
      <c r="G107" s="14">
        <f t="shared" si="29"/>
        <v>3010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350</v>
      </c>
      <c r="D108" s="13">
        <f t="shared" si="33"/>
        <v>35</v>
      </c>
      <c r="E108" s="13">
        <f t="shared" si="34"/>
        <v>3045</v>
      </c>
      <c r="F108" s="14">
        <f t="shared" si="35"/>
        <v>0</v>
      </c>
      <c r="G108" s="14">
        <f t="shared" si="29"/>
        <v>3045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350</v>
      </c>
      <c r="D109" s="13">
        <f t="shared" si="33"/>
        <v>35</v>
      </c>
      <c r="E109" s="13">
        <f t="shared" si="34"/>
        <v>3080</v>
      </c>
      <c r="F109" s="14">
        <f t="shared" si="35"/>
        <v>0</v>
      </c>
      <c r="G109" s="14">
        <f t="shared" si="29"/>
        <v>3080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350</v>
      </c>
      <c r="D110" s="13">
        <f t="shared" si="33"/>
        <v>35</v>
      </c>
      <c r="E110" s="13">
        <f t="shared" si="34"/>
        <v>3115</v>
      </c>
      <c r="F110" s="14">
        <f t="shared" si="35"/>
        <v>0</v>
      </c>
      <c r="G110" s="14">
        <f t="shared" si="29"/>
        <v>3115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350</v>
      </c>
      <c r="D111" s="13">
        <f t="shared" si="33"/>
        <v>35</v>
      </c>
      <c r="E111" s="13">
        <f t="shared" si="34"/>
        <v>3150</v>
      </c>
      <c r="F111" s="14">
        <f t="shared" si="35"/>
        <v>0</v>
      </c>
      <c r="G111" s="14">
        <f t="shared" si="29"/>
        <v>3150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350</v>
      </c>
      <c r="D112" s="13">
        <f t="shared" si="33"/>
        <v>35</v>
      </c>
      <c r="E112" s="13">
        <f t="shared" si="34"/>
        <v>3185</v>
      </c>
      <c r="F112" s="14">
        <f t="shared" si="35"/>
        <v>0</v>
      </c>
      <c r="G112" s="14">
        <f t="shared" si="29"/>
        <v>3185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350</v>
      </c>
      <c r="D113" s="13">
        <f t="shared" si="33"/>
        <v>35</v>
      </c>
      <c r="E113" s="13">
        <f t="shared" si="34"/>
        <v>3220</v>
      </c>
      <c r="F113" s="14">
        <f t="shared" si="35"/>
        <v>0</v>
      </c>
      <c r="G113" s="14">
        <f t="shared" si="29"/>
        <v>3220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350</v>
      </c>
      <c r="D114" s="13">
        <f t="shared" si="33"/>
        <v>35</v>
      </c>
      <c r="E114" s="13">
        <f t="shared" si="34"/>
        <v>3255</v>
      </c>
      <c r="F114" s="14">
        <f t="shared" si="35"/>
        <v>0</v>
      </c>
      <c r="G114" s="14">
        <f t="shared" si="29"/>
        <v>3255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350</v>
      </c>
      <c r="D115" s="13">
        <f t="shared" si="33"/>
        <v>35</v>
      </c>
      <c r="E115" s="13">
        <f t="shared" si="34"/>
        <v>3290</v>
      </c>
      <c r="F115" s="14">
        <f t="shared" si="35"/>
        <v>0</v>
      </c>
      <c r="G115" s="14">
        <f t="shared" si="29"/>
        <v>3290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350</v>
      </c>
      <c r="D116" s="13">
        <f t="shared" si="33"/>
        <v>35</v>
      </c>
      <c r="E116" s="13">
        <f t="shared" si="34"/>
        <v>3325</v>
      </c>
      <c r="F116" s="14">
        <f t="shared" si="35"/>
        <v>0</v>
      </c>
      <c r="G116" s="14">
        <f t="shared" si="29"/>
        <v>3325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350</v>
      </c>
      <c r="D117" s="13">
        <f t="shared" si="33"/>
        <v>35</v>
      </c>
      <c r="E117" s="13">
        <f t="shared" si="34"/>
        <v>3360</v>
      </c>
      <c r="F117" s="14">
        <f t="shared" si="35"/>
        <v>0</v>
      </c>
      <c r="G117" s="14">
        <f t="shared" si="29"/>
        <v>3360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350</v>
      </c>
      <c r="D118" s="13">
        <f t="shared" si="33"/>
        <v>35</v>
      </c>
      <c r="E118" s="13">
        <f t="shared" si="34"/>
        <v>3395</v>
      </c>
      <c r="F118" s="14">
        <f t="shared" si="35"/>
        <v>0</v>
      </c>
      <c r="G118" s="14">
        <f t="shared" si="29"/>
        <v>3395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350</v>
      </c>
      <c r="D119" s="13">
        <f t="shared" si="33"/>
        <v>35</v>
      </c>
      <c r="E119" s="13">
        <f t="shared" si="34"/>
        <v>3430</v>
      </c>
      <c r="F119" s="14">
        <f t="shared" si="35"/>
        <v>0</v>
      </c>
      <c r="G119" s="14">
        <f t="shared" si="29"/>
        <v>3430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350</v>
      </c>
      <c r="D120" s="13">
        <f t="shared" si="33"/>
        <v>35</v>
      </c>
      <c r="E120" s="13">
        <f t="shared" si="34"/>
        <v>3465</v>
      </c>
      <c r="F120" s="14">
        <f t="shared" si="35"/>
        <v>0</v>
      </c>
      <c r="G120" s="14">
        <f t="shared" si="29"/>
        <v>3465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350</v>
      </c>
      <c r="D121" s="13">
        <f t="shared" si="33"/>
        <v>35</v>
      </c>
      <c r="E121" s="13">
        <f t="shared" si="34"/>
        <v>3500</v>
      </c>
      <c r="F121" s="14">
        <f t="shared" si="35"/>
        <v>0</v>
      </c>
      <c r="G121" s="14">
        <f t="shared" si="29"/>
        <v>3500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350</v>
      </c>
      <c r="D122" s="13">
        <f t="shared" si="33"/>
        <v>35</v>
      </c>
      <c r="E122" s="13">
        <f t="shared" si="34"/>
        <v>3535</v>
      </c>
      <c r="F122" s="14">
        <f t="shared" si="35"/>
        <v>0</v>
      </c>
      <c r="G122" s="14">
        <f t="shared" si="29"/>
        <v>3535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350</v>
      </c>
      <c r="D123" s="13">
        <f t="shared" si="33"/>
        <v>35</v>
      </c>
      <c r="E123" s="13">
        <f t="shared" si="34"/>
        <v>3570</v>
      </c>
      <c r="F123" s="14">
        <f t="shared" si="35"/>
        <v>0</v>
      </c>
      <c r="G123" s="14">
        <f t="shared" si="29"/>
        <v>3570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350</v>
      </c>
      <c r="D124" s="13">
        <f t="shared" si="33"/>
        <v>35</v>
      </c>
      <c r="E124" s="13">
        <f t="shared" si="34"/>
        <v>3605</v>
      </c>
      <c r="F124" s="14">
        <f t="shared" si="35"/>
        <v>0</v>
      </c>
      <c r="G124" s="14">
        <f t="shared" si="29"/>
        <v>3605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4" sqref="S4"/>
    </sheetView>
  </sheetViews>
  <sheetFormatPr defaultColWidth="11" defaultRowHeight="15"/>
  <cols>
    <col min="1" max="1" width="7" hidden="1" customWidth="1"/>
    <col min="2" max="2" width="7.57142857142857" customWidth="1"/>
    <col min="4" max="4" width="10.5714285714286" customWidth="1"/>
    <col min="5" max="5" width="10" customWidth="1"/>
    <col min="6" max="6" width="10.5714285714286" customWidth="1"/>
    <col min="7" max="8" width="12" customWidth="1"/>
    <col min="14" max="14" width="11" customWidth="1"/>
    <col min="15" max="15" width="10.4285714285714" customWidth="1"/>
    <col min="16" max="16" width="8.28571428571429" customWidth="1"/>
    <col min="17" max="17" width="3.14285714285714" customWidth="1"/>
    <col min="18" max="18" width="18.8571428571429" customWidth="1"/>
    <col min="19" max="19" width="6.28571428571429" customWidth="1"/>
  </cols>
  <sheetData>
    <row r="1" spans="2:16">
      <c r="B1" s="1" t="s">
        <v>9</v>
      </c>
      <c r="C1" s="2" t="s">
        <v>149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f ca="1">TODAY()</f>
        <v>44095</v>
      </c>
      <c r="N1" s="19" t="s">
        <v>13</v>
      </c>
      <c r="O1" s="20">
        <v>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0</v>
      </c>
      <c r="D5" s="13"/>
      <c r="E5" s="13"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ca="1" t="shared" ref="A6:A37" si="1">MONTH(B6)&amp;YEAR(B6)</f>
        <v>102020</v>
      </c>
      <c r="B6" s="12">
        <f ca="1" t="shared" ref="B6:B37" si="2">EDATE(B5,1)</f>
        <v>44125</v>
      </c>
      <c r="C6" s="13">
        <f t="shared" ref="C6:C37" si="3">C5-H6+I6</f>
        <v>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112020</v>
      </c>
      <c r="B7" s="12">
        <f ca="1" t="shared" si="2"/>
        <v>44156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1"/>
        <v>122020</v>
      </c>
      <c r="B8" s="12">
        <f ca="1" t="shared" si="2"/>
        <v>44186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v>0</v>
      </c>
    </row>
    <row r="9" ht="15.75" spans="1:19">
      <c r="A9" s="5" t="str">
        <f ca="1" t="shared" si="1"/>
        <v>12021</v>
      </c>
      <c r="B9" s="12">
        <f ca="1" t="shared" si="2"/>
        <v>44217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22021</v>
      </c>
      <c r="B10" s="12">
        <f ca="1" t="shared" si="2"/>
        <v>44248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32021</v>
      </c>
      <c r="B11" s="12">
        <f ca="1" t="shared" si="2"/>
        <v>44276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42021</v>
      </c>
      <c r="B12" s="12">
        <f ca="1" t="shared" si="2"/>
        <v>44307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52021</v>
      </c>
      <c r="B13" s="12">
        <f ca="1" t="shared" si="2"/>
        <v>44337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62021</v>
      </c>
      <c r="B14" s="12">
        <f ca="1" t="shared" si="2"/>
        <v>44368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72021</v>
      </c>
      <c r="B15" s="12">
        <f ca="1" t="shared" si="2"/>
        <v>44398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82021</v>
      </c>
      <c r="B16" s="12">
        <f ca="1" t="shared" si="2"/>
        <v>44429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92021</v>
      </c>
      <c r="B17" s="12">
        <f ca="1" t="shared" si="2"/>
        <v>44460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102021</v>
      </c>
      <c r="B18" s="12">
        <f ca="1" t="shared" si="2"/>
        <v>44490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112021</v>
      </c>
      <c r="B19" s="12">
        <f ca="1" t="shared" si="2"/>
        <v>44521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122021</v>
      </c>
      <c r="B20" s="12">
        <f ca="1" t="shared" si="2"/>
        <v>44551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12022</v>
      </c>
      <c r="B21" s="12">
        <f ca="1" t="shared" si="2"/>
        <v>44582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22022</v>
      </c>
      <c r="B22" s="12">
        <f ca="1" t="shared" si="2"/>
        <v>44613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32022</v>
      </c>
      <c r="B23" s="12">
        <f ca="1" t="shared" si="2"/>
        <v>44641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42022</v>
      </c>
      <c r="B24" s="12">
        <f ca="1" t="shared" si="2"/>
        <v>44672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52022</v>
      </c>
      <c r="B25" s="12">
        <f ca="1" t="shared" si="2"/>
        <v>44702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62022</v>
      </c>
      <c r="B26" s="12">
        <f ca="1" t="shared" si="2"/>
        <v>44733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72022</v>
      </c>
      <c r="B27" s="12">
        <f ca="1" t="shared" si="2"/>
        <v>44763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82022</v>
      </c>
      <c r="B28" s="12">
        <f ca="1" t="shared" si="2"/>
        <v>44794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92022</v>
      </c>
      <c r="B29" s="12">
        <f ca="1" t="shared" si="2"/>
        <v>44825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102022</v>
      </c>
      <c r="B30" s="12">
        <f ca="1" t="shared" si="2"/>
        <v>44855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112022</v>
      </c>
      <c r="B31" s="12">
        <f ca="1" t="shared" si="2"/>
        <v>44886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122022</v>
      </c>
      <c r="B32" s="12">
        <f ca="1" t="shared" si="2"/>
        <v>44916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12023</v>
      </c>
      <c r="B33" s="12">
        <f ca="1" t="shared" si="2"/>
        <v>44947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22023</v>
      </c>
      <c r="B34" s="12">
        <f ca="1" t="shared" si="2"/>
        <v>44978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32023</v>
      </c>
      <c r="B35" s="12">
        <f ca="1" t="shared" si="2"/>
        <v>45006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42023</v>
      </c>
      <c r="B36" s="12">
        <f ca="1" t="shared" si="2"/>
        <v>45037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52023</v>
      </c>
      <c r="B37" s="12">
        <f ca="1" t="shared" si="2"/>
        <v>45067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1">MONTH(B38)&amp;YEAR(B38)</f>
        <v>62023</v>
      </c>
      <c r="B38" s="12">
        <f ca="1" t="shared" ref="B38:B69" si="12">EDATE(B37,1)</f>
        <v>45098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1"/>
        <v>72023</v>
      </c>
      <c r="B39" s="12">
        <f ca="1" t="shared" si="12"/>
        <v>45128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1"/>
        <v>82023</v>
      </c>
      <c r="B40" s="12">
        <f ca="1" t="shared" si="12"/>
        <v>45159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1"/>
        <v>92023</v>
      </c>
      <c r="B41" s="12">
        <f ca="1" t="shared" si="12"/>
        <v>45190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1"/>
        <v>102023</v>
      </c>
      <c r="B42" s="12">
        <f ca="1" t="shared" si="12"/>
        <v>45220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1"/>
        <v>112023</v>
      </c>
      <c r="B43" s="12">
        <f ca="1" t="shared" si="12"/>
        <v>45251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1"/>
        <v>122023</v>
      </c>
      <c r="B44" s="12">
        <f ca="1" t="shared" si="12"/>
        <v>45281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1"/>
        <v>12024</v>
      </c>
      <c r="B45" s="12">
        <f ca="1" t="shared" si="12"/>
        <v>45312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1"/>
        <v>22024</v>
      </c>
      <c r="B46" s="12">
        <f ca="1" t="shared" si="12"/>
        <v>45343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1"/>
        <v>32024</v>
      </c>
      <c r="B47" s="12">
        <f ca="1" t="shared" si="12"/>
        <v>45372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1"/>
        <v>42024</v>
      </c>
      <c r="B48" s="12">
        <f ca="1" t="shared" si="12"/>
        <v>45403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1"/>
        <v>52024</v>
      </c>
      <c r="B49" s="12">
        <f ca="1" t="shared" si="12"/>
        <v>45433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1"/>
        <v>62024</v>
      </c>
      <c r="B50" s="12">
        <f ca="1" t="shared" si="12"/>
        <v>45464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1"/>
        <v>72024</v>
      </c>
      <c r="B51" s="12">
        <f ca="1" t="shared" si="12"/>
        <v>45494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1"/>
        <v>82024</v>
      </c>
      <c r="B52" s="12">
        <f ca="1" t="shared" si="12"/>
        <v>45525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1"/>
        <v>92024</v>
      </c>
      <c r="B53" s="12">
        <f ca="1" t="shared" si="12"/>
        <v>45556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1"/>
        <v>102024</v>
      </c>
      <c r="B54" s="12">
        <f ca="1" t="shared" si="12"/>
        <v>45586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1"/>
        <v>112024</v>
      </c>
      <c r="B55" s="12">
        <f ca="1" t="shared" si="12"/>
        <v>45617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1"/>
        <v>122024</v>
      </c>
      <c r="B56" s="12">
        <f ca="1" t="shared" si="12"/>
        <v>45647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1"/>
        <v>12025</v>
      </c>
      <c r="B57" s="12">
        <f ca="1" t="shared" si="12"/>
        <v>45678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1"/>
        <v>22025</v>
      </c>
      <c r="B58" s="12">
        <f ca="1" t="shared" si="12"/>
        <v>45709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1"/>
        <v>32025</v>
      </c>
      <c r="B59" s="12">
        <f ca="1" t="shared" si="12"/>
        <v>45737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1"/>
        <v>42025</v>
      </c>
      <c r="B60" s="12">
        <f ca="1" t="shared" si="12"/>
        <v>45768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1"/>
        <v>52025</v>
      </c>
      <c r="B61" s="12">
        <f ca="1" t="shared" si="12"/>
        <v>45798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1"/>
        <v>62025</v>
      </c>
      <c r="B62" s="12">
        <f ca="1" t="shared" si="12"/>
        <v>45829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1"/>
        <v>72025</v>
      </c>
      <c r="B63" s="12">
        <f ca="1" t="shared" si="12"/>
        <v>45859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1"/>
        <v>82025</v>
      </c>
      <c r="B64" s="12">
        <f ca="1" t="shared" si="12"/>
        <v>45890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1"/>
        <v>92025</v>
      </c>
      <c r="B65" s="12">
        <f ca="1" t="shared" si="12"/>
        <v>45921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1"/>
        <v>102025</v>
      </c>
      <c r="B66" s="12">
        <f ca="1" t="shared" si="12"/>
        <v>45951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1"/>
        <v>112025</v>
      </c>
      <c r="B67" s="12">
        <f ca="1" t="shared" si="12"/>
        <v>45982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1"/>
        <v>122025</v>
      </c>
      <c r="B68" s="12">
        <f ca="1" t="shared" si="12"/>
        <v>46012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1"/>
        <v>12026</v>
      </c>
      <c r="B69" s="12">
        <f ca="1" t="shared" si="12"/>
        <v>46043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20">MONTH(B70)&amp;YEAR(B70)</f>
        <v>22026</v>
      </c>
      <c r="B70" s="12">
        <f ca="1" t="shared" ref="B70:B101" si="21">EDATE(B69,1)</f>
        <v>46074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20"/>
        <v>32026</v>
      </c>
      <c r="B71" s="12">
        <f ca="1" t="shared" si="21"/>
        <v>46102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20"/>
        <v>42026</v>
      </c>
      <c r="B72" s="12">
        <f ca="1" t="shared" si="21"/>
        <v>46133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20"/>
        <v>52026</v>
      </c>
      <c r="B73" s="12">
        <f ca="1" t="shared" si="21"/>
        <v>46163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20"/>
        <v>62026</v>
      </c>
      <c r="B74" s="12">
        <f ca="1" t="shared" si="21"/>
        <v>46194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20"/>
        <v>72026</v>
      </c>
      <c r="B75" s="12">
        <f ca="1" t="shared" si="21"/>
        <v>46224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20"/>
        <v>82026</v>
      </c>
      <c r="B76" s="12">
        <f ca="1" t="shared" si="21"/>
        <v>46255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20"/>
        <v>92026</v>
      </c>
      <c r="B77" s="12">
        <f ca="1" t="shared" si="21"/>
        <v>46286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20"/>
        <v>102026</v>
      </c>
      <c r="B78" s="12">
        <f ca="1" t="shared" si="21"/>
        <v>46316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20"/>
        <v>112026</v>
      </c>
      <c r="B79" s="12">
        <f ca="1" t="shared" si="21"/>
        <v>46347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20"/>
        <v>122026</v>
      </c>
      <c r="B80" s="12">
        <f ca="1" t="shared" si="21"/>
        <v>46377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20"/>
        <v>12027</v>
      </c>
      <c r="B81" s="12">
        <f ca="1" t="shared" si="21"/>
        <v>46408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20"/>
        <v>22027</v>
      </c>
      <c r="B82" s="12">
        <f ca="1" t="shared" si="21"/>
        <v>46439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20"/>
        <v>32027</v>
      </c>
      <c r="B83" s="12">
        <f ca="1" t="shared" si="21"/>
        <v>46467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20"/>
        <v>42027</v>
      </c>
      <c r="B84" s="12">
        <f ca="1" t="shared" si="21"/>
        <v>46498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20"/>
        <v>52027</v>
      </c>
      <c r="B85" s="12">
        <f ca="1" t="shared" si="21"/>
        <v>46528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20"/>
        <v>62027</v>
      </c>
      <c r="B86" s="12">
        <f ca="1" t="shared" si="21"/>
        <v>46559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20"/>
        <v>72027</v>
      </c>
      <c r="B87" s="12">
        <f ca="1" t="shared" si="21"/>
        <v>46589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20"/>
        <v>82027</v>
      </c>
      <c r="B88" s="12">
        <f ca="1" t="shared" si="21"/>
        <v>46620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20"/>
        <v>92027</v>
      </c>
      <c r="B89" s="12">
        <f ca="1" t="shared" si="21"/>
        <v>46651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20"/>
        <v>102027</v>
      </c>
      <c r="B90" s="12">
        <f ca="1" t="shared" si="21"/>
        <v>46681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20"/>
        <v>112027</v>
      </c>
      <c r="B91" s="12">
        <f ca="1" t="shared" si="21"/>
        <v>46712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20"/>
        <v>122027</v>
      </c>
      <c r="B92" s="12">
        <f ca="1" t="shared" si="21"/>
        <v>46742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20"/>
        <v>12028</v>
      </c>
      <c r="B93" s="12">
        <f ca="1" t="shared" si="21"/>
        <v>46773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20"/>
        <v>22028</v>
      </c>
      <c r="B94" s="12">
        <f ca="1" t="shared" si="21"/>
        <v>46804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20"/>
        <v>32028</v>
      </c>
      <c r="B95" s="12">
        <f ca="1" t="shared" si="21"/>
        <v>46833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20"/>
        <v>42028</v>
      </c>
      <c r="B96" s="12">
        <f ca="1" t="shared" si="21"/>
        <v>46864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20"/>
        <v>52028</v>
      </c>
      <c r="B97" s="12">
        <f ca="1" t="shared" si="21"/>
        <v>46894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20"/>
        <v>62028</v>
      </c>
      <c r="B98" s="12">
        <f ca="1" t="shared" si="21"/>
        <v>46925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20"/>
        <v>72028</v>
      </c>
      <c r="B99" s="12">
        <f ca="1" t="shared" si="21"/>
        <v>46955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20"/>
        <v>82028</v>
      </c>
      <c r="B100" s="12">
        <f ca="1" t="shared" si="21"/>
        <v>46986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20"/>
        <v>92028</v>
      </c>
      <c r="B101" s="12">
        <f ca="1" t="shared" si="21"/>
        <v>47017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30">MONTH(B102)&amp;YEAR(B102)</f>
        <v>102028</v>
      </c>
      <c r="B102" s="12">
        <f ca="1" t="shared" ref="B102:B124" si="31">EDATE(B101,1)</f>
        <v>47047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30"/>
        <v>112028</v>
      </c>
      <c r="B103" s="12">
        <f ca="1" t="shared" si="31"/>
        <v>47078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30"/>
        <v>122028</v>
      </c>
      <c r="B104" s="12">
        <f ca="1" t="shared" si="31"/>
        <v>47108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30"/>
        <v>12029</v>
      </c>
      <c r="B105" s="12">
        <f ca="1" t="shared" si="31"/>
        <v>47139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30"/>
        <v>22029</v>
      </c>
      <c r="B106" s="12">
        <f ca="1" t="shared" si="31"/>
        <v>47170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30"/>
        <v>32029</v>
      </c>
      <c r="B107" s="12">
        <f ca="1" t="shared" si="31"/>
        <v>47198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30"/>
        <v>42029</v>
      </c>
      <c r="B108" s="12">
        <f ca="1" t="shared" si="31"/>
        <v>47229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30"/>
        <v>52029</v>
      </c>
      <c r="B109" s="12">
        <f ca="1" t="shared" si="31"/>
        <v>47259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30"/>
        <v>62029</v>
      </c>
      <c r="B110" s="12">
        <f ca="1" t="shared" si="31"/>
        <v>47290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30"/>
        <v>72029</v>
      </c>
      <c r="B111" s="12">
        <f ca="1" t="shared" si="31"/>
        <v>47320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30"/>
        <v>82029</v>
      </c>
      <c r="B112" s="12">
        <f ca="1" t="shared" si="31"/>
        <v>47351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30"/>
        <v>92029</v>
      </c>
      <c r="B113" s="12">
        <f ca="1" t="shared" si="31"/>
        <v>47382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30"/>
        <v>102029</v>
      </c>
      <c r="B114" s="12">
        <f ca="1" t="shared" si="31"/>
        <v>47412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30"/>
        <v>112029</v>
      </c>
      <c r="B115" s="12">
        <f ca="1" t="shared" si="31"/>
        <v>47443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30"/>
        <v>122029</v>
      </c>
      <c r="B116" s="12">
        <f ca="1" t="shared" si="31"/>
        <v>47473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30"/>
        <v>12030</v>
      </c>
      <c r="B117" s="12">
        <f ca="1" t="shared" si="31"/>
        <v>47504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30"/>
        <v>22030</v>
      </c>
      <c r="B118" s="12">
        <f ca="1" t="shared" si="31"/>
        <v>47535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30"/>
        <v>32030</v>
      </c>
      <c r="B119" s="12">
        <f ca="1" t="shared" si="31"/>
        <v>47563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30"/>
        <v>42030</v>
      </c>
      <c r="B120" s="12">
        <f ca="1" t="shared" si="31"/>
        <v>47594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30"/>
        <v>52030</v>
      </c>
      <c r="B121" s="12">
        <f ca="1" t="shared" si="31"/>
        <v>47624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30"/>
        <v>62030</v>
      </c>
      <c r="B122" s="12">
        <f ca="1" t="shared" si="31"/>
        <v>47655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30"/>
        <v>72030</v>
      </c>
      <c r="B123" s="12">
        <f ca="1" t="shared" si="31"/>
        <v>47685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30"/>
        <v>82030</v>
      </c>
      <c r="B124" s="12">
        <f ca="1" t="shared" si="31"/>
        <v>47716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Q14" sqref="Q14"/>
    </sheetView>
  </sheetViews>
  <sheetFormatPr defaultColWidth="11" defaultRowHeight="15"/>
  <cols>
    <col min="1" max="1" width="7" hidden="1" customWidth="1"/>
    <col min="2" max="2" width="8.57142857142857" customWidth="1"/>
    <col min="3" max="3" width="12.5714285714286" customWidth="1"/>
    <col min="4" max="4" width="10" customWidth="1"/>
    <col min="5" max="5" width="12.1428571428571" customWidth="1"/>
    <col min="6" max="6" width="11" customWidth="1"/>
    <col min="7" max="8" width="11.8571428571429" customWidth="1"/>
    <col min="9" max="9" width="12.7142857142857" customWidth="1"/>
    <col min="10" max="11" width="11.7142857142857" customWidth="1"/>
    <col min="12" max="14" width="11.4285714285714" customWidth="1"/>
    <col min="15" max="15" width="11.2857142857143" customWidth="1"/>
    <col min="16" max="16" width="13.8571428571429" customWidth="1"/>
    <col min="17" max="17" width="8.71428571428571" customWidth="1"/>
    <col min="18" max="18" width="22.8571428571429" customWidth="1"/>
    <col min="19" max="19" width="10.8571428571429" customWidth="1"/>
  </cols>
  <sheetData>
    <row r="1" spans="2:16">
      <c r="B1" s="1" t="s">
        <v>9</v>
      </c>
      <c r="C1" s="2" t="s">
        <v>150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300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300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300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0</v>
      </c>
      <c r="D6" s="13">
        <f t="shared" ref="D6:D37" si="4">C5*$K$1</f>
        <v>30</v>
      </c>
      <c r="E6" s="13">
        <f t="shared" ref="E6:E37" si="5">C5*$K$1+G5</f>
        <v>30</v>
      </c>
      <c r="F6" s="14">
        <f t="shared" ref="F6:F37" si="6">IF(J6&gt;E6,E6,J6)</f>
        <v>30</v>
      </c>
      <c r="G6" s="14">
        <f t="shared" si="0"/>
        <v>0</v>
      </c>
      <c r="H6" s="14">
        <f t="shared" ref="H6:H37" si="7">IF(J6&gt;F6,J6-F6,0)</f>
        <v>300</v>
      </c>
      <c r="I6" s="24">
        <f t="shared" ref="I6:I37" si="8">-SUMIF(L6:P6,"&lt;0",L6:P6)</f>
        <v>0</v>
      </c>
      <c r="J6" s="24">
        <f>IF($L6&gt;0,$L6,0)+IF($N6&gt;0,$N6,0)+IF($P6&gt;0,$P6,0)</f>
        <v>330</v>
      </c>
      <c r="K6" s="27">
        <v>43621</v>
      </c>
      <c r="L6" s="26">
        <v>330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500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500</v>
      </c>
      <c r="J7" s="24">
        <f t="shared" ref="J7:J70" si="9">IF($L7&gt;0,$L7,0)+IF($N7&gt;0,$N7,0)+IF($P7&gt;0,$P7,0)</f>
        <v>0</v>
      </c>
      <c r="K7" s="27">
        <v>43649</v>
      </c>
      <c r="L7" s="26">
        <v>-500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500</v>
      </c>
      <c r="D8" s="13">
        <f t="shared" si="4"/>
        <v>50</v>
      </c>
      <c r="E8" s="13">
        <f t="shared" si="5"/>
        <v>50</v>
      </c>
      <c r="F8" s="14">
        <f t="shared" si="6"/>
        <v>50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50</v>
      </c>
      <c r="K8" s="27">
        <v>43685</v>
      </c>
      <c r="L8" s="26">
        <v>50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1500</v>
      </c>
      <c r="D9" s="13">
        <f t="shared" si="4"/>
        <v>50</v>
      </c>
      <c r="E9" s="13">
        <f t="shared" si="5"/>
        <v>50</v>
      </c>
      <c r="F9" s="14">
        <f t="shared" si="6"/>
        <v>50</v>
      </c>
      <c r="G9" s="14">
        <f t="shared" si="0"/>
        <v>0</v>
      </c>
      <c r="H9" s="14">
        <f t="shared" si="7"/>
        <v>0</v>
      </c>
      <c r="I9" s="24">
        <f t="shared" si="8"/>
        <v>1000</v>
      </c>
      <c r="J9" s="24">
        <f t="shared" si="9"/>
        <v>50</v>
      </c>
      <c r="K9" s="27">
        <v>43713</v>
      </c>
      <c r="L9" s="26">
        <v>50</v>
      </c>
      <c r="M9" s="27">
        <v>43713</v>
      </c>
      <c r="N9" s="28">
        <v>-1000</v>
      </c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1500</v>
      </c>
      <c r="D10" s="13">
        <f t="shared" si="4"/>
        <v>150</v>
      </c>
      <c r="E10" s="13">
        <f t="shared" si="5"/>
        <v>150</v>
      </c>
      <c r="F10" s="14">
        <f t="shared" si="6"/>
        <v>150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150</v>
      </c>
      <c r="K10" s="27">
        <v>43713</v>
      </c>
      <c r="L10" s="26">
        <v>50</v>
      </c>
      <c r="M10" s="27">
        <v>43769</v>
      </c>
      <c r="N10" s="28">
        <v>100</v>
      </c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550</v>
      </c>
      <c r="D11" s="13">
        <f t="shared" si="4"/>
        <v>150</v>
      </c>
      <c r="E11" s="13">
        <f t="shared" si="5"/>
        <v>150</v>
      </c>
      <c r="F11" s="14">
        <f t="shared" si="6"/>
        <v>150</v>
      </c>
      <c r="G11" s="14">
        <f t="shared" si="0"/>
        <v>0</v>
      </c>
      <c r="H11" s="14">
        <f t="shared" si="7"/>
        <v>950</v>
      </c>
      <c r="I11" s="24">
        <f t="shared" si="8"/>
        <v>0</v>
      </c>
      <c r="J11" s="24">
        <f t="shared" si="9"/>
        <v>1100</v>
      </c>
      <c r="K11" s="27">
        <v>43769</v>
      </c>
      <c r="L11" s="26">
        <v>1100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550</v>
      </c>
      <c r="D12" s="13">
        <f t="shared" si="4"/>
        <v>55</v>
      </c>
      <c r="E12" s="13">
        <f t="shared" si="5"/>
        <v>55</v>
      </c>
      <c r="F12" s="14">
        <f t="shared" si="6"/>
        <v>55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55</v>
      </c>
      <c r="K12" s="27">
        <v>43858</v>
      </c>
      <c r="L12" s="26">
        <v>55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550</v>
      </c>
      <c r="D13" s="13">
        <f t="shared" si="4"/>
        <v>55</v>
      </c>
      <c r="E13" s="13">
        <f t="shared" si="5"/>
        <v>55</v>
      </c>
      <c r="F13" s="14">
        <f t="shared" si="6"/>
        <v>55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55</v>
      </c>
      <c r="K13" s="27">
        <v>43858</v>
      </c>
      <c r="L13" s="26">
        <v>55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0</v>
      </c>
      <c r="D14" s="13">
        <f t="shared" si="4"/>
        <v>55</v>
      </c>
      <c r="E14" s="13">
        <f t="shared" si="5"/>
        <v>55</v>
      </c>
      <c r="F14" s="14">
        <f t="shared" si="6"/>
        <v>55</v>
      </c>
      <c r="G14" s="14">
        <f t="shared" si="0"/>
        <v>0</v>
      </c>
      <c r="H14" s="14">
        <f t="shared" si="7"/>
        <v>1050</v>
      </c>
      <c r="I14" s="24">
        <f t="shared" si="8"/>
        <v>500</v>
      </c>
      <c r="J14" s="24">
        <f t="shared" si="9"/>
        <v>1105</v>
      </c>
      <c r="K14" s="27">
        <v>43858</v>
      </c>
      <c r="L14" s="26">
        <v>605</v>
      </c>
      <c r="M14" s="27">
        <v>43871</v>
      </c>
      <c r="N14" s="28">
        <v>-500</v>
      </c>
      <c r="O14" s="27">
        <v>43882</v>
      </c>
      <c r="P14" s="28">
        <v>500</v>
      </c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4" sqref="S4"/>
    </sheetView>
  </sheetViews>
  <sheetFormatPr defaultColWidth="11" defaultRowHeight="15"/>
  <cols>
    <col min="1" max="1" width="7" hidden="1" customWidth="1"/>
    <col min="2" max="2" width="9.71428571428571" customWidth="1"/>
    <col min="4" max="8" width="12" customWidth="1"/>
    <col min="9" max="10" width="10.5714285714286" customWidth="1"/>
    <col min="13" max="13" width="9.71428571428571" customWidth="1"/>
    <col min="14" max="14" width="9" customWidth="1"/>
    <col min="15" max="15" width="10.7142857142857" customWidth="1"/>
    <col min="16" max="16" width="8.28571428571429" customWidth="1"/>
    <col min="17" max="17" width="4" customWidth="1"/>
    <col min="18" max="18" width="19.1428571428571" customWidth="1"/>
    <col min="19" max="19" width="6.71428571428571" customWidth="1"/>
  </cols>
  <sheetData>
    <row r="1" spans="2:16">
      <c r="B1" s="1" t="s">
        <v>9</v>
      </c>
      <c r="C1" s="2" t="s">
        <v>151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f ca="1">TODAY()</f>
        <v>44095</v>
      </c>
      <c r="N1" s="19" t="s">
        <v>13</v>
      </c>
      <c r="O1" s="20">
        <v>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ca="1" t="shared" ref="A6:A37" si="1">MONTH(B6)&amp;YEAR(B6)</f>
        <v>102020</v>
      </c>
      <c r="B6" s="12">
        <f ca="1" t="shared" ref="B6:B37" si="2">EDATE(B5,1)</f>
        <v>44125</v>
      </c>
      <c r="C6" s="13">
        <f t="shared" ref="C6:C37" si="3">C5-H6+I6</f>
        <v>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112020</v>
      </c>
      <c r="B7" s="12">
        <f ca="1" t="shared" si="2"/>
        <v>44156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v>0</v>
      </c>
    </row>
    <row r="8" ht="15.75" spans="1:19">
      <c r="A8" s="5" t="str">
        <f ca="1" t="shared" si="1"/>
        <v>122020</v>
      </c>
      <c r="B8" s="12">
        <f ca="1" t="shared" si="2"/>
        <v>44186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ca="1" t="shared" si="1"/>
        <v>12021</v>
      </c>
      <c r="B9" s="12">
        <f ca="1" t="shared" si="2"/>
        <v>44217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22021</v>
      </c>
      <c r="B10" s="12">
        <f ca="1" t="shared" si="2"/>
        <v>44248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32021</v>
      </c>
      <c r="B11" s="12">
        <f ca="1" t="shared" si="2"/>
        <v>44276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42021</v>
      </c>
      <c r="B12" s="12">
        <f ca="1" t="shared" si="2"/>
        <v>44307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52021</v>
      </c>
      <c r="B13" s="12">
        <f ca="1" t="shared" si="2"/>
        <v>44337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62021</v>
      </c>
      <c r="B14" s="12">
        <f ca="1" t="shared" si="2"/>
        <v>44368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72021</v>
      </c>
      <c r="B15" s="12">
        <f ca="1" t="shared" si="2"/>
        <v>44398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82021</v>
      </c>
      <c r="B16" s="12">
        <f ca="1" t="shared" si="2"/>
        <v>44429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92021</v>
      </c>
      <c r="B17" s="12">
        <f ca="1" t="shared" si="2"/>
        <v>44460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102021</v>
      </c>
      <c r="B18" s="12">
        <f ca="1" t="shared" si="2"/>
        <v>44490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112021</v>
      </c>
      <c r="B19" s="12">
        <f ca="1" t="shared" si="2"/>
        <v>44521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122021</v>
      </c>
      <c r="B20" s="12">
        <f ca="1" t="shared" si="2"/>
        <v>44551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12022</v>
      </c>
      <c r="B21" s="12">
        <f ca="1" t="shared" si="2"/>
        <v>44582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22022</v>
      </c>
      <c r="B22" s="12">
        <f ca="1" t="shared" si="2"/>
        <v>44613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32022</v>
      </c>
      <c r="B23" s="12">
        <f ca="1" t="shared" si="2"/>
        <v>44641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42022</v>
      </c>
      <c r="B24" s="12">
        <f ca="1" t="shared" si="2"/>
        <v>44672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52022</v>
      </c>
      <c r="B25" s="12">
        <f ca="1" t="shared" si="2"/>
        <v>44702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62022</v>
      </c>
      <c r="B26" s="12">
        <f ca="1" t="shared" si="2"/>
        <v>44733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72022</v>
      </c>
      <c r="B27" s="12">
        <f ca="1" t="shared" si="2"/>
        <v>44763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82022</v>
      </c>
      <c r="B28" s="12">
        <f ca="1" t="shared" si="2"/>
        <v>44794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92022</v>
      </c>
      <c r="B29" s="12">
        <f ca="1" t="shared" si="2"/>
        <v>44825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102022</v>
      </c>
      <c r="B30" s="12">
        <f ca="1" t="shared" si="2"/>
        <v>44855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112022</v>
      </c>
      <c r="B31" s="12">
        <f ca="1" t="shared" si="2"/>
        <v>44886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122022</v>
      </c>
      <c r="B32" s="12">
        <f ca="1" t="shared" si="2"/>
        <v>44916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12023</v>
      </c>
      <c r="B33" s="12">
        <f ca="1" t="shared" si="2"/>
        <v>44947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22023</v>
      </c>
      <c r="B34" s="12">
        <f ca="1" t="shared" si="2"/>
        <v>44978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32023</v>
      </c>
      <c r="B35" s="12">
        <f ca="1" t="shared" si="2"/>
        <v>45006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42023</v>
      </c>
      <c r="B36" s="12">
        <f ca="1" t="shared" si="2"/>
        <v>45037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52023</v>
      </c>
      <c r="B37" s="12">
        <f ca="1" t="shared" si="2"/>
        <v>45067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1">MONTH(B38)&amp;YEAR(B38)</f>
        <v>62023</v>
      </c>
      <c r="B38" s="12">
        <f ca="1" t="shared" ref="B38:B69" si="12">EDATE(B37,1)</f>
        <v>45098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1"/>
        <v>72023</v>
      </c>
      <c r="B39" s="12">
        <f ca="1" t="shared" si="12"/>
        <v>45128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1"/>
        <v>82023</v>
      </c>
      <c r="B40" s="12">
        <f ca="1" t="shared" si="12"/>
        <v>45159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1"/>
        <v>92023</v>
      </c>
      <c r="B41" s="12">
        <f ca="1" t="shared" si="12"/>
        <v>45190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1"/>
        <v>102023</v>
      </c>
      <c r="B42" s="12">
        <f ca="1" t="shared" si="12"/>
        <v>45220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1"/>
        <v>112023</v>
      </c>
      <c r="B43" s="12">
        <f ca="1" t="shared" si="12"/>
        <v>45251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1"/>
        <v>122023</v>
      </c>
      <c r="B44" s="12">
        <f ca="1" t="shared" si="12"/>
        <v>45281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1"/>
        <v>12024</v>
      </c>
      <c r="B45" s="12">
        <f ca="1" t="shared" si="12"/>
        <v>45312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1"/>
        <v>22024</v>
      </c>
      <c r="B46" s="12">
        <f ca="1" t="shared" si="12"/>
        <v>45343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1"/>
        <v>32024</v>
      </c>
      <c r="B47" s="12">
        <f ca="1" t="shared" si="12"/>
        <v>45372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1"/>
        <v>42024</v>
      </c>
      <c r="B48" s="12">
        <f ca="1" t="shared" si="12"/>
        <v>45403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1"/>
        <v>52024</v>
      </c>
      <c r="B49" s="12">
        <f ca="1" t="shared" si="12"/>
        <v>45433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1"/>
        <v>62024</v>
      </c>
      <c r="B50" s="12">
        <f ca="1" t="shared" si="12"/>
        <v>45464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1"/>
        <v>72024</v>
      </c>
      <c r="B51" s="12">
        <f ca="1" t="shared" si="12"/>
        <v>45494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1"/>
        <v>82024</v>
      </c>
      <c r="B52" s="12">
        <f ca="1" t="shared" si="12"/>
        <v>45525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1"/>
        <v>92024</v>
      </c>
      <c r="B53" s="12">
        <f ca="1" t="shared" si="12"/>
        <v>45556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1"/>
        <v>102024</v>
      </c>
      <c r="B54" s="12">
        <f ca="1" t="shared" si="12"/>
        <v>45586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1"/>
        <v>112024</v>
      </c>
      <c r="B55" s="12">
        <f ca="1" t="shared" si="12"/>
        <v>45617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1"/>
        <v>122024</v>
      </c>
      <c r="B56" s="12">
        <f ca="1" t="shared" si="12"/>
        <v>45647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1"/>
        <v>12025</v>
      </c>
      <c r="B57" s="12">
        <f ca="1" t="shared" si="12"/>
        <v>45678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1"/>
        <v>22025</v>
      </c>
      <c r="B58" s="12">
        <f ca="1" t="shared" si="12"/>
        <v>45709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1"/>
        <v>32025</v>
      </c>
      <c r="B59" s="12">
        <f ca="1" t="shared" si="12"/>
        <v>45737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1"/>
        <v>42025</v>
      </c>
      <c r="B60" s="12">
        <f ca="1" t="shared" si="12"/>
        <v>45768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1"/>
        <v>52025</v>
      </c>
      <c r="B61" s="12">
        <f ca="1" t="shared" si="12"/>
        <v>45798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1"/>
        <v>62025</v>
      </c>
      <c r="B62" s="12">
        <f ca="1" t="shared" si="12"/>
        <v>45829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1"/>
        <v>72025</v>
      </c>
      <c r="B63" s="12">
        <f ca="1" t="shared" si="12"/>
        <v>45859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1"/>
        <v>82025</v>
      </c>
      <c r="B64" s="12">
        <f ca="1" t="shared" si="12"/>
        <v>45890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1"/>
        <v>92025</v>
      </c>
      <c r="B65" s="12">
        <f ca="1" t="shared" si="12"/>
        <v>45921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1"/>
        <v>102025</v>
      </c>
      <c r="B66" s="12">
        <f ca="1" t="shared" si="12"/>
        <v>45951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1"/>
        <v>112025</v>
      </c>
      <c r="B67" s="12">
        <f ca="1" t="shared" si="12"/>
        <v>45982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1"/>
        <v>122025</v>
      </c>
      <c r="B68" s="12">
        <f ca="1" t="shared" si="12"/>
        <v>46012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1"/>
        <v>12026</v>
      </c>
      <c r="B69" s="12">
        <f ca="1" t="shared" si="12"/>
        <v>46043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20">MONTH(B70)&amp;YEAR(B70)</f>
        <v>22026</v>
      </c>
      <c r="B70" s="12">
        <f ca="1" t="shared" ref="B70:B101" si="21">EDATE(B69,1)</f>
        <v>46074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20"/>
        <v>32026</v>
      </c>
      <c r="B71" s="12">
        <f ca="1" t="shared" si="21"/>
        <v>46102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20"/>
        <v>42026</v>
      </c>
      <c r="B72" s="12">
        <f ca="1" t="shared" si="21"/>
        <v>46133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20"/>
        <v>52026</v>
      </c>
      <c r="B73" s="12">
        <f ca="1" t="shared" si="21"/>
        <v>46163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20"/>
        <v>62026</v>
      </c>
      <c r="B74" s="12">
        <f ca="1" t="shared" si="21"/>
        <v>46194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20"/>
        <v>72026</v>
      </c>
      <c r="B75" s="12">
        <f ca="1" t="shared" si="21"/>
        <v>46224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20"/>
        <v>82026</v>
      </c>
      <c r="B76" s="12">
        <f ca="1" t="shared" si="21"/>
        <v>46255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20"/>
        <v>92026</v>
      </c>
      <c r="B77" s="12">
        <f ca="1" t="shared" si="21"/>
        <v>46286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20"/>
        <v>102026</v>
      </c>
      <c r="B78" s="12">
        <f ca="1" t="shared" si="21"/>
        <v>46316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20"/>
        <v>112026</v>
      </c>
      <c r="B79" s="12">
        <f ca="1" t="shared" si="21"/>
        <v>46347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20"/>
        <v>122026</v>
      </c>
      <c r="B80" s="12">
        <f ca="1" t="shared" si="21"/>
        <v>46377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20"/>
        <v>12027</v>
      </c>
      <c r="B81" s="12">
        <f ca="1" t="shared" si="21"/>
        <v>46408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20"/>
        <v>22027</v>
      </c>
      <c r="B82" s="12">
        <f ca="1" t="shared" si="21"/>
        <v>46439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20"/>
        <v>32027</v>
      </c>
      <c r="B83" s="12">
        <f ca="1" t="shared" si="21"/>
        <v>46467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20"/>
        <v>42027</v>
      </c>
      <c r="B84" s="12">
        <f ca="1" t="shared" si="21"/>
        <v>46498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20"/>
        <v>52027</v>
      </c>
      <c r="B85" s="12">
        <f ca="1" t="shared" si="21"/>
        <v>46528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20"/>
        <v>62027</v>
      </c>
      <c r="B86" s="12">
        <f ca="1" t="shared" si="21"/>
        <v>46559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20"/>
        <v>72027</v>
      </c>
      <c r="B87" s="12">
        <f ca="1" t="shared" si="21"/>
        <v>46589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20"/>
        <v>82027</v>
      </c>
      <c r="B88" s="12">
        <f ca="1" t="shared" si="21"/>
        <v>46620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20"/>
        <v>92027</v>
      </c>
      <c r="B89" s="12">
        <f ca="1" t="shared" si="21"/>
        <v>46651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20"/>
        <v>102027</v>
      </c>
      <c r="B90" s="12">
        <f ca="1" t="shared" si="21"/>
        <v>46681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20"/>
        <v>112027</v>
      </c>
      <c r="B91" s="12">
        <f ca="1" t="shared" si="21"/>
        <v>46712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20"/>
        <v>122027</v>
      </c>
      <c r="B92" s="12">
        <f ca="1" t="shared" si="21"/>
        <v>46742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20"/>
        <v>12028</v>
      </c>
      <c r="B93" s="12">
        <f ca="1" t="shared" si="21"/>
        <v>46773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20"/>
        <v>22028</v>
      </c>
      <c r="B94" s="12">
        <f ca="1" t="shared" si="21"/>
        <v>46804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20"/>
        <v>32028</v>
      </c>
      <c r="B95" s="12">
        <f ca="1" t="shared" si="21"/>
        <v>46833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20"/>
        <v>42028</v>
      </c>
      <c r="B96" s="12">
        <f ca="1" t="shared" si="21"/>
        <v>46864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20"/>
        <v>52028</v>
      </c>
      <c r="B97" s="12">
        <f ca="1" t="shared" si="21"/>
        <v>46894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20"/>
        <v>62028</v>
      </c>
      <c r="B98" s="12">
        <f ca="1" t="shared" si="21"/>
        <v>46925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20"/>
        <v>72028</v>
      </c>
      <c r="B99" s="12">
        <f ca="1" t="shared" si="21"/>
        <v>46955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20"/>
        <v>82028</v>
      </c>
      <c r="B100" s="12">
        <f ca="1" t="shared" si="21"/>
        <v>46986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20"/>
        <v>92028</v>
      </c>
      <c r="B101" s="12">
        <f ca="1" t="shared" si="21"/>
        <v>47017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30">MONTH(B102)&amp;YEAR(B102)</f>
        <v>102028</v>
      </c>
      <c r="B102" s="12">
        <f ca="1" t="shared" ref="B102:B124" si="31">EDATE(B101,1)</f>
        <v>47047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30"/>
        <v>112028</v>
      </c>
      <c r="B103" s="12">
        <f ca="1" t="shared" si="31"/>
        <v>47078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30"/>
        <v>122028</v>
      </c>
      <c r="B104" s="12">
        <f ca="1" t="shared" si="31"/>
        <v>47108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30"/>
        <v>12029</v>
      </c>
      <c r="B105" s="12">
        <f ca="1" t="shared" si="31"/>
        <v>47139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30"/>
        <v>22029</v>
      </c>
      <c r="B106" s="12">
        <f ca="1" t="shared" si="31"/>
        <v>47170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30"/>
        <v>32029</v>
      </c>
      <c r="B107" s="12">
        <f ca="1" t="shared" si="31"/>
        <v>47198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30"/>
        <v>42029</v>
      </c>
      <c r="B108" s="12">
        <f ca="1" t="shared" si="31"/>
        <v>47229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30"/>
        <v>52029</v>
      </c>
      <c r="B109" s="12">
        <f ca="1" t="shared" si="31"/>
        <v>47259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30"/>
        <v>62029</v>
      </c>
      <c r="B110" s="12">
        <f ca="1" t="shared" si="31"/>
        <v>47290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30"/>
        <v>72029</v>
      </c>
      <c r="B111" s="12">
        <f ca="1" t="shared" si="31"/>
        <v>47320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30"/>
        <v>82029</v>
      </c>
      <c r="B112" s="12">
        <f ca="1" t="shared" si="31"/>
        <v>47351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30"/>
        <v>92029</v>
      </c>
      <c r="B113" s="12">
        <f ca="1" t="shared" si="31"/>
        <v>47382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30"/>
        <v>102029</v>
      </c>
      <c r="B114" s="12">
        <f ca="1" t="shared" si="31"/>
        <v>47412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30"/>
        <v>112029</v>
      </c>
      <c r="B115" s="12">
        <f ca="1" t="shared" si="31"/>
        <v>47443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30"/>
        <v>122029</v>
      </c>
      <c r="B116" s="12">
        <f ca="1" t="shared" si="31"/>
        <v>47473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30"/>
        <v>12030</v>
      </c>
      <c r="B117" s="12">
        <f ca="1" t="shared" si="31"/>
        <v>47504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30"/>
        <v>22030</v>
      </c>
      <c r="B118" s="12">
        <f ca="1" t="shared" si="31"/>
        <v>47535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30"/>
        <v>32030</v>
      </c>
      <c r="B119" s="12">
        <f ca="1" t="shared" si="31"/>
        <v>47563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30"/>
        <v>42030</v>
      </c>
      <c r="B120" s="12">
        <f ca="1" t="shared" si="31"/>
        <v>47594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30"/>
        <v>52030</v>
      </c>
      <c r="B121" s="12">
        <f ca="1" t="shared" si="31"/>
        <v>47624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30"/>
        <v>62030</v>
      </c>
      <c r="B122" s="12">
        <f ca="1" t="shared" si="31"/>
        <v>47655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30"/>
        <v>72030</v>
      </c>
      <c r="B123" s="12">
        <f ca="1" t="shared" si="31"/>
        <v>47685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30"/>
        <v>82030</v>
      </c>
      <c r="B124" s="12">
        <f ca="1" t="shared" si="31"/>
        <v>47716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T10" sqref="T10"/>
    </sheetView>
  </sheetViews>
  <sheetFormatPr defaultColWidth="11" defaultRowHeight="15"/>
  <cols>
    <col min="1" max="1" width="7" hidden="1" customWidth="1"/>
    <col min="2" max="2" width="9.14285714285714" customWidth="1"/>
    <col min="3" max="3" width="12.4285714285714" customWidth="1"/>
    <col min="4" max="4" width="12.2857142857143" customWidth="1"/>
    <col min="5" max="5" width="11.2857142857143" customWidth="1"/>
    <col min="6" max="7" width="11.7142857142857" customWidth="1"/>
    <col min="8" max="8" width="12.1428571428571" customWidth="1"/>
    <col min="9" max="9" width="11.8571428571429" customWidth="1"/>
    <col min="10" max="10" width="13.2857142857143" customWidth="1"/>
    <col min="11" max="11" width="11.5714285714286" customWidth="1"/>
    <col min="12" max="12" width="11.7142857142857" customWidth="1"/>
    <col min="13" max="13" width="13.5714285714286" customWidth="1"/>
    <col min="14" max="15" width="10.7142857142857" customWidth="1"/>
    <col min="16" max="16" width="8.71428571428571" customWidth="1"/>
    <col min="17" max="17" width="5.14285714285714" customWidth="1"/>
    <col min="18" max="18" width="19.7142857142857" customWidth="1"/>
    <col min="19" max="19" width="9.57142857142857" customWidth="1"/>
  </cols>
  <sheetData>
    <row r="1" spans="2:16">
      <c r="B1" s="1" t="s">
        <v>9</v>
      </c>
      <c r="C1" s="2" t="s">
        <v>152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43617</v>
      </c>
      <c r="N1" s="19" t="s">
        <v>13</v>
      </c>
      <c r="O1" s="20">
        <v>500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62019</v>
      </c>
      <c r="B5" s="12">
        <f>EDATE(M1,0)</f>
        <v>43617</v>
      </c>
      <c r="C5" s="13">
        <f>IF(H5&gt;0,O1-H5,IF(J5&lt;0,O1-J5,O1))</f>
        <v>500</v>
      </c>
      <c r="D5" s="13"/>
      <c r="E5" s="13">
        <f>IF(OR(J5&lt;&gt;0,I5&lt;&gt;O1),O1*K1,0)</f>
        <v>50</v>
      </c>
      <c r="F5" s="14">
        <f>IF((J5+I5)&lt;0,0,IF((J5+I5)&gt;E5,E5,J5))</f>
        <v>50</v>
      </c>
      <c r="G5" s="14">
        <f t="shared" ref="G5:G36" si="0">E5-F5</f>
        <v>0</v>
      </c>
      <c r="H5" s="14">
        <f>IF(J5+I5&gt;F5,J5-F5,0)</f>
        <v>-50</v>
      </c>
      <c r="I5" s="24">
        <f>-SUMIF($L5:$P5,"&lt;0",$L5:$P5)+O1</f>
        <v>1000</v>
      </c>
      <c r="J5" s="24">
        <f>IF($L5&gt;0,$L5,0)+IF($N5&gt;0,$N5,0)+IF($P5&gt;0,$P5,0)</f>
        <v>0</v>
      </c>
      <c r="K5" s="25">
        <v>43628</v>
      </c>
      <c r="L5" s="26">
        <v>-500</v>
      </c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72019</v>
      </c>
      <c r="B6" s="12">
        <f t="shared" ref="B6:B37" si="2">EDATE(B5,1)</f>
        <v>43647</v>
      </c>
      <c r="C6" s="13">
        <f t="shared" ref="C6:C37" si="3">C5-H6+I6</f>
        <v>1450</v>
      </c>
      <c r="D6" s="13">
        <f t="shared" ref="D6:D37" si="4">C5*$K$1</f>
        <v>50</v>
      </c>
      <c r="E6" s="13">
        <f t="shared" ref="E6:E37" si="5">C5*$K$1+G5</f>
        <v>50</v>
      </c>
      <c r="F6" s="14">
        <f t="shared" ref="F6:F37" si="6">IF(J6&gt;E6,E6,J6)</f>
        <v>50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950</v>
      </c>
      <c r="J6" s="24">
        <f>IF($L6&gt;0,$L6,0)+IF($N6&gt;0,$N6,0)+IF($P6&gt;0,$P6,0)</f>
        <v>50</v>
      </c>
      <c r="K6" s="27">
        <v>43654</v>
      </c>
      <c r="L6" s="26">
        <v>50</v>
      </c>
      <c r="M6" s="27">
        <v>43657</v>
      </c>
      <c r="N6" s="28">
        <v>-950</v>
      </c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82019</v>
      </c>
      <c r="B7" s="12">
        <f t="shared" si="2"/>
        <v>43678</v>
      </c>
      <c r="C7" s="13">
        <f t="shared" si="3"/>
        <v>2400</v>
      </c>
      <c r="D7" s="13">
        <f t="shared" si="4"/>
        <v>145</v>
      </c>
      <c r="E7" s="13">
        <f t="shared" si="5"/>
        <v>145</v>
      </c>
      <c r="F7" s="14">
        <f t="shared" si="6"/>
        <v>145</v>
      </c>
      <c r="G7" s="14">
        <f t="shared" si="0"/>
        <v>0</v>
      </c>
      <c r="H7" s="14">
        <f t="shared" si="7"/>
        <v>0</v>
      </c>
      <c r="I7" s="24">
        <f t="shared" si="8"/>
        <v>950</v>
      </c>
      <c r="J7" s="24">
        <f t="shared" ref="J7:J70" si="9">IF($L7&gt;0,$L7,0)+IF($N7&gt;0,$N7,0)+IF($P7&gt;0,$P7,0)</f>
        <v>145</v>
      </c>
      <c r="K7" s="27">
        <v>43691</v>
      </c>
      <c r="L7" s="26">
        <v>145</v>
      </c>
      <c r="M7" s="27">
        <v>43691</v>
      </c>
      <c r="N7" s="28">
        <v>-950</v>
      </c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92019</v>
      </c>
      <c r="B8" s="12">
        <f t="shared" si="2"/>
        <v>43709</v>
      </c>
      <c r="C8" s="13">
        <f t="shared" si="3"/>
        <v>2400</v>
      </c>
      <c r="D8" s="13">
        <f t="shared" si="4"/>
        <v>240</v>
      </c>
      <c r="E8" s="13">
        <f t="shared" si="5"/>
        <v>240</v>
      </c>
      <c r="F8" s="14">
        <f t="shared" si="6"/>
        <v>240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240</v>
      </c>
      <c r="K8" s="27">
        <v>43711</v>
      </c>
      <c r="L8" s="26">
        <v>240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102019</v>
      </c>
      <c r="B9" s="12">
        <f t="shared" si="2"/>
        <v>43739</v>
      </c>
      <c r="C9" s="13">
        <f t="shared" si="3"/>
        <v>2400</v>
      </c>
      <c r="D9" s="13">
        <f t="shared" si="4"/>
        <v>240</v>
      </c>
      <c r="E9" s="13">
        <f t="shared" si="5"/>
        <v>240</v>
      </c>
      <c r="F9" s="14">
        <f t="shared" si="6"/>
        <v>240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240</v>
      </c>
      <c r="K9" s="27">
        <v>43745</v>
      </c>
      <c r="L9" s="26">
        <v>240</v>
      </c>
      <c r="M9" s="27"/>
      <c r="N9" s="28"/>
      <c r="O9" s="27"/>
      <c r="P9" s="28"/>
      <c r="S9" s="5"/>
    </row>
    <row r="10" ht="15.75" spans="1:19">
      <c r="A10" s="5" t="str">
        <f t="shared" si="1"/>
        <v>112019</v>
      </c>
      <c r="B10" s="12">
        <f t="shared" si="2"/>
        <v>43770</v>
      </c>
      <c r="C10" s="13">
        <f t="shared" si="3"/>
        <v>0</v>
      </c>
      <c r="D10" s="13">
        <f t="shared" si="4"/>
        <v>240</v>
      </c>
      <c r="E10" s="13">
        <f t="shared" si="5"/>
        <v>240</v>
      </c>
      <c r="F10" s="14">
        <f t="shared" si="6"/>
        <v>240</v>
      </c>
      <c r="G10" s="14">
        <f t="shared" si="0"/>
        <v>0</v>
      </c>
      <c r="H10" s="14">
        <f t="shared" si="7"/>
        <v>2400</v>
      </c>
      <c r="I10" s="24">
        <f t="shared" si="8"/>
        <v>0</v>
      </c>
      <c r="J10" s="24">
        <f t="shared" si="9"/>
        <v>2640</v>
      </c>
      <c r="K10" s="27">
        <v>43784</v>
      </c>
      <c r="L10" s="26">
        <v>2640</v>
      </c>
      <c r="M10" s="27"/>
      <c r="N10" s="28"/>
      <c r="O10" s="27"/>
      <c r="P10" s="28"/>
      <c r="S10" s="5"/>
    </row>
    <row r="11" ht="15.75" spans="1:19">
      <c r="A11" s="5" t="str">
        <f t="shared" si="1"/>
        <v>122019</v>
      </c>
      <c r="B11" s="12">
        <f t="shared" si="2"/>
        <v>43800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12020</v>
      </c>
      <c r="B12" s="12">
        <f t="shared" si="2"/>
        <v>43831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22020</v>
      </c>
      <c r="B13" s="12">
        <f t="shared" si="2"/>
        <v>43862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32020</v>
      </c>
      <c r="B14" s="12">
        <f t="shared" si="2"/>
        <v>43891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42020</v>
      </c>
      <c r="B15" s="12">
        <f t="shared" si="2"/>
        <v>43922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52020</v>
      </c>
      <c r="B16" s="12">
        <f t="shared" si="2"/>
        <v>43952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62020</v>
      </c>
      <c r="B17" s="12">
        <f t="shared" si="2"/>
        <v>43983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72020</v>
      </c>
      <c r="B18" s="12">
        <f t="shared" si="2"/>
        <v>44013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82020</v>
      </c>
      <c r="B19" s="12">
        <f t="shared" si="2"/>
        <v>44044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92020</v>
      </c>
      <c r="B20" s="12">
        <f t="shared" si="2"/>
        <v>44075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102020</v>
      </c>
      <c r="B21" s="12">
        <f t="shared" si="2"/>
        <v>44105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112020</v>
      </c>
      <c r="B22" s="12">
        <f t="shared" si="2"/>
        <v>44136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122020</v>
      </c>
      <c r="B23" s="12">
        <f t="shared" si="2"/>
        <v>44166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12021</v>
      </c>
      <c r="B24" s="12">
        <f t="shared" si="2"/>
        <v>44197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22021</v>
      </c>
      <c r="B25" s="12">
        <f t="shared" si="2"/>
        <v>44228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32021</v>
      </c>
      <c r="B26" s="12">
        <f t="shared" si="2"/>
        <v>44256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42021</v>
      </c>
      <c r="B27" s="12">
        <f t="shared" si="2"/>
        <v>44287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52021</v>
      </c>
      <c r="B28" s="12">
        <f t="shared" si="2"/>
        <v>44317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62021</v>
      </c>
      <c r="B29" s="12">
        <f t="shared" si="2"/>
        <v>44348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72021</v>
      </c>
      <c r="B30" s="12">
        <f t="shared" si="2"/>
        <v>44378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82021</v>
      </c>
      <c r="B31" s="12">
        <f t="shared" si="2"/>
        <v>44409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92021</v>
      </c>
      <c r="B32" s="12">
        <f t="shared" si="2"/>
        <v>44440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102021</v>
      </c>
      <c r="B33" s="12">
        <f t="shared" si="2"/>
        <v>44470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112021</v>
      </c>
      <c r="B34" s="12">
        <f t="shared" si="2"/>
        <v>44501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122021</v>
      </c>
      <c r="B35" s="12">
        <f t="shared" si="2"/>
        <v>44531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12022</v>
      </c>
      <c r="B36" s="12">
        <f t="shared" si="2"/>
        <v>44562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22022</v>
      </c>
      <c r="B37" s="12">
        <f t="shared" si="2"/>
        <v>44593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32022</v>
      </c>
      <c r="B38" s="12">
        <f t="shared" ref="B38:B69" si="12">EDATE(B37,1)</f>
        <v>44621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42022</v>
      </c>
      <c r="B39" s="12">
        <f t="shared" si="12"/>
        <v>44652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52022</v>
      </c>
      <c r="B40" s="12">
        <f t="shared" si="12"/>
        <v>44682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62022</v>
      </c>
      <c r="B41" s="12">
        <f t="shared" si="12"/>
        <v>44713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72022</v>
      </c>
      <c r="B42" s="12">
        <f t="shared" si="12"/>
        <v>44743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82022</v>
      </c>
      <c r="B43" s="12">
        <f t="shared" si="12"/>
        <v>44774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92022</v>
      </c>
      <c r="B44" s="12">
        <f t="shared" si="12"/>
        <v>44805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102022</v>
      </c>
      <c r="B45" s="12">
        <f t="shared" si="12"/>
        <v>44835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112022</v>
      </c>
      <c r="B46" s="12">
        <f t="shared" si="12"/>
        <v>44866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122022</v>
      </c>
      <c r="B47" s="12">
        <f t="shared" si="12"/>
        <v>44896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12023</v>
      </c>
      <c r="B48" s="12">
        <f t="shared" si="12"/>
        <v>44927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22023</v>
      </c>
      <c r="B49" s="12">
        <f t="shared" si="12"/>
        <v>44958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32023</v>
      </c>
      <c r="B50" s="12">
        <f t="shared" si="12"/>
        <v>44986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42023</v>
      </c>
      <c r="B51" s="12">
        <f t="shared" si="12"/>
        <v>45017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52023</v>
      </c>
      <c r="B52" s="12">
        <f t="shared" si="12"/>
        <v>45047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62023</v>
      </c>
      <c r="B53" s="12">
        <f t="shared" si="12"/>
        <v>45078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72023</v>
      </c>
      <c r="B54" s="12">
        <f t="shared" si="12"/>
        <v>45108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82023</v>
      </c>
      <c r="B55" s="12">
        <f t="shared" si="12"/>
        <v>45139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92023</v>
      </c>
      <c r="B56" s="12">
        <f t="shared" si="12"/>
        <v>45170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102023</v>
      </c>
      <c r="B57" s="12">
        <f t="shared" si="12"/>
        <v>45200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112023</v>
      </c>
      <c r="B58" s="12">
        <f t="shared" si="12"/>
        <v>45231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122023</v>
      </c>
      <c r="B59" s="12">
        <f t="shared" si="12"/>
        <v>45261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12024</v>
      </c>
      <c r="B60" s="12">
        <f t="shared" si="12"/>
        <v>45292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22024</v>
      </c>
      <c r="B61" s="12">
        <f t="shared" si="12"/>
        <v>45323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32024</v>
      </c>
      <c r="B62" s="12">
        <f t="shared" si="12"/>
        <v>45352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42024</v>
      </c>
      <c r="B63" s="12">
        <f t="shared" si="12"/>
        <v>45383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52024</v>
      </c>
      <c r="B64" s="12">
        <f t="shared" si="12"/>
        <v>45413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62024</v>
      </c>
      <c r="B65" s="12">
        <f t="shared" si="12"/>
        <v>45444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72024</v>
      </c>
      <c r="B66" s="12">
        <f t="shared" si="12"/>
        <v>45474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82024</v>
      </c>
      <c r="B67" s="12">
        <f t="shared" si="12"/>
        <v>45505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92024</v>
      </c>
      <c r="B68" s="12">
        <f t="shared" si="12"/>
        <v>45536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102024</v>
      </c>
      <c r="B69" s="12">
        <f t="shared" si="12"/>
        <v>45566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112024</v>
      </c>
      <c r="B70" s="12">
        <f t="shared" ref="B70:B101" si="21">EDATE(B69,1)</f>
        <v>45597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122024</v>
      </c>
      <c r="B71" s="12">
        <f t="shared" si="21"/>
        <v>45627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12025</v>
      </c>
      <c r="B72" s="12">
        <f t="shared" si="21"/>
        <v>45658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22025</v>
      </c>
      <c r="B73" s="12">
        <f t="shared" si="21"/>
        <v>45689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32025</v>
      </c>
      <c r="B74" s="12">
        <f t="shared" si="21"/>
        <v>45717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42025</v>
      </c>
      <c r="B75" s="12">
        <f t="shared" si="21"/>
        <v>45748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52025</v>
      </c>
      <c r="B76" s="12">
        <f t="shared" si="21"/>
        <v>45778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62025</v>
      </c>
      <c r="B77" s="12">
        <f t="shared" si="21"/>
        <v>45809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72025</v>
      </c>
      <c r="B78" s="12">
        <f t="shared" si="21"/>
        <v>45839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82025</v>
      </c>
      <c r="B79" s="12">
        <f t="shared" si="21"/>
        <v>45870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92025</v>
      </c>
      <c r="B80" s="12">
        <f t="shared" si="21"/>
        <v>45901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102025</v>
      </c>
      <c r="B81" s="12">
        <f t="shared" si="21"/>
        <v>45931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112025</v>
      </c>
      <c r="B82" s="12">
        <f t="shared" si="21"/>
        <v>45962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122025</v>
      </c>
      <c r="B83" s="12">
        <f t="shared" si="21"/>
        <v>45992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12026</v>
      </c>
      <c r="B84" s="12">
        <f t="shared" si="21"/>
        <v>46023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22026</v>
      </c>
      <c r="B85" s="12">
        <f t="shared" si="21"/>
        <v>46054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32026</v>
      </c>
      <c r="B86" s="12">
        <f t="shared" si="21"/>
        <v>46082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42026</v>
      </c>
      <c r="B87" s="12">
        <f t="shared" si="21"/>
        <v>46113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52026</v>
      </c>
      <c r="B88" s="12">
        <f t="shared" si="21"/>
        <v>46143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62026</v>
      </c>
      <c r="B89" s="12">
        <f t="shared" si="21"/>
        <v>46174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72026</v>
      </c>
      <c r="B90" s="12">
        <f t="shared" si="21"/>
        <v>46204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82026</v>
      </c>
      <c r="B91" s="12">
        <f t="shared" si="21"/>
        <v>46235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92026</v>
      </c>
      <c r="B92" s="12">
        <f t="shared" si="21"/>
        <v>46266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102026</v>
      </c>
      <c r="B93" s="12">
        <f t="shared" si="21"/>
        <v>46296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112026</v>
      </c>
      <c r="B94" s="12">
        <f t="shared" si="21"/>
        <v>46327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122026</v>
      </c>
      <c r="B95" s="12">
        <f t="shared" si="21"/>
        <v>46357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12027</v>
      </c>
      <c r="B96" s="12">
        <f t="shared" si="21"/>
        <v>46388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22027</v>
      </c>
      <c r="B97" s="12">
        <f t="shared" si="21"/>
        <v>46419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32027</v>
      </c>
      <c r="B98" s="12">
        <f t="shared" si="21"/>
        <v>46447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42027</v>
      </c>
      <c r="B99" s="12">
        <f t="shared" si="21"/>
        <v>46478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52027</v>
      </c>
      <c r="B100" s="12">
        <f t="shared" si="21"/>
        <v>46508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62027</v>
      </c>
      <c r="B101" s="12">
        <f t="shared" si="21"/>
        <v>46539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72027</v>
      </c>
      <c r="B102" s="12">
        <f t="shared" ref="B102:B124" si="31">EDATE(B101,1)</f>
        <v>46569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82027</v>
      </c>
      <c r="B103" s="12">
        <f t="shared" si="31"/>
        <v>46600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92027</v>
      </c>
      <c r="B104" s="12">
        <f t="shared" si="31"/>
        <v>46631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102027</v>
      </c>
      <c r="B105" s="12">
        <f t="shared" si="31"/>
        <v>46661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112027</v>
      </c>
      <c r="B106" s="12">
        <f t="shared" si="31"/>
        <v>46692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122027</v>
      </c>
      <c r="B107" s="12">
        <f t="shared" si="31"/>
        <v>46722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12028</v>
      </c>
      <c r="B108" s="12">
        <f t="shared" si="31"/>
        <v>46753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22028</v>
      </c>
      <c r="B109" s="12">
        <f t="shared" si="31"/>
        <v>46784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32028</v>
      </c>
      <c r="B110" s="12">
        <f t="shared" si="31"/>
        <v>46813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42028</v>
      </c>
      <c r="B111" s="12">
        <f t="shared" si="31"/>
        <v>46844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52028</v>
      </c>
      <c r="B112" s="12">
        <f t="shared" si="31"/>
        <v>46874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62028</v>
      </c>
      <c r="B113" s="12">
        <f t="shared" si="31"/>
        <v>46905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72028</v>
      </c>
      <c r="B114" s="12">
        <f t="shared" si="31"/>
        <v>46935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82028</v>
      </c>
      <c r="B115" s="12">
        <f t="shared" si="31"/>
        <v>46966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92028</v>
      </c>
      <c r="B116" s="12">
        <f t="shared" si="31"/>
        <v>46997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102028</v>
      </c>
      <c r="B117" s="12">
        <f t="shared" si="31"/>
        <v>47027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112028</v>
      </c>
      <c r="B118" s="12">
        <f t="shared" si="31"/>
        <v>47058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122028</v>
      </c>
      <c r="B119" s="12">
        <f t="shared" si="31"/>
        <v>47088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12029</v>
      </c>
      <c r="B120" s="12">
        <f t="shared" si="31"/>
        <v>47119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22029</v>
      </c>
      <c r="B121" s="12">
        <f t="shared" si="31"/>
        <v>47150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32029</v>
      </c>
      <c r="B122" s="12">
        <f t="shared" si="31"/>
        <v>47178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42029</v>
      </c>
      <c r="B123" s="12">
        <f t="shared" si="31"/>
        <v>47209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52029</v>
      </c>
      <c r="B124" s="12">
        <f t="shared" si="31"/>
        <v>47239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M21" sqref="M21"/>
    </sheetView>
  </sheetViews>
  <sheetFormatPr defaultColWidth="11" defaultRowHeight="15"/>
  <cols>
    <col min="1" max="1" width="7" hidden="1" customWidth="1"/>
    <col min="2" max="2" width="8.57142857142857" customWidth="1"/>
    <col min="4" max="4" width="11.7142857142857" customWidth="1"/>
    <col min="5" max="5" width="14.1428571428571" customWidth="1"/>
    <col min="6" max="6" width="12" customWidth="1"/>
    <col min="7" max="7" width="13.5714285714286" customWidth="1"/>
    <col min="8" max="8" width="12" customWidth="1"/>
    <col min="9" max="9" width="11.8571428571429" customWidth="1"/>
    <col min="10" max="10" width="12.8571428571429" customWidth="1"/>
    <col min="11" max="12" width="11.5714285714286" customWidth="1"/>
    <col min="13" max="13" width="14.4285714285714" customWidth="1"/>
    <col min="14" max="14" width="13.8571428571429" customWidth="1"/>
    <col min="15" max="15" width="12.4285714285714" customWidth="1"/>
    <col min="16" max="16" width="12.2857142857143" customWidth="1"/>
    <col min="17" max="17" width="3.42857142857143" customWidth="1"/>
    <col min="18" max="18" width="22.1428571428571" customWidth="1"/>
    <col min="19" max="19" width="10.1428571428571" customWidth="1"/>
  </cols>
  <sheetData>
    <row r="1" spans="2:16">
      <c r="B1" s="1" t="s">
        <v>9</v>
      </c>
      <c r="C1" s="2" t="s">
        <v>153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43617</v>
      </c>
      <c r="N1" s="19" t="s">
        <v>13</v>
      </c>
      <c r="O1" s="20">
        <v>600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62019</v>
      </c>
      <c r="B5" s="12">
        <f>EDATE(M1,0)</f>
        <v>43617</v>
      </c>
      <c r="C5" s="13">
        <f>IF(H5&gt;0,O1-H5,IF(J5&lt;0,O1-J5,O1))</f>
        <v>600</v>
      </c>
      <c r="D5" s="13"/>
      <c r="E5" s="13">
        <f>IF(OR(J5&lt;&gt;0,I5&lt;&gt;O1),O1*K1,0)</f>
        <v>60</v>
      </c>
      <c r="F5" s="14">
        <f>IF((J5+I5)&lt;0,0,IF((J5+I5)&gt;E5,E5,J5))</f>
        <v>60</v>
      </c>
      <c r="G5" s="14">
        <f t="shared" ref="G5:G36" si="0">E5-F5</f>
        <v>0</v>
      </c>
      <c r="H5" s="14">
        <f>IF(J5+I5&gt;F5,J5-F5,0)</f>
        <v>-60</v>
      </c>
      <c r="I5" s="24">
        <f>-SUMIF($L5:$P5,"&lt;0",$L5:$P5)+O1</f>
        <v>1200</v>
      </c>
      <c r="J5" s="24">
        <f>IF($L5&gt;0,$L5,0)+IF($N5&gt;0,$N5,0)+IF($P5&gt;0,$P5,0)</f>
        <v>0</v>
      </c>
      <c r="K5" s="25">
        <v>43620</v>
      </c>
      <c r="L5" s="26">
        <v>-600</v>
      </c>
      <c r="M5" s="25"/>
      <c r="N5" s="26"/>
      <c r="O5" s="25"/>
      <c r="P5" s="26"/>
      <c r="R5" s="34" t="s">
        <v>4</v>
      </c>
      <c r="S5" s="33">
        <f ca="1">VLOOKUP($A$2,$A$5:$P$127,3,FALSE)</f>
        <v>250</v>
      </c>
    </row>
    <row r="6" ht="15.75" spans="1:19">
      <c r="A6" s="5" t="str">
        <f t="shared" ref="A6:A37" si="1">MONTH(B6)&amp;YEAR(B6)</f>
        <v>72019</v>
      </c>
      <c r="B6" s="12">
        <f t="shared" ref="B6:B37" si="2">EDATE(B5,1)</f>
        <v>43647</v>
      </c>
      <c r="C6" s="13">
        <f t="shared" ref="C6:C37" si="3">C5-H6+I6</f>
        <v>600</v>
      </c>
      <c r="D6" s="13">
        <f t="shared" ref="D6:D37" si="4">C5*$K$1</f>
        <v>60</v>
      </c>
      <c r="E6" s="13">
        <f t="shared" ref="E6:E37" si="5">C5*$K$1+G5</f>
        <v>60</v>
      </c>
      <c r="F6" s="14">
        <f t="shared" ref="F6:F37" si="6">IF(J6&gt;E6,E6,J6)</f>
        <v>60</v>
      </c>
      <c r="G6" s="14">
        <f t="shared" si="0"/>
        <v>0</v>
      </c>
      <c r="H6" s="14">
        <v>0</v>
      </c>
      <c r="I6" s="24">
        <f t="shared" ref="I6:I37" si="7">-SUMIF(L6:P6,"&lt;0",L6:P6)</f>
        <v>0</v>
      </c>
      <c r="J6" s="24">
        <f>IF($L6&gt;0,$L6,0)+IF($N6&gt;0,$N6,0)+IF($P6&gt;0,$P6,0)</f>
        <v>60</v>
      </c>
      <c r="K6" s="27">
        <v>43654</v>
      </c>
      <c r="L6" s="26">
        <v>60</v>
      </c>
      <c r="M6" s="27"/>
      <c r="N6" s="28"/>
      <c r="O6" s="27"/>
      <c r="P6" s="28"/>
      <c r="R6" s="34" t="s">
        <v>5</v>
      </c>
      <c r="S6" s="33">
        <f ca="1">VLOOKUP($A$2,$A$5:$P$127,4,FALSE)</f>
        <v>25</v>
      </c>
    </row>
    <row r="7" ht="15.75" spans="1:19">
      <c r="A7" s="5" t="str">
        <f t="shared" si="1"/>
        <v>82019</v>
      </c>
      <c r="B7" s="12">
        <f t="shared" si="2"/>
        <v>43678</v>
      </c>
      <c r="C7" s="13">
        <f t="shared" si="3"/>
        <v>600</v>
      </c>
      <c r="D7" s="13">
        <f t="shared" si="4"/>
        <v>60</v>
      </c>
      <c r="E7" s="13">
        <f t="shared" si="5"/>
        <v>60</v>
      </c>
      <c r="F7" s="14">
        <f t="shared" si="6"/>
        <v>60</v>
      </c>
      <c r="G7" s="14">
        <f t="shared" si="0"/>
        <v>0</v>
      </c>
      <c r="H7">
        <v>0</v>
      </c>
      <c r="I7" s="24">
        <f t="shared" si="7"/>
        <v>0</v>
      </c>
      <c r="J7" s="24">
        <f t="shared" ref="J7:J70" si="8">IF($L7&gt;0,$L7,0)+IF($N7&gt;0,$N7,0)+IF($P7&gt;0,$P7,0)</f>
        <v>60</v>
      </c>
      <c r="K7" s="27">
        <v>43690</v>
      </c>
      <c r="L7" s="26">
        <v>60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92019</v>
      </c>
      <c r="B8" s="12">
        <f t="shared" si="2"/>
        <v>43709</v>
      </c>
      <c r="C8" s="13">
        <f t="shared" si="3"/>
        <v>600</v>
      </c>
      <c r="D8" s="13">
        <f t="shared" si="4"/>
        <v>60</v>
      </c>
      <c r="E8" s="13">
        <f t="shared" si="5"/>
        <v>60</v>
      </c>
      <c r="F8" s="14">
        <f t="shared" si="6"/>
        <v>60</v>
      </c>
      <c r="G8" s="14">
        <f t="shared" si="0"/>
        <v>0</v>
      </c>
      <c r="H8">
        <v>0</v>
      </c>
      <c r="I8" s="24">
        <f t="shared" si="7"/>
        <v>0</v>
      </c>
      <c r="J8" s="24">
        <f t="shared" si="8"/>
        <v>60</v>
      </c>
      <c r="K8" s="27">
        <v>43712</v>
      </c>
      <c r="L8" s="26">
        <v>60</v>
      </c>
      <c r="M8" s="27"/>
      <c r="N8" s="28"/>
      <c r="O8" s="27"/>
      <c r="P8" s="28"/>
      <c r="R8" s="32" t="s">
        <v>7</v>
      </c>
      <c r="S8" s="33">
        <f ca="1">VLOOKUP($A$2,$A$5:$P$127,6,FALSE)</f>
        <v>25</v>
      </c>
    </row>
    <row r="9" ht="15.75" spans="1:19">
      <c r="A9" s="5" t="str">
        <f t="shared" si="1"/>
        <v>102019</v>
      </c>
      <c r="B9" s="12">
        <f t="shared" si="2"/>
        <v>43739</v>
      </c>
      <c r="C9" s="13">
        <f t="shared" si="3"/>
        <v>600</v>
      </c>
      <c r="D9" s="13">
        <f t="shared" si="4"/>
        <v>60</v>
      </c>
      <c r="E9" s="13">
        <f t="shared" si="5"/>
        <v>60</v>
      </c>
      <c r="F9" s="14">
        <f t="shared" si="6"/>
        <v>60</v>
      </c>
      <c r="G9" s="14">
        <f t="shared" si="0"/>
        <v>0</v>
      </c>
      <c r="H9">
        <v>0</v>
      </c>
      <c r="I9" s="24">
        <f t="shared" si="7"/>
        <v>0</v>
      </c>
      <c r="J9" s="24">
        <f t="shared" si="8"/>
        <v>60</v>
      </c>
      <c r="K9" s="27">
        <v>43743</v>
      </c>
      <c r="L9" s="26">
        <v>60</v>
      </c>
      <c r="M9" s="27"/>
      <c r="N9" s="28"/>
      <c r="O9" s="27"/>
      <c r="P9" s="28"/>
      <c r="S9" s="5"/>
    </row>
    <row r="10" ht="15.75" spans="1:19">
      <c r="A10" s="5" t="str">
        <f t="shared" si="1"/>
        <v>112019</v>
      </c>
      <c r="B10" s="12">
        <f t="shared" si="2"/>
        <v>43770</v>
      </c>
      <c r="C10" s="13">
        <f t="shared" si="3"/>
        <v>600</v>
      </c>
      <c r="D10" s="13">
        <f t="shared" si="4"/>
        <v>60</v>
      </c>
      <c r="E10" s="13">
        <f t="shared" si="5"/>
        <v>60</v>
      </c>
      <c r="F10" s="14">
        <f t="shared" si="6"/>
        <v>60</v>
      </c>
      <c r="G10" s="14">
        <f t="shared" si="0"/>
        <v>0</v>
      </c>
      <c r="H10">
        <v>0</v>
      </c>
      <c r="I10" s="24">
        <f t="shared" si="7"/>
        <v>0</v>
      </c>
      <c r="J10" s="24">
        <f t="shared" si="8"/>
        <v>60</v>
      </c>
      <c r="K10" s="27">
        <v>43775</v>
      </c>
      <c r="L10" s="26">
        <v>60</v>
      </c>
      <c r="M10" s="27"/>
      <c r="N10" s="28"/>
      <c r="O10" s="27"/>
      <c r="P10" s="28"/>
      <c r="S10" s="5"/>
    </row>
    <row r="11" ht="15.75" spans="1:19">
      <c r="A11" s="5" t="str">
        <f t="shared" si="1"/>
        <v>122019</v>
      </c>
      <c r="B11" s="12">
        <f t="shared" si="2"/>
        <v>43800</v>
      </c>
      <c r="C11" s="13">
        <f t="shared" si="3"/>
        <v>1100</v>
      </c>
      <c r="D11" s="13">
        <f t="shared" si="4"/>
        <v>60</v>
      </c>
      <c r="E11" s="13">
        <f t="shared" si="5"/>
        <v>60</v>
      </c>
      <c r="F11" s="14">
        <f t="shared" si="6"/>
        <v>60</v>
      </c>
      <c r="G11" s="14">
        <f t="shared" si="0"/>
        <v>0</v>
      </c>
      <c r="H11">
        <v>0</v>
      </c>
      <c r="I11" s="24">
        <f t="shared" si="7"/>
        <v>500</v>
      </c>
      <c r="J11" s="24">
        <f t="shared" si="8"/>
        <v>60</v>
      </c>
      <c r="K11" s="27">
        <v>43801</v>
      </c>
      <c r="L11" s="26">
        <v>60</v>
      </c>
      <c r="M11" s="27">
        <v>43801</v>
      </c>
      <c r="N11" s="28">
        <v>-500</v>
      </c>
      <c r="O11" s="27"/>
      <c r="P11" s="28"/>
      <c r="S11" s="5"/>
    </row>
    <row r="12" ht="15.75" spans="1:19">
      <c r="A12" s="5" t="str">
        <f t="shared" si="1"/>
        <v>12020</v>
      </c>
      <c r="B12" s="12">
        <f t="shared" si="2"/>
        <v>43831</v>
      </c>
      <c r="C12" s="13">
        <f t="shared" si="3"/>
        <v>1100</v>
      </c>
      <c r="D12" s="13">
        <f t="shared" si="4"/>
        <v>110</v>
      </c>
      <c r="E12" s="13">
        <f t="shared" si="5"/>
        <v>110</v>
      </c>
      <c r="F12" s="14">
        <f t="shared" si="6"/>
        <v>110</v>
      </c>
      <c r="G12" s="14">
        <f t="shared" si="0"/>
        <v>0</v>
      </c>
      <c r="H12">
        <v>0</v>
      </c>
      <c r="I12" s="24">
        <f t="shared" si="7"/>
        <v>0</v>
      </c>
      <c r="J12" s="24">
        <f t="shared" si="8"/>
        <v>110</v>
      </c>
      <c r="K12" s="27">
        <v>43835</v>
      </c>
      <c r="L12" s="26">
        <v>110</v>
      </c>
      <c r="M12" s="27"/>
      <c r="N12" s="28"/>
      <c r="O12" s="27"/>
      <c r="P12" s="28"/>
      <c r="S12" s="5"/>
    </row>
    <row r="13" ht="15.75" spans="1:19">
      <c r="A13" s="5" t="str">
        <f t="shared" si="1"/>
        <v>22020</v>
      </c>
      <c r="B13" s="12">
        <f t="shared" si="2"/>
        <v>43862</v>
      </c>
      <c r="C13" s="13">
        <f t="shared" si="3"/>
        <v>1460</v>
      </c>
      <c r="D13" s="13">
        <f t="shared" si="4"/>
        <v>110</v>
      </c>
      <c r="E13" s="13">
        <f t="shared" si="5"/>
        <v>110</v>
      </c>
      <c r="F13" s="14">
        <f t="shared" si="6"/>
        <v>110</v>
      </c>
      <c r="G13" s="14">
        <f t="shared" si="0"/>
        <v>0</v>
      </c>
      <c r="H13">
        <v>0</v>
      </c>
      <c r="I13" s="24">
        <f t="shared" si="7"/>
        <v>360</v>
      </c>
      <c r="J13" s="24">
        <f t="shared" si="8"/>
        <v>110</v>
      </c>
      <c r="K13" s="27">
        <v>43869</v>
      </c>
      <c r="L13" s="26">
        <v>110</v>
      </c>
      <c r="M13" s="27">
        <v>43869</v>
      </c>
      <c r="N13" s="28">
        <v>-360</v>
      </c>
      <c r="O13" s="27"/>
      <c r="P13" s="28"/>
      <c r="S13" s="5"/>
    </row>
    <row r="14" ht="15.75" spans="1:19">
      <c r="A14" s="5" t="str">
        <f t="shared" si="1"/>
        <v>32020</v>
      </c>
      <c r="B14" s="12">
        <f t="shared" si="2"/>
        <v>43891</v>
      </c>
      <c r="C14" s="13">
        <f t="shared" si="3"/>
        <v>2460</v>
      </c>
      <c r="D14" s="13">
        <f t="shared" si="4"/>
        <v>146</v>
      </c>
      <c r="E14" s="13">
        <f t="shared" si="5"/>
        <v>146</v>
      </c>
      <c r="F14" s="14">
        <f t="shared" si="6"/>
        <v>146</v>
      </c>
      <c r="G14" s="14">
        <f t="shared" si="0"/>
        <v>0</v>
      </c>
      <c r="H14">
        <v>0</v>
      </c>
      <c r="I14" s="24">
        <f t="shared" si="7"/>
        <v>1000</v>
      </c>
      <c r="J14" s="24">
        <f t="shared" si="8"/>
        <v>146</v>
      </c>
      <c r="K14" s="27">
        <v>43895</v>
      </c>
      <c r="L14" s="26">
        <v>146</v>
      </c>
      <c r="M14" s="27">
        <v>43895</v>
      </c>
      <c r="N14" s="28">
        <v>-1000</v>
      </c>
      <c r="O14" s="27"/>
      <c r="P14" s="28"/>
      <c r="S14" s="5"/>
    </row>
    <row r="15" ht="15.75" spans="1:19">
      <c r="A15" s="5" t="str">
        <f t="shared" si="1"/>
        <v>42020</v>
      </c>
      <c r="B15" s="12">
        <f t="shared" si="2"/>
        <v>43922</v>
      </c>
      <c r="C15" s="13">
        <f t="shared" si="3"/>
        <v>2460</v>
      </c>
      <c r="D15" s="13">
        <f t="shared" si="4"/>
        <v>246</v>
      </c>
      <c r="E15" s="13">
        <f t="shared" si="5"/>
        <v>246</v>
      </c>
      <c r="F15" s="14">
        <f t="shared" si="6"/>
        <v>246</v>
      </c>
      <c r="G15" s="14">
        <f t="shared" si="0"/>
        <v>0</v>
      </c>
      <c r="H15">
        <v>0</v>
      </c>
      <c r="I15" s="24">
        <f t="shared" si="7"/>
        <v>0</v>
      </c>
      <c r="J15" s="24">
        <f t="shared" si="8"/>
        <v>246</v>
      </c>
      <c r="K15" s="29">
        <v>43922</v>
      </c>
      <c r="L15" s="26">
        <v>246</v>
      </c>
      <c r="M15" s="29"/>
      <c r="N15" s="30"/>
      <c r="O15" s="29"/>
      <c r="P15" s="30"/>
      <c r="S15" s="5"/>
    </row>
    <row r="16" ht="15.75" spans="1:19">
      <c r="A16" s="5" t="str">
        <f t="shared" si="1"/>
        <v>52020</v>
      </c>
      <c r="B16" s="12">
        <f t="shared" si="2"/>
        <v>43952</v>
      </c>
      <c r="C16" s="13">
        <f t="shared" si="3"/>
        <v>1960</v>
      </c>
      <c r="D16" s="13">
        <f t="shared" si="4"/>
        <v>246</v>
      </c>
      <c r="E16" s="13">
        <f t="shared" si="5"/>
        <v>246</v>
      </c>
      <c r="F16" s="14">
        <f t="shared" si="6"/>
        <v>246</v>
      </c>
      <c r="G16" s="14">
        <f t="shared" si="0"/>
        <v>0</v>
      </c>
      <c r="H16">
        <v>500</v>
      </c>
      <c r="I16" s="24">
        <f t="shared" si="7"/>
        <v>0</v>
      </c>
      <c r="J16" s="24">
        <f t="shared" si="8"/>
        <v>746</v>
      </c>
      <c r="K16" s="25">
        <v>43955</v>
      </c>
      <c r="L16" s="26">
        <v>746</v>
      </c>
      <c r="M16" s="25"/>
      <c r="N16" s="26"/>
      <c r="O16" s="25"/>
      <c r="P16" s="26"/>
      <c r="S16" s="5"/>
    </row>
    <row r="17" ht="15.75" spans="1:19">
      <c r="A17" s="5" t="str">
        <f t="shared" si="1"/>
        <v>62020</v>
      </c>
      <c r="B17" s="12">
        <f t="shared" si="2"/>
        <v>43983</v>
      </c>
      <c r="C17" s="13">
        <f t="shared" si="3"/>
        <v>1960</v>
      </c>
      <c r="D17" s="13">
        <f t="shared" si="4"/>
        <v>196</v>
      </c>
      <c r="E17" s="13">
        <f t="shared" si="5"/>
        <v>196</v>
      </c>
      <c r="F17" s="14">
        <f t="shared" si="6"/>
        <v>196</v>
      </c>
      <c r="G17" s="14">
        <f t="shared" si="0"/>
        <v>0</v>
      </c>
      <c r="H17">
        <v>0</v>
      </c>
      <c r="I17" s="24">
        <f t="shared" si="7"/>
        <v>0</v>
      </c>
      <c r="J17" s="24">
        <f t="shared" si="8"/>
        <v>196</v>
      </c>
      <c r="K17" s="25">
        <v>43986</v>
      </c>
      <c r="L17" s="26">
        <v>196</v>
      </c>
      <c r="M17" s="25"/>
      <c r="N17" s="26"/>
      <c r="O17" s="25"/>
      <c r="P17" s="26"/>
      <c r="S17" s="5"/>
    </row>
    <row r="18" ht="15.75" spans="1:19">
      <c r="A18" s="5" t="str">
        <f t="shared" si="1"/>
        <v>72020</v>
      </c>
      <c r="B18" s="12">
        <f t="shared" si="2"/>
        <v>44013</v>
      </c>
      <c r="C18" s="13">
        <f t="shared" si="3"/>
        <v>250</v>
      </c>
      <c r="D18" s="13">
        <f t="shared" si="4"/>
        <v>196</v>
      </c>
      <c r="E18" s="13">
        <f t="shared" si="5"/>
        <v>196</v>
      </c>
      <c r="F18" s="14">
        <f t="shared" si="6"/>
        <v>196</v>
      </c>
      <c r="G18" s="14">
        <f t="shared" si="0"/>
        <v>0</v>
      </c>
      <c r="H18">
        <v>1960</v>
      </c>
      <c r="I18" s="24">
        <f t="shared" si="7"/>
        <v>250</v>
      </c>
      <c r="J18" s="24">
        <f t="shared" si="8"/>
        <v>2156</v>
      </c>
      <c r="K18" s="25">
        <v>44013</v>
      </c>
      <c r="L18" s="26">
        <v>2156</v>
      </c>
      <c r="M18" s="25">
        <v>44025</v>
      </c>
      <c r="N18" s="26">
        <v>-250</v>
      </c>
      <c r="O18" s="25"/>
      <c r="P18" s="26"/>
      <c r="S18" s="5"/>
    </row>
    <row r="19" ht="15.75" spans="1:19">
      <c r="A19" s="5" t="str">
        <f t="shared" si="1"/>
        <v>82020</v>
      </c>
      <c r="B19" s="12">
        <f t="shared" si="2"/>
        <v>44044</v>
      </c>
      <c r="C19" s="13">
        <f t="shared" si="3"/>
        <v>250</v>
      </c>
      <c r="D19" s="13">
        <f t="shared" si="4"/>
        <v>25</v>
      </c>
      <c r="E19" s="13">
        <f t="shared" si="5"/>
        <v>25</v>
      </c>
      <c r="F19" s="14">
        <f t="shared" si="6"/>
        <v>25</v>
      </c>
      <c r="G19" s="14">
        <f t="shared" si="0"/>
        <v>0</v>
      </c>
      <c r="H19">
        <v>0</v>
      </c>
      <c r="I19" s="24">
        <f t="shared" si="7"/>
        <v>0</v>
      </c>
      <c r="J19" s="24">
        <f t="shared" si="8"/>
        <v>25</v>
      </c>
      <c r="K19" s="25">
        <v>44048</v>
      </c>
      <c r="L19" s="26">
        <v>25</v>
      </c>
      <c r="M19" s="25"/>
      <c r="N19" s="26"/>
      <c r="O19" s="25"/>
      <c r="P19" s="26"/>
      <c r="S19" s="5"/>
    </row>
    <row r="20" ht="15.75" spans="1:19">
      <c r="A20" s="5" t="str">
        <f t="shared" si="1"/>
        <v>92020</v>
      </c>
      <c r="B20" s="12">
        <f t="shared" si="2"/>
        <v>44075</v>
      </c>
      <c r="C20" s="13">
        <f t="shared" si="3"/>
        <v>250</v>
      </c>
      <c r="D20" s="13">
        <f t="shared" si="4"/>
        <v>25</v>
      </c>
      <c r="E20" s="13">
        <f t="shared" si="5"/>
        <v>25</v>
      </c>
      <c r="F20" s="14">
        <f t="shared" si="6"/>
        <v>25</v>
      </c>
      <c r="G20" s="14">
        <f t="shared" si="0"/>
        <v>0</v>
      </c>
      <c r="H20">
        <v>0</v>
      </c>
      <c r="I20" s="24">
        <f t="shared" si="7"/>
        <v>0</v>
      </c>
      <c r="J20" s="24">
        <f t="shared" si="8"/>
        <v>25</v>
      </c>
      <c r="K20" s="25">
        <v>44079</v>
      </c>
      <c r="L20" s="26">
        <v>25</v>
      </c>
      <c r="M20" s="25"/>
      <c r="N20" s="26"/>
      <c r="O20" s="25"/>
      <c r="P20" s="26"/>
      <c r="S20" s="5"/>
    </row>
    <row r="21" ht="15.75" spans="1:19">
      <c r="A21" s="5" t="str">
        <f t="shared" si="1"/>
        <v>102020</v>
      </c>
      <c r="B21" s="12">
        <f t="shared" si="2"/>
        <v>44105</v>
      </c>
      <c r="C21" s="13">
        <f t="shared" si="3"/>
        <v>250</v>
      </c>
      <c r="D21" s="13">
        <f t="shared" si="4"/>
        <v>25</v>
      </c>
      <c r="E21" s="13">
        <f t="shared" si="5"/>
        <v>25</v>
      </c>
      <c r="F21" s="14">
        <f t="shared" si="6"/>
        <v>0</v>
      </c>
      <c r="G21" s="14">
        <f t="shared" si="0"/>
        <v>25</v>
      </c>
      <c r="H21">
        <v>0</v>
      </c>
      <c r="I21" s="24">
        <f t="shared" si="7"/>
        <v>0</v>
      </c>
      <c r="J21" s="24">
        <f t="shared" si="8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112020</v>
      </c>
      <c r="B22" s="12">
        <f t="shared" si="2"/>
        <v>44136</v>
      </c>
      <c r="C22" s="13">
        <f t="shared" si="3"/>
        <v>250</v>
      </c>
      <c r="D22" s="13">
        <f t="shared" si="4"/>
        <v>25</v>
      </c>
      <c r="E22" s="13">
        <f t="shared" si="5"/>
        <v>50</v>
      </c>
      <c r="F22" s="14">
        <f t="shared" si="6"/>
        <v>0</v>
      </c>
      <c r="G22" s="14">
        <f t="shared" si="0"/>
        <v>50</v>
      </c>
      <c r="H22">
        <v>0</v>
      </c>
      <c r="I22" s="24">
        <f t="shared" si="7"/>
        <v>0</v>
      </c>
      <c r="J22" s="24">
        <f t="shared" si="8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122020</v>
      </c>
      <c r="B23" s="12">
        <f t="shared" si="2"/>
        <v>44166</v>
      </c>
      <c r="C23" s="13">
        <f t="shared" si="3"/>
        <v>250</v>
      </c>
      <c r="D23" s="13">
        <f t="shared" si="4"/>
        <v>25</v>
      </c>
      <c r="E23" s="13">
        <f t="shared" si="5"/>
        <v>75</v>
      </c>
      <c r="F23" s="14">
        <f t="shared" si="6"/>
        <v>0</v>
      </c>
      <c r="G23" s="14">
        <f t="shared" si="0"/>
        <v>75</v>
      </c>
      <c r="H23">
        <v>0</v>
      </c>
      <c r="I23" s="24">
        <f t="shared" si="7"/>
        <v>0</v>
      </c>
      <c r="J23" s="24">
        <f t="shared" si="8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12021</v>
      </c>
      <c r="B24" s="12">
        <f t="shared" si="2"/>
        <v>44197</v>
      </c>
      <c r="C24" s="13">
        <f t="shared" si="3"/>
        <v>250</v>
      </c>
      <c r="D24" s="13">
        <f t="shared" si="4"/>
        <v>25</v>
      </c>
      <c r="E24" s="13">
        <f t="shared" si="5"/>
        <v>100</v>
      </c>
      <c r="F24" s="14">
        <f t="shared" si="6"/>
        <v>0</v>
      </c>
      <c r="G24" s="14">
        <f t="shared" si="0"/>
        <v>100</v>
      </c>
      <c r="H24">
        <v>0</v>
      </c>
      <c r="I24" s="24">
        <f t="shared" si="7"/>
        <v>0</v>
      </c>
      <c r="J24" s="24">
        <f t="shared" si="8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22021</v>
      </c>
      <c r="B25" s="12">
        <f t="shared" si="2"/>
        <v>44228</v>
      </c>
      <c r="C25" s="13">
        <f t="shared" si="3"/>
        <v>250</v>
      </c>
      <c r="D25" s="13">
        <f t="shared" si="4"/>
        <v>25</v>
      </c>
      <c r="E25" s="13">
        <f t="shared" si="5"/>
        <v>125</v>
      </c>
      <c r="F25" s="14">
        <f t="shared" si="6"/>
        <v>0</v>
      </c>
      <c r="G25" s="14">
        <f t="shared" si="0"/>
        <v>125</v>
      </c>
      <c r="H25">
        <v>0</v>
      </c>
      <c r="I25" s="24">
        <f t="shared" si="7"/>
        <v>0</v>
      </c>
      <c r="J25" s="24">
        <f t="shared" si="8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32021</v>
      </c>
      <c r="B26" s="12">
        <f t="shared" si="2"/>
        <v>44256</v>
      </c>
      <c r="C26" s="13">
        <f t="shared" si="3"/>
        <v>250</v>
      </c>
      <c r="D26" s="13">
        <f t="shared" si="4"/>
        <v>25</v>
      </c>
      <c r="E26" s="13">
        <f t="shared" si="5"/>
        <v>150</v>
      </c>
      <c r="F26" s="14">
        <f t="shared" si="6"/>
        <v>0</v>
      </c>
      <c r="G26" s="14">
        <f t="shared" si="0"/>
        <v>150</v>
      </c>
      <c r="H26">
        <v>0</v>
      </c>
      <c r="I26" s="24">
        <f t="shared" si="7"/>
        <v>0</v>
      </c>
      <c r="J26" s="24">
        <f t="shared" si="8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42021</v>
      </c>
      <c r="B27" s="12">
        <f t="shared" si="2"/>
        <v>44287</v>
      </c>
      <c r="C27" s="13">
        <f t="shared" si="3"/>
        <v>250</v>
      </c>
      <c r="D27" s="13">
        <f t="shared" si="4"/>
        <v>25</v>
      </c>
      <c r="E27" s="13">
        <f t="shared" si="5"/>
        <v>175</v>
      </c>
      <c r="F27" s="14">
        <f t="shared" si="6"/>
        <v>0</v>
      </c>
      <c r="G27" s="14">
        <f t="shared" si="0"/>
        <v>175</v>
      </c>
      <c r="H27">
        <v>0</v>
      </c>
      <c r="I27" s="24">
        <f t="shared" si="7"/>
        <v>0</v>
      </c>
      <c r="J27" s="24">
        <f t="shared" si="8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52021</v>
      </c>
      <c r="B28" s="12">
        <f t="shared" si="2"/>
        <v>44317</v>
      </c>
      <c r="C28" s="13">
        <f t="shared" si="3"/>
        <v>250</v>
      </c>
      <c r="D28" s="13">
        <f t="shared" si="4"/>
        <v>25</v>
      </c>
      <c r="E28" s="13">
        <f t="shared" si="5"/>
        <v>200</v>
      </c>
      <c r="F28" s="14">
        <f t="shared" si="6"/>
        <v>0</v>
      </c>
      <c r="G28" s="14">
        <f t="shared" si="0"/>
        <v>200</v>
      </c>
      <c r="H28">
        <v>0</v>
      </c>
      <c r="I28" s="24">
        <f t="shared" si="7"/>
        <v>0</v>
      </c>
      <c r="J28" s="24">
        <f t="shared" si="8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62021</v>
      </c>
      <c r="B29" s="12">
        <f t="shared" si="2"/>
        <v>44348</v>
      </c>
      <c r="C29" s="13">
        <f t="shared" si="3"/>
        <v>250</v>
      </c>
      <c r="D29" s="13">
        <f t="shared" si="4"/>
        <v>25</v>
      </c>
      <c r="E29" s="13">
        <f t="shared" si="5"/>
        <v>225</v>
      </c>
      <c r="F29" s="14">
        <f t="shared" si="6"/>
        <v>0</v>
      </c>
      <c r="G29" s="14">
        <f t="shared" si="0"/>
        <v>225</v>
      </c>
      <c r="H29">
        <v>0</v>
      </c>
      <c r="I29" s="24">
        <f t="shared" si="7"/>
        <v>0</v>
      </c>
      <c r="J29" s="24">
        <f t="shared" si="8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72021</v>
      </c>
      <c r="B30" s="12">
        <f t="shared" si="2"/>
        <v>44378</v>
      </c>
      <c r="C30" s="13">
        <f t="shared" si="3"/>
        <v>250</v>
      </c>
      <c r="D30" s="13">
        <f t="shared" si="4"/>
        <v>25</v>
      </c>
      <c r="E30" s="13">
        <f t="shared" si="5"/>
        <v>250</v>
      </c>
      <c r="F30" s="14">
        <f t="shared" si="6"/>
        <v>0</v>
      </c>
      <c r="G30" s="14">
        <f t="shared" si="0"/>
        <v>250</v>
      </c>
      <c r="H30">
        <v>0</v>
      </c>
      <c r="I30" s="24">
        <f t="shared" si="7"/>
        <v>0</v>
      </c>
      <c r="J30" s="24">
        <f t="shared" si="8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82021</v>
      </c>
      <c r="B31" s="12">
        <f t="shared" si="2"/>
        <v>44409</v>
      </c>
      <c r="C31" s="13">
        <f t="shared" si="3"/>
        <v>250</v>
      </c>
      <c r="D31" s="13">
        <f t="shared" si="4"/>
        <v>25</v>
      </c>
      <c r="E31" s="13">
        <f t="shared" si="5"/>
        <v>275</v>
      </c>
      <c r="F31" s="14">
        <f t="shared" si="6"/>
        <v>0</v>
      </c>
      <c r="G31" s="14">
        <f t="shared" si="0"/>
        <v>275</v>
      </c>
      <c r="H31">
        <v>0</v>
      </c>
      <c r="I31" s="24">
        <f t="shared" si="7"/>
        <v>0</v>
      </c>
      <c r="J31" s="24">
        <f t="shared" si="8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92021</v>
      </c>
      <c r="B32" s="12">
        <f t="shared" si="2"/>
        <v>44440</v>
      </c>
      <c r="C32" s="13">
        <f t="shared" si="3"/>
        <v>250</v>
      </c>
      <c r="D32" s="13">
        <f t="shared" si="4"/>
        <v>25</v>
      </c>
      <c r="E32" s="13">
        <f t="shared" si="5"/>
        <v>300</v>
      </c>
      <c r="F32" s="14">
        <f t="shared" si="6"/>
        <v>0</v>
      </c>
      <c r="G32" s="14">
        <f t="shared" si="0"/>
        <v>300</v>
      </c>
      <c r="H32">
        <v>0</v>
      </c>
      <c r="I32" s="24">
        <f t="shared" si="7"/>
        <v>0</v>
      </c>
      <c r="J32" s="24">
        <f t="shared" si="8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102021</v>
      </c>
      <c r="B33" s="12">
        <f t="shared" si="2"/>
        <v>44470</v>
      </c>
      <c r="C33" s="13">
        <f t="shared" si="3"/>
        <v>250</v>
      </c>
      <c r="D33" s="13">
        <f t="shared" si="4"/>
        <v>25</v>
      </c>
      <c r="E33" s="13">
        <f t="shared" si="5"/>
        <v>325</v>
      </c>
      <c r="F33" s="14">
        <f t="shared" si="6"/>
        <v>0</v>
      </c>
      <c r="G33" s="14">
        <f t="shared" si="0"/>
        <v>325</v>
      </c>
      <c r="H33">
        <v>0</v>
      </c>
      <c r="I33" s="24">
        <f t="shared" si="7"/>
        <v>0</v>
      </c>
      <c r="J33" s="24">
        <f t="shared" si="8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112021</v>
      </c>
      <c r="B34" s="12">
        <f t="shared" si="2"/>
        <v>44501</v>
      </c>
      <c r="C34" s="13">
        <f t="shared" si="3"/>
        <v>250</v>
      </c>
      <c r="D34" s="13">
        <f t="shared" si="4"/>
        <v>25</v>
      </c>
      <c r="E34" s="13">
        <f t="shared" si="5"/>
        <v>350</v>
      </c>
      <c r="F34" s="14">
        <f t="shared" si="6"/>
        <v>0</v>
      </c>
      <c r="G34" s="14">
        <f t="shared" si="0"/>
        <v>350</v>
      </c>
      <c r="H34">
        <v>0</v>
      </c>
      <c r="I34" s="24">
        <f t="shared" si="7"/>
        <v>0</v>
      </c>
      <c r="J34" s="24">
        <f t="shared" si="8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122021</v>
      </c>
      <c r="B35" s="12">
        <f t="shared" si="2"/>
        <v>44531</v>
      </c>
      <c r="C35" s="13">
        <f t="shared" si="3"/>
        <v>250</v>
      </c>
      <c r="D35" s="13">
        <f t="shared" si="4"/>
        <v>25</v>
      </c>
      <c r="E35" s="13">
        <f t="shared" si="5"/>
        <v>375</v>
      </c>
      <c r="F35" s="14">
        <f t="shared" si="6"/>
        <v>0</v>
      </c>
      <c r="G35" s="14">
        <f t="shared" si="0"/>
        <v>375</v>
      </c>
      <c r="H35">
        <v>0</v>
      </c>
      <c r="I35" s="24">
        <f t="shared" si="7"/>
        <v>0</v>
      </c>
      <c r="J35" s="24">
        <f t="shared" si="8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12022</v>
      </c>
      <c r="B36" s="12">
        <f t="shared" si="2"/>
        <v>44562</v>
      </c>
      <c r="C36" s="13">
        <f t="shared" si="3"/>
        <v>250</v>
      </c>
      <c r="D36" s="13">
        <f t="shared" si="4"/>
        <v>25</v>
      </c>
      <c r="E36" s="13">
        <f t="shared" si="5"/>
        <v>400</v>
      </c>
      <c r="F36" s="14">
        <f t="shared" si="6"/>
        <v>0</v>
      </c>
      <c r="G36" s="14">
        <f t="shared" si="0"/>
        <v>400</v>
      </c>
      <c r="H36">
        <v>0</v>
      </c>
      <c r="I36" s="24">
        <f t="shared" si="7"/>
        <v>0</v>
      </c>
      <c r="J36" s="24">
        <f t="shared" si="8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22022</v>
      </c>
      <c r="B37" s="12">
        <f t="shared" si="2"/>
        <v>44593</v>
      </c>
      <c r="C37" s="13">
        <f t="shared" si="3"/>
        <v>250</v>
      </c>
      <c r="D37" s="13">
        <f t="shared" si="4"/>
        <v>25</v>
      </c>
      <c r="E37" s="13">
        <f t="shared" si="5"/>
        <v>425</v>
      </c>
      <c r="F37" s="14">
        <f t="shared" si="6"/>
        <v>0</v>
      </c>
      <c r="G37" s="14">
        <f t="shared" ref="G37:G68" si="9">E37-F37</f>
        <v>425</v>
      </c>
      <c r="H37">
        <v>0</v>
      </c>
      <c r="I37" s="24">
        <f t="shared" si="7"/>
        <v>0</v>
      </c>
      <c r="J37" s="24">
        <f t="shared" si="8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0">MONTH(B38)&amp;YEAR(B38)</f>
        <v>32022</v>
      </c>
      <c r="B38" s="12">
        <f t="shared" ref="B38:B69" si="11">EDATE(B37,1)</f>
        <v>44621</v>
      </c>
      <c r="C38" s="13">
        <f t="shared" ref="C38:C69" si="12">C37-H38+I38</f>
        <v>250</v>
      </c>
      <c r="D38" s="13">
        <f t="shared" ref="D38:D69" si="13">C37*$K$1</f>
        <v>25</v>
      </c>
      <c r="E38" s="13">
        <f t="shared" ref="E38:E69" si="14">C37*$K$1+G37</f>
        <v>450</v>
      </c>
      <c r="F38" s="14">
        <f t="shared" ref="F38:F69" si="15">IF(J38&gt;E38,E38,J38)</f>
        <v>0</v>
      </c>
      <c r="G38" s="14">
        <f t="shared" si="9"/>
        <v>450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 s="24">
        <f t="shared" si="8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0"/>
        <v>42022</v>
      </c>
      <c r="B39" s="12">
        <f t="shared" si="11"/>
        <v>44652</v>
      </c>
      <c r="C39" s="13">
        <f t="shared" si="12"/>
        <v>250</v>
      </c>
      <c r="D39" s="13">
        <f t="shared" si="13"/>
        <v>25</v>
      </c>
      <c r="E39" s="13">
        <f t="shared" si="14"/>
        <v>475</v>
      </c>
      <c r="F39" s="14">
        <f t="shared" si="15"/>
        <v>0</v>
      </c>
      <c r="G39" s="14">
        <f t="shared" si="9"/>
        <v>475</v>
      </c>
      <c r="H39" s="14">
        <f t="shared" si="16"/>
        <v>0</v>
      </c>
      <c r="I39" s="24">
        <f t="shared" si="17"/>
        <v>0</v>
      </c>
      <c r="J39" s="24">
        <f t="shared" si="8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0"/>
        <v>52022</v>
      </c>
      <c r="B40" s="12">
        <f t="shared" si="11"/>
        <v>44682</v>
      </c>
      <c r="C40" s="13">
        <f t="shared" si="12"/>
        <v>250</v>
      </c>
      <c r="D40" s="13">
        <f t="shared" si="13"/>
        <v>25</v>
      </c>
      <c r="E40" s="13">
        <f t="shared" si="14"/>
        <v>500</v>
      </c>
      <c r="F40" s="14">
        <f t="shared" si="15"/>
        <v>0</v>
      </c>
      <c r="G40" s="14">
        <f t="shared" si="9"/>
        <v>500</v>
      </c>
      <c r="H40" s="14">
        <f t="shared" si="16"/>
        <v>0</v>
      </c>
      <c r="I40" s="24">
        <f t="shared" si="17"/>
        <v>0</v>
      </c>
      <c r="J40" s="24">
        <f t="shared" si="8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0"/>
        <v>62022</v>
      </c>
      <c r="B41" s="12">
        <f t="shared" si="11"/>
        <v>44713</v>
      </c>
      <c r="C41" s="13">
        <f t="shared" si="12"/>
        <v>250</v>
      </c>
      <c r="D41" s="13">
        <f t="shared" si="13"/>
        <v>25</v>
      </c>
      <c r="E41" s="13">
        <f t="shared" si="14"/>
        <v>525</v>
      </c>
      <c r="F41" s="14">
        <f t="shared" si="15"/>
        <v>0</v>
      </c>
      <c r="G41" s="14">
        <f t="shared" si="9"/>
        <v>525</v>
      </c>
      <c r="H41" s="14">
        <f t="shared" si="16"/>
        <v>0</v>
      </c>
      <c r="I41" s="24">
        <f t="shared" si="17"/>
        <v>0</v>
      </c>
      <c r="J41" s="24">
        <f t="shared" si="8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0"/>
        <v>72022</v>
      </c>
      <c r="B42" s="12">
        <f t="shared" si="11"/>
        <v>44743</v>
      </c>
      <c r="C42" s="13">
        <f t="shared" si="12"/>
        <v>250</v>
      </c>
      <c r="D42" s="13">
        <f t="shared" si="13"/>
        <v>25</v>
      </c>
      <c r="E42" s="13">
        <f t="shared" si="14"/>
        <v>550</v>
      </c>
      <c r="F42" s="14">
        <f t="shared" si="15"/>
        <v>0</v>
      </c>
      <c r="G42" s="14">
        <f t="shared" si="9"/>
        <v>550</v>
      </c>
      <c r="H42" s="14">
        <f t="shared" si="16"/>
        <v>0</v>
      </c>
      <c r="I42" s="24">
        <f t="shared" si="17"/>
        <v>0</v>
      </c>
      <c r="J42" s="24">
        <f t="shared" si="8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0"/>
        <v>82022</v>
      </c>
      <c r="B43" s="12">
        <f t="shared" si="11"/>
        <v>44774</v>
      </c>
      <c r="C43" s="13">
        <f t="shared" si="12"/>
        <v>250</v>
      </c>
      <c r="D43" s="13">
        <f t="shared" si="13"/>
        <v>25</v>
      </c>
      <c r="E43" s="13">
        <f t="shared" si="14"/>
        <v>575</v>
      </c>
      <c r="F43" s="14">
        <f t="shared" si="15"/>
        <v>0</v>
      </c>
      <c r="G43" s="14">
        <f t="shared" si="9"/>
        <v>575</v>
      </c>
      <c r="H43" s="14">
        <f t="shared" si="16"/>
        <v>0</v>
      </c>
      <c r="I43" s="24">
        <f t="shared" si="17"/>
        <v>0</v>
      </c>
      <c r="J43" s="24">
        <f t="shared" si="8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0"/>
        <v>92022</v>
      </c>
      <c r="B44" s="12">
        <f t="shared" si="11"/>
        <v>44805</v>
      </c>
      <c r="C44" s="13">
        <f t="shared" si="12"/>
        <v>250</v>
      </c>
      <c r="D44" s="13">
        <f t="shared" si="13"/>
        <v>25</v>
      </c>
      <c r="E44" s="13">
        <f t="shared" si="14"/>
        <v>600</v>
      </c>
      <c r="F44" s="14">
        <f t="shared" si="15"/>
        <v>0</v>
      </c>
      <c r="G44" s="14">
        <f t="shared" si="9"/>
        <v>600</v>
      </c>
      <c r="H44" s="14">
        <f t="shared" si="16"/>
        <v>0</v>
      </c>
      <c r="I44" s="24">
        <f t="shared" si="17"/>
        <v>0</v>
      </c>
      <c r="J44" s="24">
        <f t="shared" si="8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0"/>
        <v>102022</v>
      </c>
      <c r="B45" s="12">
        <f t="shared" si="11"/>
        <v>44835</v>
      </c>
      <c r="C45" s="13">
        <f t="shared" si="12"/>
        <v>250</v>
      </c>
      <c r="D45" s="13">
        <f t="shared" si="13"/>
        <v>25</v>
      </c>
      <c r="E45" s="13">
        <f t="shared" si="14"/>
        <v>625</v>
      </c>
      <c r="F45" s="14">
        <f t="shared" si="15"/>
        <v>0</v>
      </c>
      <c r="G45" s="14">
        <f t="shared" si="9"/>
        <v>625</v>
      </c>
      <c r="H45" s="14">
        <f t="shared" si="16"/>
        <v>0</v>
      </c>
      <c r="I45" s="24">
        <f t="shared" si="17"/>
        <v>0</v>
      </c>
      <c r="J45" s="24">
        <f t="shared" si="8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0"/>
        <v>112022</v>
      </c>
      <c r="B46" s="12">
        <f t="shared" si="11"/>
        <v>44866</v>
      </c>
      <c r="C46" s="13">
        <f t="shared" si="12"/>
        <v>250</v>
      </c>
      <c r="D46" s="13">
        <f t="shared" si="13"/>
        <v>25</v>
      </c>
      <c r="E46" s="13">
        <f t="shared" si="14"/>
        <v>650</v>
      </c>
      <c r="F46" s="14">
        <f t="shared" si="15"/>
        <v>0</v>
      </c>
      <c r="G46" s="14">
        <f t="shared" si="9"/>
        <v>650</v>
      </c>
      <c r="H46" s="14">
        <f t="shared" si="16"/>
        <v>0</v>
      </c>
      <c r="I46" s="24">
        <f t="shared" si="17"/>
        <v>0</v>
      </c>
      <c r="J46" s="24">
        <f t="shared" si="8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0"/>
        <v>122022</v>
      </c>
      <c r="B47" s="12">
        <f t="shared" si="11"/>
        <v>44896</v>
      </c>
      <c r="C47" s="13">
        <f t="shared" si="12"/>
        <v>250</v>
      </c>
      <c r="D47" s="13">
        <f t="shared" si="13"/>
        <v>25</v>
      </c>
      <c r="E47" s="13">
        <f t="shared" si="14"/>
        <v>675</v>
      </c>
      <c r="F47" s="14">
        <f t="shared" si="15"/>
        <v>0</v>
      </c>
      <c r="G47" s="14">
        <f t="shared" si="9"/>
        <v>675</v>
      </c>
      <c r="H47" s="14">
        <f t="shared" si="16"/>
        <v>0</v>
      </c>
      <c r="I47" s="24">
        <f t="shared" si="17"/>
        <v>0</v>
      </c>
      <c r="J47" s="24">
        <f t="shared" si="8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0"/>
        <v>12023</v>
      </c>
      <c r="B48" s="12">
        <f t="shared" si="11"/>
        <v>44927</v>
      </c>
      <c r="C48" s="13">
        <f t="shared" si="12"/>
        <v>250</v>
      </c>
      <c r="D48" s="13">
        <f t="shared" si="13"/>
        <v>25</v>
      </c>
      <c r="E48" s="13">
        <f t="shared" si="14"/>
        <v>700</v>
      </c>
      <c r="F48" s="14">
        <f t="shared" si="15"/>
        <v>0</v>
      </c>
      <c r="G48" s="14">
        <f t="shared" si="9"/>
        <v>700</v>
      </c>
      <c r="H48" s="14">
        <f t="shared" si="16"/>
        <v>0</v>
      </c>
      <c r="I48" s="24">
        <f t="shared" si="17"/>
        <v>0</v>
      </c>
      <c r="J48" s="24">
        <f t="shared" si="8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0"/>
        <v>22023</v>
      </c>
      <c r="B49" s="12">
        <f t="shared" si="11"/>
        <v>44958</v>
      </c>
      <c r="C49" s="13">
        <f t="shared" si="12"/>
        <v>250</v>
      </c>
      <c r="D49" s="13">
        <f t="shared" si="13"/>
        <v>25</v>
      </c>
      <c r="E49" s="13">
        <f t="shared" si="14"/>
        <v>725</v>
      </c>
      <c r="F49" s="14">
        <f t="shared" si="15"/>
        <v>0</v>
      </c>
      <c r="G49" s="14">
        <f t="shared" si="9"/>
        <v>725</v>
      </c>
      <c r="H49" s="14">
        <f t="shared" si="16"/>
        <v>0</v>
      </c>
      <c r="I49" s="24">
        <f t="shared" si="17"/>
        <v>0</v>
      </c>
      <c r="J49" s="24">
        <f t="shared" si="8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0"/>
        <v>32023</v>
      </c>
      <c r="B50" s="12">
        <f t="shared" si="11"/>
        <v>44986</v>
      </c>
      <c r="C50" s="13">
        <f t="shared" si="12"/>
        <v>250</v>
      </c>
      <c r="D50" s="13">
        <f t="shared" si="13"/>
        <v>25</v>
      </c>
      <c r="E50" s="13">
        <f t="shared" si="14"/>
        <v>750</v>
      </c>
      <c r="F50" s="14">
        <f t="shared" si="15"/>
        <v>0</v>
      </c>
      <c r="G50" s="14">
        <f t="shared" si="9"/>
        <v>750</v>
      </c>
      <c r="H50" s="14">
        <f t="shared" si="16"/>
        <v>0</v>
      </c>
      <c r="I50" s="24">
        <f t="shared" si="17"/>
        <v>0</v>
      </c>
      <c r="J50" s="24">
        <f t="shared" si="8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0"/>
        <v>42023</v>
      </c>
      <c r="B51" s="12">
        <f t="shared" si="11"/>
        <v>45017</v>
      </c>
      <c r="C51" s="13">
        <f t="shared" si="12"/>
        <v>250</v>
      </c>
      <c r="D51" s="13">
        <f t="shared" si="13"/>
        <v>25</v>
      </c>
      <c r="E51" s="13">
        <f t="shared" si="14"/>
        <v>775</v>
      </c>
      <c r="F51" s="14">
        <f t="shared" si="15"/>
        <v>0</v>
      </c>
      <c r="G51" s="14">
        <f t="shared" si="9"/>
        <v>775</v>
      </c>
      <c r="H51" s="14">
        <f t="shared" si="16"/>
        <v>0</v>
      </c>
      <c r="I51" s="24">
        <f t="shared" si="17"/>
        <v>0</v>
      </c>
      <c r="J51" s="24">
        <f t="shared" si="8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0"/>
        <v>52023</v>
      </c>
      <c r="B52" s="12">
        <f t="shared" si="11"/>
        <v>45047</v>
      </c>
      <c r="C52" s="13">
        <f t="shared" si="12"/>
        <v>250</v>
      </c>
      <c r="D52" s="13">
        <f t="shared" si="13"/>
        <v>25</v>
      </c>
      <c r="E52" s="13">
        <f t="shared" si="14"/>
        <v>800</v>
      </c>
      <c r="F52" s="14">
        <f t="shared" si="15"/>
        <v>0</v>
      </c>
      <c r="G52" s="14">
        <f t="shared" si="9"/>
        <v>800</v>
      </c>
      <c r="H52" s="14">
        <f t="shared" si="16"/>
        <v>0</v>
      </c>
      <c r="I52" s="24">
        <f t="shared" si="17"/>
        <v>0</v>
      </c>
      <c r="J52" s="24">
        <f t="shared" si="8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0"/>
        <v>62023</v>
      </c>
      <c r="B53" s="12">
        <f t="shared" si="11"/>
        <v>45078</v>
      </c>
      <c r="C53" s="13">
        <f t="shared" si="12"/>
        <v>250</v>
      </c>
      <c r="D53" s="13">
        <f t="shared" si="13"/>
        <v>25</v>
      </c>
      <c r="E53" s="13">
        <f t="shared" si="14"/>
        <v>825</v>
      </c>
      <c r="F53" s="14">
        <f t="shared" si="15"/>
        <v>0</v>
      </c>
      <c r="G53" s="14">
        <f t="shared" si="9"/>
        <v>825</v>
      </c>
      <c r="H53" s="14">
        <f t="shared" si="16"/>
        <v>0</v>
      </c>
      <c r="I53" s="24">
        <f t="shared" si="17"/>
        <v>0</v>
      </c>
      <c r="J53" s="24">
        <f t="shared" si="8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0"/>
        <v>72023</v>
      </c>
      <c r="B54" s="12">
        <f t="shared" si="11"/>
        <v>45108</v>
      </c>
      <c r="C54" s="13">
        <f t="shared" si="12"/>
        <v>250</v>
      </c>
      <c r="D54" s="13">
        <f t="shared" si="13"/>
        <v>25</v>
      </c>
      <c r="E54" s="13">
        <f t="shared" si="14"/>
        <v>850</v>
      </c>
      <c r="F54" s="14">
        <f t="shared" si="15"/>
        <v>0</v>
      </c>
      <c r="G54" s="14">
        <f t="shared" si="9"/>
        <v>850</v>
      </c>
      <c r="H54" s="14">
        <f t="shared" si="16"/>
        <v>0</v>
      </c>
      <c r="I54" s="24">
        <f t="shared" si="17"/>
        <v>0</v>
      </c>
      <c r="J54" s="24">
        <f t="shared" si="8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0"/>
        <v>82023</v>
      </c>
      <c r="B55" s="12">
        <f t="shared" si="11"/>
        <v>45139</v>
      </c>
      <c r="C55" s="13">
        <f t="shared" si="12"/>
        <v>250</v>
      </c>
      <c r="D55" s="13">
        <f t="shared" si="13"/>
        <v>25</v>
      </c>
      <c r="E55" s="13">
        <f t="shared" si="14"/>
        <v>875</v>
      </c>
      <c r="F55" s="14">
        <f t="shared" si="15"/>
        <v>0</v>
      </c>
      <c r="G55" s="14">
        <f t="shared" si="9"/>
        <v>875</v>
      </c>
      <c r="H55" s="14">
        <f t="shared" si="16"/>
        <v>0</v>
      </c>
      <c r="I55" s="24">
        <f t="shared" si="17"/>
        <v>0</v>
      </c>
      <c r="J55" s="24">
        <f t="shared" si="8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0"/>
        <v>92023</v>
      </c>
      <c r="B56" s="12">
        <f t="shared" si="11"/>
        <v>45170</v>
      </c>
      <c r="C56" s="13">
        <f t="shared" si="12"/>
        <v>250</v>
      </c>
      <c r="D56" s="13">
        <f t="shared" si="13"/>
        <v>25</v>
      </c>
      <c r="E56" s="13">
        <f t="shared" si="14"/>
        <v>900</v>
      </c>
      <c r="F56" s="14">
        <f t="shared" si="15"/>
        <v>0</v>
      </c>
      <c r="G56" s="14">
        <f t="shared" si="9"/>
        <v>900</v>
      </c>
      <c r="H56" s="14">
        <f t="shared" si="16"/>
        <v>0</v>
      </c>
      <c r="I56" s="24">
        <f t="shared" si="17"/>
        <v>0</v>
      </c>
      <c r="J56" s="24">
        <f t="shared" si="8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0"/>
        <v>102023</v>
      </c>
      <c r="B57" s="12">
        <f t="shared" si="11"/>
        <v>45200</v>
      </c>
      <c r="C57" s="13">
        <f t="shared" si="12"/>
        <v>250</v>
      </c>
      <c r="D57" s="13">
        <f t="shared" si="13"/>
        <v>25</v>
      </c>
      <c r="E57" s="13">
        <f t="shared" si="14"/>
        <v>925</v>
      </c>
      <c r="F57" s="14">
        <f t="shared" si="15"/>
        <v>0</v>
      </c>
      <c r="G57" s="14">
        <f t="shared" si="9"/>
        <v>925</v>
      </c>
      <c r="H57" s="14">
        <f t="shared" si="16"/>
        <v>0</v>
      </c>
      <c r="I57" s="24">
        <f t="shared" si="17"/>
        <v>0</v>
      </c>
      <c r="J57" s="24">
        <f t="shared" si="8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0"/>
        <v>112023</v>
      </c>
      <c r="B58" s="12">
        <f t="shared" si="11"/>
        <v>45231</v>
      </c>
      <c r="C58" s="13">
        <f t="shared" si="12"/>
        <v>250</v>
      </c>
      <c r="D58" s="13">
        <f t="shared" si="13"/>
        <v>25</v>
      </c>
      <c r="E58" s="13">
        <f t="shared" si="14"/>
        <v>950</v>
      </c>
      <c r="F58" s="14">
        <f t="shared" si="15"/>
        <v>0</v>
      </c>
      <c r="G58" s="14">
        <f t="shared" si="9"/>
        <v>950</v>
      </c>
      <c r="H58" s="14">
        <f t="shared" si="16"/>
        <v>0</v>
      </c>
      <c r="I58" s="24">
        <f t="shared" si="17"/>
        <v>0</v>
      </c>
      <c r="J58" s="24">
        <f t="shared" si="8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0"/>
        <v>122023</v>
      </c>
      <c r="B59" s="12">
        <f t="shared" si="11"/>
        <v>45261</v>
      </c>
      <c r="C59" s="13">
        <f t="shared" si="12"/>
        <v>250</v>
      </c>
      <c r="D59" s="13">
        <f t="shared" si="13"/>
        <v>25</v>
      </c>
      <c r="E59" s="13">
        <f t="shared" si="14"/>
        <v>975</v>
      </c>
      <c r="F59" s="14">
        <f t="shared" si="15"/>
        <v>0</v>
      </c>
      <c r="G59" s="14">
        <f t="shared" si="9"/>
        <v>975</v>
      </c>
      <c r="H59" s="14">
        <f t="shared" si="16"/>
        <v>0</v>
      </c>
      <c r="I59" s="24">
        <f t="shared" si="17"/>
        <v>0</v>
      </c>
      <c r="J59" s="24">
        <f t="shared" si="8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0"/>
        <v>12024</v>
      </c>
      <c r="B60" s="12">
        <f t="shared" si="11"/>
        <v>45292</v>
      </c>
      <c r="C60" s="13">
        <f t="shared" si="12"/>
        <v>250</v>
      </c>
      <c r="D60" s="13">
        <f t="shared" si="13"/>
        <v>25</v>
      </c>
      <c r="E60" s="13">
        <f t="shared" si="14"/>
        <v>1000</v>
      </c>
      <c r="F60" s="14">
        <f t="shared" si="15"/>
        <v>0</v>
      </c>
      <c r="G60" s="14">
        <f t="shared" si="9"/>
        <v>1000</v>
      </c>
      <c r="H60" s="14">
        <f t="shared" si="16"/>
        <v>0</v>
      </c>
      <c r="I60" s="24">
        <f t="shared" si="17"/>
        <v>0</v>
      </c>
      <c r="J60" s="24">
        <f t="shared" si="8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0"/>
        <v>22024</v>
      </c>
      <c r="B61" s="12">
        <f t="shared" si="11"/>
        <v>45323</v>
      </c>
      <c r="C61" s="13">
        <f t="shared" si="12"/>
        <v>250</v>
      </c>
      <c r="D61" s="13">
        <f t="shared" si="13"/>
        <v>25</v>
      </c>
      <c r="E61" s="13">
        <f t="shared" si="14"/>
        <v>1025</v>
      </c>
      <c r="F61" s="14">
        <f t="shared" si="15"/>
        <v>0</v>
      </c>
      <c r="G61" s="14">
        <f t="shared" si="9"/>
        <v>1025</v>
      </c>
      <c r="H61" s="14">
        <f t="shared" si="16"/>
        <v>0</v>
      </c>
      <c r="I61" s="24">
        <f t="shared" si="17"/>
        <v>0</v>
      </c>
      <c r="J61" s="24">
        <f t="shared" si="8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0"/>
        <v>32024</v>
      </c>
      <c r="B62" s="12">
        <f t="shared" si="11"/>
        <v>45352</v>
      </c>
      <c r="C62" s="13">
        <f t="shared" si="12"/>
        <v>250</v>
      </c>
      <c r="D62" s="13">
        <f t="shared" si="13"/>
        <v>25</v>
      </c>
      <c r="E62" s="13">
        <f t="shared" si="14"/>
        <v>1050</v>
      </c>
      <c r="F62" s="14">
        <f t="shared" si="15"/>
        <v>0</v>
      </c>
      <c r="G62" s="14">
        <f t="shared" si="9"/>
        <v>1050</v>
      </c>
      <c r="H62" s="14">
        <f t="shared" si="16"/>
        <v>0</v>
      </c>
      <c r="I62" s="24">
        <f t="shared" si="17"/>
        <v>0</v>
      </c>
      <c r="J62" s="24">
        <f t="shared" si="8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0"/>
        <v>42024</v>
      </c>
      <c r="B63" s="12">
        <f t="shared" si="11"/>
        <v>45383</v>
      </c>
      <c r="C63" s="13">
        <f t="shared" si="12"/>
        <v>250</v>
      </c>
      <c r="D63" s="13">
        <f t="shared" si="13"/>
        <v>25</v>
      </c>
      <c r="E63" s="13">
        <f t="shared" si="14"/>
        <v>1075</v>
      </c>
      <c r="F63" s="14">
        <f t="shared" si="15"/>
        <v>0</v>
      </c>
      <c r="G63" s="14">
        <f t="shared" si="9"/>
        <v>1075</v>
      </c>
      <c r="H63" s="14">
        <f t="shared" si="16"/>
        <v>0</v>
      </c>
      <c r="I63" s="24">
        <f t="shared" si="17"/>
        <v>0</v>
      </c>
      <c r="J63" s="24">
        <f t="shared" si="8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0"/>
        <v>52024</v>
      </c>
      <c r="B64" s="12">
        <f t="shared" si="11"/>
        <v>45413</v>
      </c>
      <c r="C64" s="13">
        <f t="shared" si="12"/>
        <v>250</v>
      </c>
      <c r="D64" s="13">
        <f t="shared" si="13"/>
        <v>25</v>
      </c>
      <c r="E64" s="13">
        <f t="shared" si="14"/>
        <v>1100</v>
      </c>
      <c r="F64" s="14">
        <f t="shared" si="15"/>
        <v>0</v>
      </c>
      <c r="G64" s="14">
        <f t="shared" si="9"/>
        <v>1100</v>
      </c>
      <c r="H64" s="14">
        <f t="shared" si="16"/>
        <v>0</v>
      </c>
      <c r="I64" s="24">
        <f t="shared" si="17"/>
        <v>0</v>
      </c>
      <c r="J64" s="24">
        <f t="shared" si="8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0"/>
        <v>62024</v>
      </c>
      <c r="B65" s="12">
        <f t="shared" si="11"/>
        <v>45444</v>
      </c>
      <c r="C65" s="13">
        <f t="shared" si="12"/>
        <v>250</v>
      </c>
      <c r="D65" s="13">
        <f t="shared" si="13"/>
        <v>25</v>
      </c>
      <c r="E65" s="13">
        <f t="shared" si="14"/>
        <v>1125</v>
      </c>
      <c r="F65" s="14">
        <f t="shared" si="15"/>
        <v>0</v>
      </c>
      <c r="G65" s="14">
        <f t="shared" si="9"/>
        <v>1125</v>
      </c>
      <c r="H65" s="14">
        <f t="shared" si="16"/>
        <v>0</v>
      </c>
      <c r="I65" s="24">
        <f t="shared" si="17"/>
        <v>0</v>
      </c>
      <c r="J65" s="24">
        <f t="shared" si="8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0"/>
        <v>72024</v>
      </c>
      <c r="B66" s="12">
        <f t="shared" si="11"/>
        <v>45474</v>
      </c>
      <c r="C66" s="13">
        <f t="shared" si="12"/>
        <v>250</v>
      </c>
      <c r="D66" s="13">
        <f t="shared" si="13"/>
        <v>25</v>
      </c>
      <c r="E66" s="13">
        <f t="shared" si="14"/>
        <v>1150</v>
      </c>
      <c r="F66" s="14">
        <f t="shared" si="15"/>
        <v>0</v>
      </c>
      <c r="G66" s="14">
        <f t="shared" si="9"/>
        <v>1150</v>
      </c>
      <c r="H66" s="14">
        <f t="shared" si="16"/>
        <v>0</v>
      </c>
      <c r="I66" s="24">
        <f t="shared" si="17"/>
        <v>0</v>
      </c>
      <c r="J66" s="24">
        <f t="shared" si="8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0"/>
        <v>82024</v>
      </c>
      <c r="B67" s="12">
        <f t="shared" si="11"/>
        <v>45505</v>
      </c>
      <c r="C67" s="13">
        <f t="shared" si="12"/>
        <v>250</v>
      </c>
      <c r="D67" s="13">
        <f t="shared" si="13"/>
        <v>25</v>
      </c>
      <c r="E67" s="13">
        <f t="shared" si="14"/>
        <v>1175</v>
      </c>
      <c r="F67" s="14">
        <f t="shared" si="15"/>
        <v>0</v>
      </c>
      <c r="G67" s="14">
        <f t="shared" si="9"/>
        <v>1175</v>
      </c>
      <c r="H67" s="14">
        <f t="shared" si="16"/>
        <v>0</v>
      </c>
      <c r="I67" s="24">
        <f t="shared" si="17"/>
        <v>0</v>
      </c>
      <c r="J67" s="24">
        <f t="shared" si="8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0"/>
        <v>92024</v>
      </c>
      <c r="B68" s="12">
        <f t="shared" si="11"/>
        <v>45536</v>
      </c>
      <c r="C68" s="13">
        <f t="shared" si="12"/>
        <v>250</v>
      </c>
      <c r="D68" s="13">
        <f t="shared" si="13"/>
        <v>25</v>
      </c>
      <c r="E68" s="13">
        <f t="shared" si="14"/>
        <v>1200</v>
      </c>
      <c r="F68" s="14">
        <f t="shared" si="15"/>
        <v>0</v>
      </c>
      <c r="G68" s="14">
        <f t="shared" si="9"/>
        <v>1200</v>
      </c>
      <c r="H68" s="14">
        <f t="shared" si="16"/>
        <v>0</v>
      </c>
      <c r="I68" s="24">
        <f t="shared" si="17"/>
        <v>0</v>
      </c>
      <c r="J68" s="24">
        <f t="shared" si="8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0"/>
        <v>102024</v>
      </c>
      <c r="B69" s="12">
        <f t="shared" si="11"/>
        <v>45566</v>
      </c>
      <c r="C69" s="13">
        <f t="shared" si="12"/>
        <v>250</v>
      </c>
      <c r="D69" s="13">
        <f t="shared" si="13"/>
        <v>25</v>
      </c>
      <c r="E69" s="13">
        <f t="shared" si="14"/>
        <v>1225</v>
      </c>
      <c r="F69" s="14">
        <f t="shared" si="15"/>
        <v>0</v>
      </c>
      <c r="G69" s="14">
        <f t="shared" ref="G69:G100" si="18">E69-F69</f>
        <v>1225</v>
      </c>
      <c r="H69" s="14">
        <f t="shared" si="16"/>
        <v>0</v>
      </c>
      <c r="I69" s="24">
        <f t="shared" si="17"/>
        <v>0</v>
      </c>
      <c r="J69" s="24">
        <f t="shared" si="8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9">MONTH(B70)&amp;YEAR(B70)</f>
        <v>112024</v>
      </c>
      <c r="B70" s="12">
        <f t="shared" ref="B70:B101" si="20">EDATE(B69,1)</f>
        <v>45597</v>
      </c>
      <c r="C70" s="13">
        <f t="shared" ref="C70:C101" si="21">C69-H70+I70</f>
        <v>250</v>
      </c>
      <c r="D70" s="13">
        <f t="shared" ref="D70:D101" si="22">C69*$K$1</f>
        <v>25</v>
      </c>
      <c r="E70" s="13">
        <f t="shared" ref="E70:E101" si="23">C69*$K$1+G69</f>
        <v>1250</v>
      </c>
      <c r="F70" s="14">
        <f t="shared" ref="F70:F101" si="24">IF(J70&gt;E70,E70,J70)</f>
        <v>0</v>
      </c>
      <c r="G70" s="14">
        <f t="shared" si="18"/>
        <v>1250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8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9"/>
        <v>122024</v>
      </c>
      <c r="B71" s="12">
        <f t="shared" si="20"/>
        <v>45627</v>
      </c>
      <c r="C71" s="13">
        <f t="shared" si="21"/>
        <v>250</v>
      </c>
      <c r="D71" s="13">
        <f t="shared" si="22"/>
        <v>25</v>
      </c>
      <c r="E71" s="13">
        <f t="shared" si="23"/>
        <v>1275</v>
      </c>
      <c r="F71" s="14">
        <f t="shared" si="24"/>
        <v>0</v>
      </c>
      <c r="G71" s="14">
        <f t="shared" si="18"/>
        <v>1275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9"/>
        <v>12025</v>
      </c>
      <c r="B72" s="12">
        <f t="shared" si="20"/>
        <v>45658</v>
      </c>
      <c r="C72" s="13">
        <f t="shared" si="21"/>
        <v>250</v>
      </c>
      <c r="D72" s="13">
        <f t="shared" si="22"/>
        <v>25</v>
      </c>
      <c r="E72" s="13">
        <f t="shared" si="23"/>
        <v>1300</v>
      </c>
      <c r="F72" s="14">
        <f t="shared" si="24"/>
        <v>0</v>
      </c>
      <c r="G72" s="14">
        <f t="shared" si="18"/>
        <v>1300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9"/>
        <v>22025</v>
      </c>
      <c r="B73" s="12">
        <f t="shared" si="20"/>
        <v>45689</v>
      </c>
      <c r="C73" s="13">
        <f t="shared" si="21"/>
        <v>250</v>
      </c>
      <c r="D73" s="13">
        <f t="shared" si="22"/>
        <v>25</v>
      </c>
      <c r="E73" s="13">
        <f t="shared" si="23"/>
        <v>1325</v>
      </c>
      <c r="F73" s="14">
        <f t="shared" si="24"/>
        <v>0</v>
      </c>
      <c r="G73" s="14">
        <f t="shared" si="18"/>
        <v>1325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9"/>
        <v>32025</v>
      </c>
      <c r="B74" s="12">
        <f t="shared" si="20"/>
        <v>45717</v>
      </c>
      <c r="C74" s="13">
        <f t="shared" si="21"/>
        <v>250</v>
      </c>
      <c r="D74" s="13">
        <f t="shared" si="22"/>
        <v>25</v>
      </c>
      <c r="E74" s="13">
        <f t="shared" si="23"/>
        <v>1350</v>
      </c>
      <c r="F74" s="14">
        <f t="shared" si="24"/>
        <v>0</v>
      </c>
      <c r="G74" s="14">
        <f t="shared" si="18"/>
        <v>1350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9"/>
        <v>42025</v>
      </c>
      <c r="B75" s="12">
        <f t="shared" si="20"/>
        <v>45748</v>
      </c>
      <c r="C75" s="13">
        <f t="shared" si="21"/>
        <v>250</v>
      </c>
      <c r="D75" s="13">
        <f t="shared" si="22"/>
        <v>25</v>
      </c>
      <c r="E75" s="13">
        <f t="shared" si="23"/>
        <v>1375</v>
      </c>
      <c r="F75" s="14">
        <f t="shared" si="24"/>
        <v>0</v>
      </c>
      <c r="G75" s="14">
        <f t="shared" si="18"/>
        <v>1375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9"/>
        <v>52025</v>
      </c>
      <c r="B76" s="12">
        <f t="shared" si="20"/>
        <v>45778</v>
      </c>
      <c r="C76" s="13">
        <f t="shared" si="21"/>
        <v>250</v>
      </c>
      <c r="D76" s="13">
        <f t="shared" si="22"/>
        <v>25</v>
      </c>
      <c r="E76" s="13">
        <f t="shared" si="23"/>
        <v>1400</v>
      </c>
      <c r="F76" s="14">
        <f t="shared" si="24"/>
        <v>0</v>
      </c>
      <c r="G76" s="14">
        <f t="shared" si="18"/>
        <v>1400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9"/>
        <v>62025</v>
      </c>
      <c r="B77" s="12">
        <f t="shared" si="20"/>
        <v>45809</v>
      </c>
      <c r="C77" s="13">
        <f t="shared" si="21"/>
        <v>250</v>
      </c>
      <c r="D77" s="13">
        <f t="shared" si="22"/>
        <v>25</v>
      </c>
      <c r="E77" s="13">
        <f t="shared" si="23"/>
        <v>1425</v>
      </c>
      <c r="F77" s="14">
        <f t="shared" si="24"/>
        <v>0</v>
      </c>
      <c r="G77" s="14">
        <f t="shared" si="18"/>
        <v>1425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9"/>
        <v>72025</v>
      </c>
      <c r="B78" s="12">
        <f t="shared" si="20"/>
        <v>45839</v>
      </c>
      <c r="C78" s="13">
        <f t="shared" si="21"/>
        <v>250</v>
      </c>
      <c r="D78" s="13">
        <f t="shared" si="22"/>
        <v>25</v>
      </c>
      <c r="E78" s="13">
        <f t="shared" si="23"/>
        <v>1450</v>
      </c>
      <c r="F78" s="14">
        <f t="shared" si="24"/>
        <v>0</v>
      </c>
      <c r="G78" s="14">
        <f t="shared" si="18"/>
        <v>1450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9"/>
        <v>82025</v>
      </c>
      <c r="B79" s="12">
        <f t="shared" si="20"/>
        <v>45870</v>
      </c>
      <c r="C79" s="13">
        <f t="shared" si="21"/>
        <v>250</v>
      </c>
      <c r="D79" s="13">
        <f t="shared" si="22"/>
        <v>25</v>
      </c>
      <c r="E79" s="13">
        <f t="shared" si="23"/>
        <v>1475</v>
      </c>
      <c r="F79" s="14">
        <f t="shared" si="24"/>
        <v>0</v>
      </c>
      <c r="G79" s="14">
        <f t="shared" si="18"/>
        <v>1475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9"/>
        <v>92025</v>
      </c>
      <c r="B80" s="12">
        <f t="shared" si="20"/>
        <v>45901</v>
      </c>
      <c r="C80" s="13">
        <f t="shared" si="21"/>
        <v>250</v>
      </c>
      <c r="D80" s="13">
        <f t="shared" si="22"/>
        <v>25</v>
      </c>
      <c r="E80" s="13">
        <f t="shared" si="23"/>
        <v>1500</v>
      </c>
      <c r="F80" s="14">
        <f t="shared" si="24"/>
        <v>0</v>
      </c>
      <c r="G80" s="14">
        <f t="shared" si="18"/>
        <v>1500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9"/>
        <v>102025</v>
      </c>
      <c r="B81" s="12">
        <f t="shared" si="20"/>
        <v>45931</v>
      </c>
      <c r="C81" s="13">
        <f t="shared" si="21"/>
        <v>250</v>
      </c>
      <c r="D81" s="13">
        <f t="shared" si="22"/>
        <v>25</v>
      </c>
      <c r="E81" s="13">
        <f t="shared" si="23"/>
        <v>1525</v>
      </c>
      <c r="F81" s="14">
        <f t="shared" si="24"/>
        <v>0</v>
      </c>
      <c r="G81" s="14">
        <f t="shared" si="18"/>
        <v>1525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9"/>
        <v>112025</v>
      </c>
      <c r="B82" s="12">
        <f t="shared" si="20"/>
        <v>45962</v>
      </c>
      <c r="C82" s="13">
        <f t="shared" si="21"/>
        <v>250</v>
      </c>
      <c r="D82" s="13">
        <f t="shared" si="22"/>
        <v>25</v>
      </c>
      <c r="E82" s="13">
        <f t="shared" si="23"/>
        <v>1550</v>
      </c>
      <c r="F82" s="14">
        <f t="shared" si="24"/>
        <v>0</v>
      </c>
      <c r="G82" s="14">
        <f t="shared" si="18"/>
        <v>1550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9"/>
        <v>122025</v>
      </c>
      <c r="B83" s="12">
        <f t="shared" si="20"/>
        <v>45992</v>
      </c>
      <c r="C83" s="13">
        <f t="shared" si="21"/>
        <v>250</v>
      </c>
      <c r="D83" s="13">
        <f t="shared" si="22"/>
        <v>25</v>
      </c>
      <c r="E83" s="13">
        <f t="shared" si="23"/>
        <v>1575</v>
      </c>
      <c r="F83" s="14">
        <f t="shared" si="24"/>
        <v>0</v>
      </c>
      <c r="G83" s="14">
        <f t="shared" si="18"/>
        <v>1575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9"/>
        <v>12026</v>
      </c>
      <c r="B84" s="12">
        <f t="shared" si="20"/>
        <v>46023</v>
      </c>
      <c r="C84" s="13">
        <f t="shared" si="21"/>
        <v>250</v>
      </c>
      <c r="D84" s="13">
        <f t="shared" si="22"/>
        <v>25</v>
      </c>
      <c r="E84" s="13">
        <f t="shared" si="23"/>
        <v>1600</v>
      </c>
      <c r="F84" s="14">
        <f t="shared" si="24"/>
        <v>0</v>
      </c>
      <c r="G84" s="14">
        <f t="shared" si="18"/>
        <v>1600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9"/>
        <v>22026</v>
      </c>
      <c r="B85" s="12">
        <f t="shared" si="20"/>
        <v>46054</v>
      </c>
      <c r="C85" s="13">
        <f t="shared" si="21"/>
        <v>250</v>
      </c>
      <c r="D85" s="13">
        <f t="shared" si="22"/>
        <v>25</v>
      </c>
      <c r="E85" s="13">
        <f t="shared" si="23"/>
        <v>1625</v>
      </c>
      <c r="F85" s="14">
        <f t="shared" si="24"/>
        <v>0</v>
      </c>
      <c r="G85" s="14">
        <f t="shared" si="18"/>
        <v>1625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9"/>
        <v>32026</v>
      </c>
      <c r="B86" s="12">
        <f t="shared" si="20"/>
        <v>46082</v>
      </c>
      <c r="C86" s="13">
        <f t="shared" si="21"/>
        <v>250</v>
      </c>
      <c r="D86" s="13">
        <f t="shared" si="22"/>
        <v>25</v>
      </c>
      <c r="E86" s="13">
        <f t="shared" si="23"/>
        <v>1650</v>
      </c>
      <c r="F86" s="14">
        <f t="shared" si="24"/>
        <v>0</v>
      </c>
      <c r="G86" s="14">
        <f t="shared" si="18"/>
        <v>1650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9"/>
        <v>42026</v>
      </c>
      <c r="B87" s="12">
        <f t="shared" si="20"/>
        <v>46113</v>
      </c>
      <c r="C87" s="13">
        <f t="shared" si="21"/>
        <v>250</v>
      </c>
      <c r="D87" s="13">
        <f t="shared" si="22"/>
        <v>25</v>
      </c>
      <c r="E87" s="13">
        <f t="shared" si="23"/>
        <v>1675</v>
      </c>
      <c r="F87" s="14">
        <f t="shared" si="24"/>
        <v>0</v>
      </c>
      <c r="G87" s="14">
        <f t="shared" si="18"/>
        <v>1675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9"/>
        <v>52026</v>
      </c>
      <c r="B88" s="12">
        <f t="shared" si="20"/>
        <v>46143</v>
      </c>
      <c r="C88" s="13">
        <f t="shared" si="21"/>
        <v>250</v>
      </c>
      <c r="D88" s="13">
        <f t="shared" si="22"/>
        <v>25</v>
      </c>
      <c r="E88" s="13">
        <f t="shared" si="23"/>
        <v>1700</v>
      </c>
      <c r="F88" s="14">
        <f t="shared" si="24"/>
        <v>0</v>
      </c>
      <c r="G88" s="14">
        <f t="shared" si="18"/>
        <v>1700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9"/>
        <v>62026</v>
      </c>
      <c r="B89" s="12">
        <f t="shared" si="20"/>
        <v>46174</v>
      </c>
      <c r="C89" s="13">
        <f t="shared" si="21"/>
        <v>250</v>
      </c>
      <c r="D89" s="13">
        <f t="shared" si="22"/>
        <v>25</v>
      </c>
      <c r="E89" s="13">
        <f t="shared" si="23"/>
        <v>1725</v>
      </c>
      <c r="F89" s="14">
        <f t="shared" si="24"/>
        <v>0</v>
      </c>
      <c r="G89" s="14">
        <f t="shared" si="18"/>
        <v>1725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9"/>
        <v>72026</v>
      </c>
      <c r="B90" s="12">
        <f t="shared" si="20"/>
        <v>46204</v>
      </c>
      <c r="C90" s="13">
        <f t="shared" si="21"/>
        <v>250</v>
      </c>
      <c r="D90" s="13">
        <f t="shared" si="22"/>
        <v>25</v>
      </c>
      <c r="E90" s="13">
        <f t="shared" si="23"/>
        <v>1750</v>
      </c>
      <c r="F90" s="14">
        <f t="shared" si="24"/>
        <v>0</v>
      </c>
      <c r="G90" s="14">
        <f t="shared" si="18"/>
        <v>1750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9"/>
        <v>82026</v>
      </c>
      <c r="B91" s="12">
        <f t="shared" si="20"/>
        <v>46235</v>
      </c>
      <c r="C91" s="13">
        <f t="shared" si="21"/>
        <v>250</v>
      </c>
      <c r="D91" s="13">
        <f t="shared" si="22"/>
        <v>25</v>
      </c>
      <c r="E91" s="13">
        <f t="shared" si="23"/>
        <v>1775</v>
      </c>
      <c r="F91" s="14">
        <f t="shared" si="24"/>
        <v>0</v>
      </c>
      <c r="G91" s="14">
        <f t="shared" si="18"/>
        <v>1775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9"/>
        <v>92026</v>
      </c>
      <c r="B92" s="12">
        <f t="shared" si="20"/>
        <v>46266</v>
      </c>
      <c r="C92" s="13">
        <f t="shared" si="21"/>
        <v>250</v>
      </c>
      <c r="D92" s="13">
        <f t="shared" si="22"/>
        <v>25</v>
      </c>
      <c r="E92" s="13">
        <f t="shared" si="23"/>
        <v>1800</v>
      </c>
      <c r="F92" s="14">
        <f t="shared" si="24"/>
        <v>0</v>
      </c>
      <c r="G92" s="14">
        <f t="shared" si="18"/>
        <v>1800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9"/>
        <v>102026</v>
      </c>
      <c r="B93" s="12">
        <f t="shared" si="20"/>
        <v>46296</v>
      </c>
      <c r="C93" s="13">
        <f t="shared" si="21"/>
        <v>250</v>
      </c>
      <c r="D93" s="13">
        <f t="shared" si="22"/>
        <v>25</v>
      </c>
      <c r="E93" s="13">
        <f t="shared" si="23"/>
        <v>1825</v>
      </c>
      <c r="F93" s="14">
        <f t="shared" si="24"/>
        <v>0</v>
      </c>
      <c r="G93" s="14">
        <f t="shared" si="18"/>
        <v>1825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9"/>
        <v>112026</v>
      </c>
      <c r="B94" s="12">
        <f t="shared" si="20"/>
        <v>46327</v>
      </c>
      <c r="C94" s="13">
        <f t="shared" si="21"/>
        <v>250</v>
      </c>
      <c r="D94" s="13">
        <f t="shared" si="22"/>
        <v>25</v>
      </c>
      <c r="E94" s="13">
        <f t="shared" si="23"/>
        <v>1850</v>
      </c>
      <c r="F94" s="14">
        <f t="shared" si="24"/>
        <v>0</v>
      </c>
      <c r="G94" s="14">
        <f t="shared" si="18"/>
        <v>1850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9"/>
        <v>122026</v>
      </c>
      <c r="B95" s="12">
        <f t="shared" si="20"/>
        <v>46357</v>
      </c>
      <c r="C95" s="13">
        <f t="shared" si="21"/>
        <v>250</v>
      </c>
      <c r="D95" s="13">
        <f t="shared" si="22"/>
        <v>25</v>
      </c>
      <c r="E95" s="13">
        <f t="shared" si="23"/>
        <v>1875</v>
      </c>
      <c r="F95" s="14">
        <f t="shared" si="24"/>
        <v>0</v>
      </c>
      <c r="G95" s="14">
        <f t="shared" si="18"/>
        <v>1875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9"/>
        <v>12027</v>
      </c>
      <c r="B96" s="12">
        <f t="shared" si="20"/>
        <v>46388</v>
      </c>
      <c r="C96" s="13">
        <f t="shared" si="21"/>
        <v>250</v>
      </c>
      <c r="D96" s="13">
        <f t="shared" si="22"/>
        <v>25</v>
      </c>
      <c r="E96" s="13">
        <f t="shared" si="23"/>
        <v>1900</v>
      </c>
      <c r="F96" s="14">
        <f t="shared" si="24"/>
        <v>0</v>
      </c>
      <c r="G96" s="14">
        <f t="shared" si="18"/>
        <v>1900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9"/>
        <v>22027</v>
      </c>
      <c r="B97" s="12">
        <f t="shared" si="20"/>
        <v>46419</v>
      </c>
      <c r="C97" s="13">
        <f t="shared" si="21"/>
        <v>250</v>
      </c>
      <c r="D97" s="13">
        <f t="shared" si="22"/>
        <v>25</v>
      </c>
      <c r="E97" s="13">
        <f t="shared" si="23"/>
        <v>1925</v>
      </c>
      <c r="F97" s="14">
        <f t="shared" si="24"/>
        <v>0</v>
      </c>
      <c r="G97" s="14">
        <f t="shared" si="18"/>
        <v>1925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9"/>
        <v>32027</v>
      </c>
      <c r="B98" s="12">
        <f t="shared" si="20"/>
        <v>46447</v>
      </c>
      <c r="C98" s="13">
        <f t="shared" si="21"/>
        <v>250</v>
      </c>
      <c r="D98" s="13">
        <f t="shared" si="22"/>
        <v>25</v>
      </c>
      <c r="E98" s="13">
        <f t="shared" si="23"/>
        <v>1950</v>
      </c>
      <c r="F98" s="14">
        <f t="shared" si="24"/>
        <v>0</v>
      </c>
      <c r="G98" s="14">
        <f t="shared" si="18"/>
        <v>1950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9"/>
        <v>42027</v>
      </c>
      <c r="B99" s="12">
        <f t="shared" si="20"/>
        <v>46478</v>
      </c>
      <c r="C99" s="13">
        <f t="shared" si="21"/>
        <v>250</v>
      </c>
      <c r="D99" s="13">
        <f t="shared" si="22"/>
        <v>25</v>
      </c>
      <c r="E99" s="13">
        <f t="shared" si="23"/>
        <v>1975</v>
      </c>
      <c r="F99" s="14">
        <f t="shared" si="24"/>
        <v>0</v>
      </c>
      <c r="G99" s="14">
        <f t="shared" si="18"/>
        <v>1975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9"/>
        <v>52027</v>
      </c>
      <c r="B100" s="12">
        <f t="shared" si="20"/>
        <v>46508</v>
      </c>
      <c r="C100" s="13">
        <f t="shared" si="21"/>
        <v>250</v>
      </c>
      <c r="D100" s="13">
        <f t="shared" si="22"/>
        <v>25</v>
      </c>
      <c r="E100" s="13">
        <f t="shared" si="23"/>
        <v>2000</v>
      </c>
      <c r="F100" s="14">
        <f t="shared" si="24"/>
        <v>0</v>
      </c>
      <c r="G100" s="14">
        <f t="shared" si="18"/>
        <v>2000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9"/>
        <v>62027</v>
      </c>
      <c r="B101" s="12">
        <f t="shared" si="20"/>
        <v>46539</v>
      </c>
      <c r="C101" s="13">
        <f t="shared" si="21"/>
        <v>250</v>
      </c>
      <c r="D101" s="13">
        <f t="shared" si="22"/>
        <v>25</v>
      </c>
      <c r="E101" s="13">
        <f t="shared" si="23"/>
        <v>2025</v>
      </c>
      <c r="F101" s="14">
        <f t="shared" si="24"/>
        <v>0</v>
      </c>
      <c r="G101" s="14">
        <f t="shared" ref="G101:G124" si="28">E101-F101</f>
        <v>2025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9">MONTH(B102)&amp;YEAR(B102)</f>
        <v>72027</v>
      </c>
      <c r="B102" s="12">
        <f t="shared" ref="B102:B124" si="30">EDATE(B101,1)</f>
        <v>46569</v>
      </c>
      <c r="C102" s="13">
        <f t="shared" ref="C102:C124" si="31">C101-H102+I102</f>
        <v>250</v>
      </c>
      <c r="D102" s="13">
        <f t="shared" ref="D102:D124" si="32">C101*$K$1</f>
        <v>25</v>
      </c>
      <c r="E102" s="13">
        <f t="shared" ref="E102:E124" si="33">C101*$K$1+G101</f>
        <v>2050</v>
      </c>
      <c r="F102" s="14">
        <f t="shared" ref="F102:F124" si="34">IF(J102&gt;E102,E102,J102)</f>
        <v>0</v>
      </c>
      <c r="G102" s="14">
        <f t="shared" si="28"/>
        <v>2050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9"/>
        <v>82027</v>
      </c>
      <c r="B103" s="12">
        <f t="shared" si="30"/>
        <v>46600</v>
      </c>
      <c r="C103" s="13">
        <f t="shared" si="31"/>
        <v>250</v>
      </c>
      <c r="D103" s="13">
        <f t="shared" si="32"/>
        <v>25</v>
      </c>
      <c r="E103" s="13">
        <f t="shared" si="33"/>
        <v>2075</v>
      </c>
      <c r="F103" s="14">
        <f t="shared" si="34"/>
        <v>0</v>
      </c>
      <c r="G103" s="14">
        <f t="shared" si="28"/>
        <v>2075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9"/>
        <v>92027</v>
      </c>
      <c r="B104" s="12">
        <f t="shared" si="30"/>
        <v>46631</v>
      </c>
      <c r="C104" s="13">
        <f t="shared" si="31"/>
        <v>250</v>
      </c>
      <c r="D104" s="13">
        <f t="shared" si="32"/>
        <v>25</v>
      </c>
      <c r="E104" s="13">
        <f t="shared" si="33"/>
        <v>2100</v>
      </c>
      <c r="F104" s="14">
        <f t="shared" si="34"/>
        <v>0</v>
      </c>
      <c r="G104" s="14">
        <f t="shared" si="28"/>
        <v>2100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9"/>
        <v>102027</v>
      </c>
      <c r="B105" s="12">
        <f t="shared" si="30"/>
        <v>46661</v>
      </c>
      <c r="C105" s="13">
        <f t="shared" si="31"/>
        <v>250</v>
      </c>
      <c r="D105" s="13">
        <f t="shared" si="32"/>
        <v>25</v>
      </c>
      <c r="E105" s="13">
        <f t="shared" si="33"/>
        <v>2125</v>
      </c>
      <c r="F105" s="14">
        <f t="shared" si="34"/>
        <v>0</v>
      </c>
      <c r="G105" s="14">
        <f t="shared" si="28"/>
        <v>2125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9"/>
        <v>112027</v>
      </c>
      <c r="B106" s="12">
        <f t="shared" si="30"/>
        <v>46692</v>
      </c>
      <c r="C106" s="13">
        <f t="shared" si="31"/>
        <v>250</v>
      </c>
      <c r="D106" s="13">
        <f t="shared" si="32"/>
        <v>25</v>
      </c>
      <c r="E106" s="13">
        <f t="shared" si="33"/>
        <v>2150</v>
      </c>
      <c r="F106" s="14">
        <f t="shared" si="34"/>
        <v>0</v>
      </c>
      <c r="G106" s="14">
        <f t="shared" si="28"/>
        <v>2150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9"/>
        <v>122027</v>
      </c>
      <c r="B107" s="12">
        <f t="shared" si="30"/>
        <v>46722</v>
      </c>
      <c r="C107" s="13">
        <f t="shared" si="31"/>
        <v>250</v>
      </c>
      <c r="D107" s="13">
        <f t="shared" si="32"/>
        <v>25</v>
      </c>
      <c r="E107" s="13">
        <f t="shared" si="33"/>
        <v>2175</v>
      </c>
      <c r="F107" s="14">
        <f t="shared" si="34"/>
        <v>0</v>
      </c>
      <c r="G107" s="14">
        <f t="shared" si="28"/>
        <v>2175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9"/>
        <v>12028</v>
      </c>
      <c r="B108" s="12">
        <f t="shared" si="30"/>
        <v>46753</v>
      </c>
      <c r="C108" s="13">
        <f t="shared" si="31"/>
        <v>250</v>
      </c>
      <c r="D108" s="13">
        <f t="shared" si="32"/>
        <v>25</v>
      </c>
      <c r="E108" s="13">
        <f t="shared" si="33"/>
        <v>2200</v>
      </c>
      <c r="F108" s="14">
        <f t="shared" si="34"/>
        <v>0</v>
      </c>
      <c r="G108" s="14">
        <f t="shared" si="28"/>
        <v>2200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9"/>
        <v>22028</v>
      </c>
      <c r="B109" s="12">
        <f t="shared" si="30"/>
        <v>46784</v>
      </c>
      <c r="C109" s="13">
        <f t="shared" si="31"/>
        <v>250</v>
      </c>
      <c r="D109" s="13">
        <f t="shared" si="32"/>
        <v>25</v>
      </c>
      <c r="E109" s="13">
        <f t="shared" si="33"/>
        <v>2225</v>
      </c>
      <c r="F109" s="14">
        <f t="shared" si="34"/>
        <v>0</v>
      </c>
      <c r="G109" s="14">
        <f t="shared" si="28"/>
        <v>2225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9"/>
        <v>32028</v>
      </c>
      <c r="B110" s="12">
        <f t="shared" si="30"/>
        <v>46813</v>
      </c>
      <c r="C110" s="13">
        <f t="shared" si="31"/>
        <v>250</v>
      </c>
      <c r="D110" s="13">
        <f t="shared" si="32"/>
        <v>25</v>
      </c>
      <c r="E110" s="13">
        <f t="shared" si="33"/>
        <v>2250</v>
      </c>
      <c r="F110" s="14">
        <f t="shared" si="34"/>
        <v>0</v>
      </c>
      <c r="G110" s="14">
        <f t="shared" si="28"/>
        <v>2250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9"/>
        <v>42028</v>
      </c>
      <c r="B111" s="12">
        <f t="shared" si="30"/>
        <v>46844</v>
      </c>
      <c r="C111" s="13">
        <f t="shared" si="31"/>
        <v>250</v>
      </c>
      <c r="D111" s="13">
        <f t="shared" si="32"/>
        <v>25</v>
      </c>
      <c r="E111" s="13">
        <f t="shared" si="33"/>
        <v>2275</v>
      </c>
      <c r="F111" s="14">
        <f t="shared" si="34"/>
        <v>0</v>
      </c>
      <c r="G111" s="14">
        <f t="shared" si="28"/>
        <v>2275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9"/>
        <v>52028</v>
      </c>
      <c r="B112" s="12">
        <f t="shared" si="30"/>
        <v>46874</v>
      </c>
      <c r="C112" s="13">
        <f t="shared" si="31"/>
        <v>250</v>
      </c>
      <c r="D112" s="13">
        <f t="shared" si="32"/>
        <v>25</v>
      </c>
      <c r="E112" s="13">
        <f t="shared" si="33"/>
        <v>2300</v>
      </c>
      <c r="F112" s="14">
        <f t="shared" si="34"/>
        <v>0</v>
      </c>
      <c r="G112" s="14">
        <f t="shared" si="28"/>
        <v>2300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9"/>
        <v>62028</v>
      </c>
      <c r="B113" s="12">
        <f t="shared" si="30"/>
        <v>46905</v>
      </c>
      <c r="C113" s="13">
        <f t="shared" si="31"/>
        <v>250</v>
      </c>
      <c r="D113" s="13">
        <f t="shared" si="32"/>
        <v>25</v>
      </c>
      <c r="E113" s="13">
        <f t="shared" si="33"/>
        <v>2325</v>
      </c>
      <c r="F113" s="14">
        <f t="shared" si="34"/>
        <v>0</v>
      </c>
      <c r="G113" s="14">
        <f t="shared" si="28"/>
        <v>2325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9"/>
        <v>72028</v>
      </c>
      <c r="B114" s="12">
        <f t="shared" si="30"/>
        <v>46935</v>
      </c>
      <c r="C114" s="13">
        <f t="shared" si="31"/>
        <v>250</v>
      </c>
      <c r="D114" s="13">
        <f t="shared" si="32"/>
        <v>25</v>
      </c>
      <c r="E114" s="13">
        <f t="shared" si="33"/>
        <v>2350</v>
      </c>
      <c r="F114" s="14">
        <f t="shared" si="34"/>
        <v>0</v>
      </c>
      <c r="G114" s="14">
        <f t="shared" si="28"/>
        <v>2350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9"/>
        <v>82028</v>
      </c>
      <c r="B115" s="12">
        <f t="shared" si="30"/>
        <v>46966</v>
      </c>
      <c r="C115" s="13">
        <f t="shared" si="31"/>
        <v>250</v>
      </c>
      <c r="D115" s="13">
        <f t="shared" si="32"/>
        <v>25</v>
      </c>
      <c r="E115" s="13">
        <f t="shared" si="33"/>
        <v>2375</v>
      </c>
      <c r="F115" s="14">
        <f t="shared" si="34"/>
        <v>0</v>
      </c>
      <c r="G115" s="14">
        <f t="shared" si="28"/>
        <v>2375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9"/>
        <v>92028</v>
      </c>
      <c r="B116" s="12">
        <f t="shared" si="30"/>
        <v>46997</v>
      </c>
      <c r="C116" s="13">
        <f t="shared" si="31"/>
        <v>250</v>
      </c>
      <c r="D116" s="13">
        <f t="shared" si="32"/>
        <v>25</v>
      </c>
      <c r="E116" s="13">
        <f t="shared" si="33"/>
        <v>2400</v>
      </c>
      <c r="F116" s="14">
        <f t="shared" si="34"/>
        <v>0</v>
      </c>
      <c r="G116" s="14">
        <f t="shared" si="28"/>
        <v>2400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9"/>
        <v>102028</v>
      </c>
      <c r="B117" s="12">
        <f t="shared" si="30"/>
        <v>47027</v>
      </c>
      <c r="C117" s="13">
        <f t="shared" si="31"/>
        <v>250</v>
      </c>
      <c r="D117" s="13">
        <f t="shared" si="32"/>
        <v>25</v>
      </c>
      <c r="E117" s="13">
        <f t="shared" si="33"/>
        <v>2425</v>
      </c>
      <c r="F117" s="14">
        <f t="shared" si="34"/>
        <v>0</v>
      </c>
      <c r="G117" s="14">
        <f t="shared" si="28"/>
        <v>2425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9"/>
        <v>112028</v>
      </c>
      <c r="B118" s="12">
        <f t="shared" si="30"/>
        <v>47058</v>
      </c>
      <c r="C118" s="13">
        <f t="shared" si="31"/>
        <v>250</v>
      </c>
      <c r="D118" s="13">
        <f t="shared" si="32"/>
        <v>25</v>
      </c>
      <c r="E118" s="13">
        <f t="shared" si="33"/>
        <v>2450</v>
      </c>
      <c r="F118" s="14">
        <f t="shared" si="34"/>
        <v>0</v>
      </c>
      <c r="G118" s="14">
        <f t="shared" si="28"/>
        <v>2450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9"/>
        <v>122028</v>
      </c>
      <c r="B119" s="12">
        <f t="shared" si="30"/>
        <v>47088</v>
      </c>
      <c r="C119" s="13">
        <f t="shared" si="31"/>
        <v>250</v>
      </c>
      <c r="D119" s="13">
        <f t="shared" si="32"/>
        <v>25</v>
      </c>
      <c r="E119" s="13">
        <f t="shared" si="33"/>
        <v>2475</v>
      </c>
      <c r="F119" s="14">
        <f t="shared" si="34"/>
        <v>0</v>
      </c>
      <c r="G119" s="14">
        <f t="shared" si="28"/>
        <v>2475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9"/>
        <v>12029</v>
      </c>
      <c r="B120" s="12">
        <f t="shared" si="30"/>
        <v>47119</v>
      </c>
      <c r="C120" s="13">
        <f t="shared" si="31"/>
        <v>250</v>
      </c>
      <c r="D120" s="13">
        <f t="shared" si="32"/>
        <v>25</v>
      </c>
      <c r="E120" s="13">
        <f t="shared" si="33"/>
        <v>2500</v>
      </c>
      <c r="F120" s="14">
        <f t="shared" si="34"/>
        <v>0</v>
      </c>
      <c r="G120" s="14">
        <f t="shared" si="28"/>
        <v>2500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9"/>
        <v>22029</v>
      </c>
      <c r="B121" s="12">
        <f t="shared" si="30"/>
        <v>47150</v>
      </c>
      <c r="C121" s="13">
        <f t="shared" si="31"/>
        <v>250</v>
      </c>
      <c r="D121" s="13">
        <f t="shared" si="32"/>
        <v>25</v>
      </c>
      <c r="E121" s="13">
        <f t="shared" si="33"/>
        <v>2525</v>
      </c>
      <c r="F121" s="14">
        <f t="shared" si="34"/>
        <v>0</v>
      </c>
      <c r="G121" s="14">
        <f t="shared" si="28"/>
        <v>2525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9"/>
        <v>32029</v>
      </c>
      <c r="B122" s="12">
        <f t="shared" si="30"/>
        <v>47178</v>
      </c>
      <c r="C122" s="13">
        <f t="shared" si="31"/>
        <v>250</v>
      </c>
      <c r="D122" s="13">
        <f t="shared" si="32"/>
        <v>25</v>
      </c>
      <c r="E122" s="13">
        <f t="shared" si="33"/>
        <v>2550</v>
      </c>
      <c r="F122" s="14">
        <f t="shared" si="34"/>
        <v>0</v>
      </c>
      <c r="G122" s="14">
        <f t="shared" si="28"/>
        <v>2550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9"/>
        <v>42029</v>
      </c>
      <c r="B123" s="12">
        <f t="shared" si="30"/>
        <v>47209</v>
      </c>
      <c r="C123" s="13">
        <f t="shared" si="31"/>
        <v>250</v>
      </c>
      <c r="D123" s="13">
        <f t="shared" si="32"/>
        <v>25</v>
      </c>
      <c r="E123" s="13">
        <f t="shared" si="33"/>
        <v>2575</v>
      </c>
      <c r="F123" s="14">
        <f t="shared" si="34"/>
        <v>0</v>
      </c>
      <c r="G123" s="14">
        <f t="shared" si="28"/>
        <v>2575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9"/>
        <v>52029</v>
      </c>
      <c r="B124" s="12">
        <f t="shared" si="30"/>
        <v>47239</v>
      </c>
      <c r="C124" s="13">
        <f t="shared" si="31"/>
        <v>250</v>
      </c>
      <c r="D124" s="13">
        <f t="shared" si="32"/>
        <v>25</v>
      </c>
      <c r="E124" s="13">
        <f t="shared" si="33"/>
        <v>2600</v>
      </c>
      <c r="F124" s="14">
        <f t="shared" si="34"/>
        <v>0</v>
      </c>
      <c r="G124" s="14">
        <f t="shared" si="28"/>
        <v>2600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K24" sqref="K24"/>
    </sheetView>
  </sheetViews>
  <sheetFormatPr defaultColWidth="11" defaultRowHeight="15"/>
  <cols>
    <col min="1" max="1" width="7" hidden="1" customWidth="1"/>
    <col min="2" max="2" width="8.85714285714286" customWidth="1"/>
    <col min="3" max="3" width="13.2857142857143" customWidth="1"/>
    <col min="4" max="4" width="9.85714285714286" customWidth="1"/>
    <col min="5" max="6" width="9.42857142857143" customWidth="1"/>
    <col min="7" max="7" width="9.28571428571429" customWidth="1"/>
    <col min="8" max="8" width="10.1428571428571" customWidth="1"/>
    <col min="9" max="9" width="12.4285714285714" customWidth="1"/>
    <col min="10" max="10" width="11.5714285714286" customWidth="1"/>
    <col min="11" max="11" width="11.8571428571429" customWidth="1"/>
    <col min="12" max="12" width="10.7142857142857" customWidth="1"/>
    <col min="13" max="13" width="11.1428571428571" customWidth="1"/>
    <col min="14" max="14" width="11.8571428571429" customWidth="1"/>
    <col min="15" max="15" width="13.1428571428571" customWidth="1"/>
    <col min="16" max="16" width="8.28571428571429" customWidth="1"/>
    <col min="17" max="17" width="3.28571428571429" customWidth="1"/>
    <col min="18" max="18" width="19" customWidth="1"/>
    <col min="19" max="19" width="11.1428571428571" customWidth="1"/>
  </cols>
  <sheetData>
    <row r="1" spans="2:16">
      <c r="B1" s="1" t="s">
        <v>9</v>
      </c>
      <c r="C1" s="2" t="s">
        <v>154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43313</v>
      </c>
      <c r="N1" s="19" t="s">
        <v>13</v>
      </c>
      <c r="O1" s="20">
        <v>30370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82018</v>
      </c>
      <c r="B5" s="12">
        <f>EDATE(M1,0)</f>
        <v>43313</v>
      </c>
      <c r="C5" s="13">
        <f>IF(H5&gt;0,O1-H5,IF(J5&lt;0,O1-J5,O1))</f>
        <v>30370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30370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v>28470</v>
      </c>
    </row>
    <row r="6" ht="15.75" spans="1:19">
      <c r="A6" s="5" t="str">
        <f t="shared" ref="A6:A37" si="1">MONTH(B6)&amp;YEAR(B6)</f>
        <v>92018</v>
      </c>
      <c r="B6" s="12">
        <f t="shared" ref="B6:B37" si="2">EDATE(B5,1)</f>
        <v>43344</v>
      </c>
      <c r="C6" s="13">
        <f t="shared" ref="C6:C37" si="3">C5-H6+I6</f>
        <v>30220</v>
      </c>
      <c r="D6" s="13">
        <f t="shared" ref="D6:D37" si="4">C5*$K$1</f>
        <v>0</v>
      </c>
      <c r="E6" s="13">
        <f t="shared" ref="E6:E37" si="5">C5*$K$1+G5</f>
        <v>0</v>
      </c>
      <c r="F6" s="14">
        <v>0</v>
      </c>
      <c r="G6" s="14">
        <f t="shared" si="0"/>
        <v>0</v>
      </c>
      <c r="H6" s="14">
        <f t="shared" ref="H6:H37" si="6">IF(J6&gt;F6,J6-F6,0)</f>
        <v>150</v>
      </c>
      <c r="I6" s="24">
        <f t="shared" ref="I6:I37" si="7">-SUMIF(L6:P6,"&lt;0",L6:P6)</f>
        <v>0</v>
      </c>
      <c r="J6" s="24">
        <f>IF($L6&gt;0,$L6,0)+IF($N6&gt;0,$N6,0)+IF($P6&gt;0,$P6,0)</f>
        <v>150</v>
      </c>
      <c r="K6" s="27">
        <v>43369</v>
      </c>
      <c r="L6" s="26">
        <v>150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102018</v>
      </c>
      <c r="B7" s="12">
        <f t="shared" si="2"/>
        <v>43374</v>
      </c>
      <c r="C7" s="13">
        <f t="shared" si="3"/>
        <v>30220</v>
      </c>
      <c r="D7" s="13">
        <f t="shared" si="4"/>
        <v>0</v>
      </c>
      <c r="E7" s="13">
        <f t="shared" si="5"/>
        <v>0</v>
      </c>
      <c r="F7">
        <v>0</v>
      </c>
      <c r="G7" s="14">
        <f t="shared" si="0"/>
        <v>0</v>
      </c>
      <c r="H7" s="14">
        <f t="shared" si="6"/>
        <v>0</v>
      </c>
      <c r="I7" s="24">
        <f t="shared" si="7"/>
        <v>0</v>
      </c>
      <c r="J7" s="24">
        <f t="shared" ref="J7:J70" si="8">IF($L7&gt;0,$L7,0)+IF($N7&gt;0,$N7,0)+IF($P7&gt;0,$P7,0)</f>
        <v>0</v>
      </c>
      <c r="K7" s="27">
        <v>43383</v>
      </c>
      <c r="L7" s="26">
        <v>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112018</v>
      </c>
      <c r="B8" s="12">
        <f t="shared" si="2"/>
        <v>43405</v>
      </c>
      <c r="C8" s="13">
        <f t="shared" si="3"/>
        <v>29820</v>
      </c>
      <c r="D8" s="13">
        <f t="shared" si="4"/>
        <v>0</v>
      </c>
      <c r="E8" s="13">
        <f t="shared" si="5"/>
        <v>0</v>
      </c>
      <c r="F8">
        <v>0</v>
      </c>
      <c r="G8" s="14">
        <f t="shared" si="0"/>
        <v>0</v>
      </c>
      <c r="H8" s="14">
        <f t="shared" si="6"/>
        <v>400</v>
      </c>
      <c r="I8" s="24">
        <f t="shared" si="7"/>
        <v>0</v>
      </c>
      <c r="J8" s="24">
        <f t="shared" si="8"/>
        <v>400</v>
      </c>
      <c r="K8" s="27">
        <v>43413</v>
      </c>
      <c r="L8" s="26">
        <v>400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122018</v>
      </c>
      <c r="B9" s="12">
        <f t="shared" si="2"/>
        <v>43435</v>
      </c>
      <c r="C9" s="13">
        <f t="shared" si="3"/>
        <v>29670</v>
      </c>
      <c r="D9" s="13">
        <f t="shared" si="4"/>
        <v>0</v>
      </c>
      <c r="E9" s="13">
        <f t="shared" si="5"/>
        <v>0</v>
      </c>
      <c r="F9">
        <v>0</v>
      </c>
      <c r="G9" s="14">
        <f t="shared" si="0"/>
        <v>0</v>
      </c>
      <c r="H9" s="14">
        <f t="shared" si="6"/>
        <v>150</v>
      </c>
      <c r="I9" s="24">
        <f t="shared" si="7"/>
        <v>0</v>
      </c>
      <c r="J9" s="24">
        <f t="shared" si="8"/>
        <v>150</v>
      </c>
      <c r="K9" s="27">
        <v>43461</v>
      </c>
      <c r="L9" s="26">
        <v>150</v>
      </c>
      <c r="M9" s="27"/>
      <c r="N9" s="28"/>
      <c r="O9" s="27"/>
      <c r="P9" s="28"/>
      <c r="S9" s="5"/>
    </row>
    <row r="10" ht="15.75" spans="1:19">
      <c r="A10" s="5" t="str">
        <f t="shared" si="1"/>
        <v>12019</v>
      </c>
      <c r="B10" s="12">
        <f t="shared" si="2"/>
        <v>43466</v>
      </c>
      <c r="C10" s="13">
        <f t="shared" si="3"/>
        <v>29270</v>
      </c>
      <c r="D10" s="13">
        <f t="shared" si="4"/>
        <v>0</v>
      </c>
      <c r="E10" s="13">
        <f t="shared" si="5"/>
        <v>0</v>
      </c>
      <c r="F10">
        <v>0</v>
      </c>
      <c r="G10" s="14">
        <f t="shared" si="0"/>
        <v>0</v>
      </c>
      <c r="H10" s="14">
        <f t="shared" si="6"/>
        <v>400</v>
      </c>
      <c r="I10" s="24">
        <f t="shared" si="7"/>
        <v>0</v>
      </c>
      <c r="J10" s="24">
        <f t="shared" si="8"/>
        <v>400</v>
      </c>
      <c r="K10" s="27">
        <v>43474</v>
      </c>
      <c r="L10" s="26">
        <v>400</v>
      </c>
      <c r="M10" s="27"/>
      <c r="N10" s="28"/>
      <c r="O10" s="27"/>
      <c r="P10" s="28"/>
      <c r="S10" s="5"/>
    </row>
    <row r="11" ht="15.75" spans="1:19">
      <c r="A11" s="5" t="str">
        <f t="shared" si="1"/>
        <v>22019</v>
      </c>
      <c r="B11" s="12">
        <f t="shared" si="2"/>
        <v>43497</v>
      </c>
      <c r="C11" s="13">
        <f t="shared" si="3"/>
        <v>29270</v>
      </c>
      <c r="D11" s="13">
        <f t="shared" si="4"/>
        <v>0</v>
      </c>
      <c r="E11" s="13">
        <f t="shared" si="5"/>
        <v>0</v>
      </c>
      <c r="F11">
        <v>0</v>
      </c>
      <c r="G11" s="14">
        <f t="shared" si="0"/>
        <v>0</v>
      </c>
      <c r="H11" s="14">
        <f t="shared" si="6"/>
        <v>0</v>
      </c>
      <c r="I11" s="24">
        <f t="shared" si="7"/>
        <v>0</v>
      </c>
      <c r="J11" s="24">
        <f t="shared" si="8"/>
        <v>0</v>
      </c>
      <c r="K11" s="27">
        <v>43506</v>
      </c>
      <c r="L11" s="26">
        <v>0</v>
      </c>
      <c r="M11" s="27"/>
      <c r="N11" s="28"/>
      <c r="O11" s="27"/>
      <c r="P11" s="28"/>
      <c r="S11" s="5"/>
    </row>
    <row r="12" ht="15.75" spans="1:19">
      <c r="A12" s="5" t="str">
        <f t="shared" si="1"/>
        <v>32019</v>
      </c>
      <c r="B12" s="12">
        <f t="shared" si="2"/>
        <v>43525</v>
      </c>
      <c r="C12" s="13">
        <f t="shared" si="3"/>
        <v>29270</v>
      </c>
      <c r="D12" s="13">
        <f t="shared" si="4"/>
        <v>0</v>
      </c>
      <c r="E12" s="13">
        <f t="shared" si="5"/>
        <v>0</v>
      </c>
      <c r="F12">
        <v>0</v>
      </c>
      <c r="G12" s="14">
        <f t="shared" si="0"/>
        <v>0</v>
      </c>
      <c r="H12" s="14">
        <f t="shared" si="6"/>
        <v>0</v>
      </c>
      <c r="I12" s="24">
        <f t="shared" si="7"/>
        <v>0</v>
      </c>
      <c r="J12" s="24">
        <f t="shared" si="8"/>
        <v>0</v>
      </c>
      <c r="K12" s="27">
        <v>43534</v>
      </c>
      <c r="L12" s="26">
        <v>0</v>
      </c>
      <c r="M12" s="27"/>
      <c r="N12" s="28"/>
      <c r="O12" s="27"/>
      <c r="P12" s="28"/>
      <c r="S12" s="5"/>
    </row>
    <row r="13" ht="15.75" spans="1:19">
      <c r="A13" s="5" t="str">
        <f t="shared" si="1"/>
        <v>42019</v>
      </c>
      <c r="B13" s="12">
        <f t="shared" si="2"/>
        <v>43556</v>
      </c>
      <c r="C13" s="13">
        <f t="shared" si="3"/>
        <v>29270</v>
      </c>
      <c r="D13" s="13">
        <f t="shared" si="4"/>
        <v>0</v>
      </c>
      <c r="E13" s="13">
        <f t="shared" si="5"/>
        <v>0</v>
      </c>
      <c r="F13">
        <v>0</v>
      </c>
      <c r="G13" s="14">
        <f t="shared" si="0"/>
        <v>0</v>
      </c>
      <c r="H13" s="14">
        <f t="shared" si="6"/>
        <v>0</v>
      </c>
      <c r="I13" s="24">
        <f t="shared" si="7"/>
        <v>0</v>
      </c>
      <c r="J13" s="24">
        <f t="shared" si="8"/>
        <v>0</v>
      </c>
      <c r="K13" s="27">
        <v>43565</v>
      </c>
      <c r="L13" s="26">
        <v>0</v>
      </c>
      <c r="M13" s="27"/>
      <c r="N13" s="28"/>
      <c r="O13" s="27"/>
      <c r="P13" s="28"/>
      <c r="S13" s="5"/>
    </row>
    <row r="14" ht="15.75" spans="1:19">
      <c r="A14" s="5" t="str">
        <f t="shared" si="1"/>
        <v>52019</v>
      </c>
      <c r="B14" s="12">
        <f t="shared" si="2"/>
        <v>43586</v>
      </c>
      <c r="C14" s="13">
        <f t="shared" si="3"/>
        <v>29270</v>
      </c>
      <c r="D14" s="13">
        <f t="shared" si="4"/>
        <v>0</v>
      </c>
      <c r="E14" s="13">
        <f t="shared" si="5"/>
        <v>0</v>
      </c>
      <c r="F14">
        <v>0</v>
      </c>
      <c r="G14" s="14">
        <f t="shared" si="0"/>
        <v>0</v>
      </c>
      <c r="H14" s="14">
        <f t="shared" si="6"/>
        <v>0</v>
      </c>
      <c r="I14" s="24">
        <f t="shared" si="7"/>
        <v>0</v>
      </c>
      <c r="J14" s="24">
        <f t="shared" si="8"/>
        <v>0</v>
      </c>
      <c r="K14" s="27">
        <v>43595</v>
      </c>
      <c r="L14" s="26">
        <v>0</v>
      </c>
      <c r="M14" s="27"/>
      <c r="N14" s="28"/>
      <c r="O14" s="27"/>
      <c r="P14" s="28"/>
      <c r="S14" s="5"/>
    </row>
    <row r="15" ht="15.75" spans="1:19">
      <c r="A15" s="5" t="str">
        <f t="shared" si="1"/>
        <v>62019</v>
      </c>
      <c r="B15" s="12">
        <f t="shared" si="2"/>
        <v>43617</v>
      </c>
      <c r="C15" s="13">
        <f t="shared" si="3"/>
        <v>29270</v>
      </c>
      <c r="D15" s="13">
        <f t="shared" si="4"/>
        <v>0</v>
      </c>
      <c r="E15" s="13">
        <f t="shared" si="5"/>
        <v>0</v>
      </c>
      <c r="F15">
        <v>0</v>
      </c>
      <c r="G15" s="14">
        <f t="shared" si="0"/>
        <v>0</v>
      </c>
      <c r="H15" s="14">
        <f t="shared" si="6"/>
        <v>0</v>
      </c>
      <c r="I15" s="24">
        <f t="shared" si="7"/>
        <v>0</v>
      </c>
      <c r="J15" s="24">
        <f t="shared" si="8"/>
        <v>0</v>
      </c>
      <c r="K15" s="29">
        <v>43595</v>
      </c>
      <c r="L15" s="26">
        <v>0</v>
      </c>
      <c r="M15" s="29"/>
      <c r="N15" s="30"/>
      <c r="O15" s="29"/>
      <c r="P15" s="30"/>
      <c r="S15" s="5"/>
    </row>
    <row r="16" ht="15.75" spans="1:19">
      <c r="A16" s="5" t="str">
        <f t="shared" si="1"/>
        <v>72019</v>
      </c>
      <c r="B16" s="12">
        <f t="shared" si="2"/>
        <v>43647</v>
      </c>
      <c r="C16" s="13">
        <f t="shared" si="3"/>
        <v>28970</v>
      </c>
      <c r="D16" s="13">
        <f t="shared" si="4"/>
        <v>0</v>
      </c>
      <c r="E16" s="13">
        <f t="shared" si="5"/>
        <v>0</v>
      </c>
      <c r="F16">
        <v>0</v>
      </c>
      <c r="G16" s="14">
        <f t="shared" si="0"/>
        <v>0</v>
      </c>
      <c r="H16" s="14">
        <f t="shared" si="6"/>
        <v>300</v>
      </c>
      <c r="I16" s="24">
        <f t="shared" si="7"/>
        <v>0</v>
      </c>
      <c r="J16" s="24">
        <f t="shared" si="8"/>
        <v>300</v>
      </c>
      <c r="K16" s="25">
        <v>43672</v>
      </c>
      <c r="L16" s="26">
        <v>300</v>
      </c>
      <c r="M16" s="25"/>
      <c r="N16" s="26"/>
      <c r="O16" s="25"/>
      <c r="P16" s="26"/>
      <c r="S16" s="5"/>
    </row>
    <row r="17" ht="15.75" spans="1:19">
      <c r="A17" s="5" t="str">
        <f t="shared" si="1"/>
        <v>82019</v>
      </c>
      <c r="B17" s="12">
        <f t="shared" si="2"/>
        <v>43678</v>
      </c>
      <c r="C17" s="13">
        <f t="shared" si="3"/>
        <v>28970</v>
      </c>
      <c r="D17" s="13">
        <f t="shared" si="4"/>
        <v>0</v>
      </c>
      <c r="E17" s="13">
        <f t="shared" si="5"/>
        <v>0</v>
      </c>
      <c r="F17">
        <v>0</v>
      </c>
      <c r="G17" s="14">
        <f t="shared" si="0"/>
        <v>0</v>
      </c>
      <c r="H17" s="14">
        <f t="shared" si="6"/>
        <v>0</v>
      </c>
      <c r="I17" s="24">
        <f t="shared" si="7"/>
        <v>0</v>
      </c>
      <c r="J17" s="24">
        <f t="shared" si="8"/>
        <v>0</v>
      </c>
      <c r="K17" s="25">
        <v>43687</v>
      </c>
      <c r="L17" s="26">
        <v>0</v>
      </c>
      <c r="M17" s="25"/>
      <c r="N17" s="26"/>
      <c r="O17" s="25"/>
      <c r="P17" s="26"/>
      <c r="S17" s="5"/>
    </row>
    <row r="18" ht="15.75" spans="1:19">
      <c r="A18" s="5" t="str">
        <f t="shared" si="1"/>
        <v>92019</v>
      </c>
      <c r="B18" s="12">
        <f t="shared" si="2"/>
        <v>43709</v>
      </c>
      <c r="C18" s="13">
        <f t="shared" si="3"/>
        <v>28470</v>
      </c>
      <c r="D18" s="13">
        <f t="shared" si="4"/>
        <v>0</v>
      </c>
      <c r="E18" s="13">
        <f t="shared" si="5"/>
        <v>0</v>
      </c>
      <c r="F18">
        <v>0</v>
      </c>
      <c r="G18" s="14">
        <f t="shared" si="0"/>
        <v>0</v>
      </c>
      <c r="H18" s="14">
        <f t="shared" si="6"/>
        <v>500</v>
      </c>
      <c r="I18" s="24">
        <f t="shared" si="7"/>
        <v>0</v>
      </c>
      <c r="J18" s="24">
        <f t="shared" si="8"/>
        <v>500</v>
      </c>
      <c r="K18" s="25">
        <v>43715</v>
      </c>
      <c r="L18" s="26">
        <v>500</v>
      </c>
      <c r="M18" s="25"/>
      <c r="N18" s="26"/>
      <c r="O18" s="25"/>
      <c r="P18" s="26"/>
      <c r="S18" s="5"/>
    </row>
    <row r="19" ht="15.75" spans="1:19">
      <c r="A19" s="5" t="str">
        <f t="shared" si="1"/>
        <v>102019</v>
      </c>
      <c r="B19" s="12">
        <f t="shared" si="2"/>
        <v>43739</v>
      </c>
      <c r="C19" s="13">
        <f t="shared" si="3"/>
        <v>28470</v>
      </c>
      <c r="D19" s="13">
        <f t="shared" si="4"/>
        <v>0</v>
      </c>
      <c r="E19" s="13">
        <f t="shared" si="5"/>
        <v>0</v>
      </c>
      <c r="F19">
        <v>0</v>
      </c>
      <c r="G19" s="14">
        <f t="shared" si="0"/>
        <v>0</v>
      </c>
      <c r="H19" s="14">
        <f t="shared" si="6"/>
        <v>0</v>
      </c>
      <c r="I19" s="24">
        <f t="shared" si="7"/>
        <v>0</v>
      </c>
      <c r="J19" s="24">
        <f t="shared" si="8"/>
        <v>0</v>
      </c>
      <c r="K19" s="25">
        <v>43748</v>
      </c>
      <c r="L19" s="26">
        <v>0</v>
      </c>
      <c r="M19" s="25"/>
      <c r="N19" s="26"/>
      <c r="O19" s="25"/>
      <c r="P19" s="26"/>
      <c r="S19" s="5"/>
    </row>
    <row r="20" ht="15.75" spans="1:19">
      <c r="A20" s="5" t="str">
        <f t="shared" si="1"/>
        <v>112019</v>
      </c>
      <c r="B20" s="12">
        <f t="shared" si="2"/>
        <v>43770</v>
      </c>
      <c r="C20" s="13">
        <f t="shared" si="3"/>
        <v>28470</v>
      </c>
      <c r="D20" s="13">
        <f t="shared" si="4"/>
        <v>0</v>
      </c>
      <c r="E20" s="13">
        <f t="shared" si="5"/>
        <v>0</v>
      </c>
      <c r="F20">
        <v>0</v>
      </c>
      <c r="G20" s="14">
        <f t="shared" si="0"/>
        <v>0</v>
      </c>
      <c r="H20" s="14">
        <f t="shared" si="6"/>
        <v>0</v>
      </c>
      <c r="I20" s="24">
        <f t="shared" si="7"/>
        <v>0</v>
      </c>
      <c r="J20" s="24">
        <f t="shared" si="8"/>
        <v>0</v>
      </c>
      <c r="K20" s="25">
        <v>43779</v>
      </c>
      <c r="L20" s="26">
        <v>0</v>
      </c>
      <c r="M20" s="25"/>
      <c r="N20" s="26"/>
      <c r="O20" s="25"/>
      <c r="P20" s="26"/>
      <c r="S20" s="5"/>
    </row>
    <row r="21" ht="15.75" spans="1:19">
      <c r="A21" s="5" t="str">
        <f t="shared" si="1"/>
        <v>122019</v>
      </c>
      <c r="B21" s="12">
        <f t="shared" si="2"/>
        <v>43800</v>
      </c>
      <c r="C21" s="13">
        <f t="shared" si="3"/>
        <v>28470</v>
      </c>
      <c r="D21" s="13">
        <f t="shared" si="4"/>
        <v>0</v>
      </c>
      <c r="E21" s="13">
        <f t="shared" si="5"/>
        <v>0</v>
      </c>
      <c r="F21">
        <v>0</v>
      </c>
      <c r="G21" s="14">
        <f t="shared" si="0"/>
        <v>0</v>
      </c>
      <c r="H21" s="14">
        <f t="shared" si="6"/>
        <v>0</v>
      </c>
      <c r="I21" s="24">
        <f t="shared" si="7"/>
        <v>0</v>
      </c>
      <c r="J21" s="24">
        <f t="shared" si="8"/>
        <v>0</v>
      </c>
      <c r="K21" s="25">
        <v>43809</v>
      </c>
      <c r="L21" s="26">
        <v>0</v>
      </c>
      <c r="M21" s="25"/>
      <c r="N21" s="26"/>
      <c r="O21" s="25"/>
      <c r="P21" s="26"/>
      <c r="S21" s="5"/>
    </row>
    <row r="22" ht="15.75" spans="1:19">
      <c r="A22" s="5" t="str">
        <f t="shared" si="1"/>
        <v>12020</v>
      </c>
      <c r="B22" s="12">
        <f t="shared" si="2"/>
        <v>43831</v>
      </c>
      <c r="C22" s="13">
        <f t="shared" si="3"/>
        <v>28470</v>
      </c>
      <c r="D22" s="13">
        <f t="shared" si="4"/>
        <v>0</v>
      </c>
      <c r="E22" s="13">
        <f t="shared" si="5"/>
        <v>0</v>
      </c>
      <c r="F22">
        <v>0</v>
      </c>
      <c r="G22" s="14">
        <f t="shared" si="0"/>
        <v>0</v>
      </c>
      <c r="H22" s="14">
        <f t="shared" si="6"/>
        <v>0</v>
      </c>
      <c r="I22" s="24">
        <f t="shared" si="7"/>
        <v>0</v>
      </c>
      <c r="J22" s="24">
        <f t="shared" si="8"/>
        <v>0</v>
      </c>
      <c r="K22" s="25">
        <v>43840</v>
      </c>
      <c r="L22" s="26">
        <v>0</v>
      </c>
      <c r="M22" s="25"/>
      <c r="N22" s="26"/>
      <c r="O22" s="25"/>
      <c r="P22" s="26"/>
      <c r="S22" s="5"/>
    </row>
    <row r="23" ht="15.75" spans="1:19">
      <c r="A23" s="5" t="str">
        <f t="shared" si="1"/>
        <v>22020</v>
      </c>
      <c r="B23" s="12">
        <f t="shared" si="2"/>
        <v>43862</v>
      </c>
      <c r="C23" s="13">
        <f t="shared" si="3"/>
        <v>28470</v>
      </c>
      <c r="D23" s="13">
        <f t="shared" si="4"/>
        <v>0</v>
      </c>
      <c r="E23" s="13">
        <f t="shared" si="5"/>
        <v>0</v>
      </c>
      <c r="F23">
        <v>0</v>
      </c>
      <c r="G23" s="14">
        <f t="shared" si="0"/>
        <v>0</v>
      </c>
      <c r="H23" s="14">
        <f t="shared" si="6"/>
        <v>0</v>
      </c>
      <c r="I23" s="24">
        <f t="shared" si="7"/>
        <v>0</v>
      </c>
      <c r="J23" s="24">
        <f t="shared" si="8"/>
        <v>0</v>
      </c>
      <c r="K23" s="25">
        <v>43871</v>
      </c>
      <c r="L23" s="26">
        <v>0</v>
      </c>
      <c r="M23" s="25"/>
      <c r="N23" s="26"/>
      <c r="O23" s="25"/>
      <c r="P23" s="26"/>
      <c r="S23" s="5"/>
    </row>
    <row r="24" ht="15.75" spans="1:19">
      <c r="A24" s="5" t="str">
        <f t="shared" si="1"/>
        <v>32020</v>
      </c>
      <c r="B24" s="12">
        <f t="shared" si="2"/>
        <v>43891</v>
      </c>
      <c r="C24" s="13">
        <f t="shared" si="3"/>
        <v>28470</v>
      </c>
      <c r="D24" s="13">
        <f t="shared" si="4"/>
        <v>0</v>
      </c>
      <c r="E24" s="13">
        <f t="shared" si="5"/>
        <v>0</v>
      </c>
      <c r="F24">
        <v>0</v>
      </c>
      <c r="G24" s="14">
        <f t="shared" si="0"/>
        <v>0</v>
      </c>
      <c r="H24" s="14">
        <f t="shared" si="6"/>
        <v>0</v>
      </c>
      <c r="I24" s="24">
        <f t="shared" si="7"/>
        <v>0</v>
      </c>
      <c r="J24" s="24">
        <f t="shared" si="8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42020</v>
      </c>
      <c r="B25" s="12">
        <f t="shared" si="2"/>
        <v>43922</v>
      </c>
      <c r="C25" s="13">
        <f t="shared" si="3"/>
        <v>28470</v>
      </c>
      <c r="D25" s="13">
        <f t="shared" si="4"/>
        <v>0</v>
      </c>
      <c r="E25" s="13">
        <f t="shared" si="5"/>
        <v>0</v>
      </c>
      <c r="F25">
        <v>0</v>
      </c>
      <c r="G25" s="14">
        <f t="shared" si="0"/>
        <v>0</v>
      </c>
      <c r="H25" s="14">
        <f t="shared" si="6"/>
        <v>0</v>
      </c>
      <c r="I25" s="24">
        <f t="shared" si="7"/>
        <v>0</v>
      </c>
      <c r="J25" s="24">
        <f t="shared" si="8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52020</v>
      </c>
      <c r="B26" s="12">
        <f t="shared" si="2"/>
        <v>43952</v>
      </c>
      <c r="C26" s="13">
        <f t="shared" si="3"/>
        <v>28470</v>
      </c>
      <c r="D26" s="13">
        <f t="shared" si="4"/>
        <v>0</v>
      </c>
      <c r="E26" s="13">
        <f t="shared" si="5"/>
        <v>0</v>
      </c>
      <c r="F26">
        <v>0</v>
      </c>
      <c r="G26" s="14">
        <f t="shared" si="0"/>
        <v>0</v>
      </c>
      <c r="H26" s="14">
        <f t="shared" si="6"/>
        <v>0</v>
      </c>
      <c r="I26" s="24">
        <f t="shared" si="7"/>
        <v>0</v>
      </c>
      <c r="J26" s="24">
        <f t="shared" si="8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62020</v>
      </c>
      <c r="B27" s="12">
        <f t="shared" si="2"/>
        <v>43983</v>
      </c>
      <c r="C27" s="13">
        <f t="shared" si="3"/>
        <v>28470</v>
      </c>
      <c r="D27" s="13">
        <f t="shared" si="4"/>
        <v>0</v>
      </c>
      <c r="E27" s="13">
        <f t="shared" si="5"/>
        <v>0</v>
      </c>
      <c r="F27">
        <v>0</v>
      </c>
      <c r="G27" s="14">
        <f t="shared" si="0"/>
        <v>0</v>
      </c>
      <c r="H27" s="14">
        <f t="shared" si="6"/>
        <v>0</v>
      </c>
      <c r="I27" s="24">
        <f t="shared" si="7"/>
        <v>0</v>
      </c>
      <c r="J27" s="24">
        <f t="shared" si="8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72020</v>
      </c>
      <c r="B28" s="12">
        <f t="shared" si="2"/>
        <v>44013</v>
      </c>
      <c r="C28" s="13">
        <f t="shared" si="3"/>
        <v>28470</v>
      </c>
      <c r="D28" s="13">
        <f t="shared" si="4"/>
        <v>0</v>
      </c>
      <c r="E28" s="13">
        <f t="shared" si="5"/>
        <v>0</v>
      </c>
      <c r="F28">
        <v>0</v>
      </c>
      <c r="G28" s="14">
        <f t="shared" si="0"/>
        <v>0</v>
      </c>
      <c r="H28" s="14">
        <f t="shared" si="6"/>
        <v>0</v>
      </c>
      <c r="I28" s="24">
        <f t="shared" si="7"/>
        <v>0</v>
      </c>
      <c r="J28" s="24">
        <f t="shared" si="8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82020</v>
      </c>
      <c r="B29" s="12">
        <f t="shared" si="2"/>
        <v>44044</v>
      </c>
      <c r="C29" s="13">
        <f t="shared" si="3"/>
        <v>28470</v>
      </c>
      <c r="D29" s="13">
        <f t="shared" si="4"/>
        <v>0</v>
      </c>
      <c r="E29" s="13">
        <f t="shared" si="5"/>
        <v>0</v>
      </c>
      <c r="F29">
        <v>0</v>
      </c>
      <c r="G29" s="14">
        <f t="shared" si="0"/>
        <v>0</v>
      </c>
      <c r="H29" s="14">
        <f t="shared" si="6"/>
        <v>0</v>
      </c>
      <c r="I29" s="24">
        <f t="shared" si="7"/>
        <v>0</v>
      </c>
      <c r="J29" s="24">
        <f t="shared" si="8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92020</v>
      </c>
      <c r="B30" s="12">
        <f t="shared" si="2"/>
        <v>44075</v>
      </c>
      <c r="C30" s="13">
        <f t="shared" si="3"/>
        <v>28470</v>
      </c>
      <c r="D30" s="13">
        <f t="shared" si="4"/>
        <v>0</v>
      </c>
      <c r="E30" s="13">
        <f t="shared" si="5"/>
        <v>0</v>
      </c>
      <c r="F30">
        <v>0</v>
      </c>
      <c r="G30" s="14">
        <f t="shared" si="0"/>
        <v>0</v>
      </c>
      <c r="H30" s="14">
        <f t="shared" si="6"/>
        <v>0</v>
      </c>
      <c r="I30" s="24">
        <f t="shared" si="7"/>
        <v>0</v>
      </c>
      <c r="J30" s="24">
        <f t="shared" si="8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102020</v>
      </c>
      <c r="B31" s="12">
        <f t="shared" si="2"/>
        <v>44105</v>
      </c>
      <c r="C31" s="13">
        <f t="shared" si="3"/>
        <v>28470</v>
      </c>
      <c r="D31" s="13">
        <f t="shared" si="4"/>
        <v>0</v>
      </c>
      <c r="E31" s="13">
        <f t="shared" si="5"/>
        <v>0</v>
      </c>
      <c r="F31">
        <v>0</v>
      </c>
      <c r="G31" s="14">
        <f t="shared" si="0"/>
        <v>0</v>
      </c>
      <c r="H31" s="14">
        <f t="shared" si="6"/>
        <v>0</v>
      </c>
      <c r="I31" s="24">
        <f t="shared" si="7"/>
        <v>0</v>
      </c>
      <c r="J31" s="24">
        <f t="shared" si="8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112020</v>
      </c>
      <c r="B32" s="12">
        <f t="shared" si="2"/>
        <v>44136</v>
      </c>
      <c r="C32" s="13">
        <f t="shared" si="3"/>
        <v>28470</v>
      </c>
      <c r="D32" s="13">
        <f t="shared" si="4"/>
        <v>0</v>
      </c>
      <c r="E32" s="13">
        <f t="shared" si="5"/>
        <v>0</v>
      </c>
      <c r="F32">
        <v>0</v>
      </c>
      <c r="G32" s="14">
        <f t="shared" si="0"/>
        <v>0</v>
      </c>
      <c r="H32" s="14">
        <f t="shared" si="6"/>
        <v>0</v>
      </c>
      <c r="I32" s="24">
        <f t="shared" si="7"/>
        <v>0</v>
      </c>
      <c r="J32" s="24">
        <f t="shared" si="8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122020</v>
      </c>
      <c r="B33" s="12">
        <f t="shared" si="2"/>
        <v>44166</v>
      </c>
      <c r="C33" s="13">
        <f t="shared" si="3"/>
        <v>28470</v>
      </c>
      <c r="D33" s="13">
        <f t="shared" si="4"/>
        <v>0</v>
      </c>
      <c r="E33" s="13">
        <f t="shared" si="5"/>
        <v>0</v>
      </c>
      <c r="F33">
        <v>0</v>
      </c>
      <c r="G33" s="14">
        <f t="shared" si="0"/>
        <v>0</v>
      </c>
      <c r="H33" s="14">
        <f t="shared" si="6"/>
        <v>0</v>
      </c>
      <c r="I33" s="24">
        <f t="shared" si="7"/>
        <v>0</v>
      </c>
      <c r="J33" s="24">
        <f t="shared" si="8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12021</v>
      </c>
      <c r="B34" s="12">
        <f t="shared" si="2"/>
        <v>44197</v>
      </c>
      <c r="C34" s="13">
        <f t="shared" si="3"/>
        <v>28470</v>
      </c>
      <c r="D34" s="13">
        <f t="shared" si="4"/>
        <v>0</v>
      </c>
      <c r="E34" s="13">
        <f t="shared" si="5"/>
        <v>0</v>
      </c>
      <c r="F34">
        <v>0</v>
      </c>
      <c r="G34" s="14">
        <f t="shared" si="0"/>
        <v>0</v>
      </c>
      <c r="H34" s="14">
        <f t="shared" si="6"/>
        <v>0</v>
      </c>
      <c r="I34" s="24">
        <f t="shared" si="7"/>
        <v>0</v>
      </c>
      <c r="J34" s="24">
        <f t="shared" si="8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22021</v>
      </c>
      <c r="B35" s="12">
        <f t="shared" si="2"/>
        <v>44228</v>
      </c>
      <c r="C35" s="13">
        <f t="shared" si="3"/>
        <v>28470</v>
      </c>
      <c r="D35" s="13">
        <f t="shared" si="4"/>
        <v>0</v>
      </c>
      <c r="E35" s="13">
        <f t="shared" si="5"/>
        <v>0</v>
      </c>
      <c r="F35">
        <v>0</v>
      </c>
      <c r="G35" s="14">
        <f t="shared" si="0"/>
        <v>0</v>
      </c>
      <c r="H35" s="14">
        <f t="shared" si="6"/>
        <v>0</v>
      </c>
      <c r="I35" s="24">
        <f t="shared" si="7"/>
        <v>0</v>
      </c>
      <c r="J35" s="24">
        <f t="shared" si="8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32021</v>
      </c>
      <c r="B36" s="12">
        <f t="shared" si="2"/>
        <v>44256</v>
      </c>
      <c r="C36" s="13">
        <f t="shared" si="3"/>
        <v>28470</v>
      </c>
      <c r="D36" s="13">
        <f t="shared" si="4"/>
        <v>0</v>
      </c>
      <c r="E36" s="13">
        <f t="shared" si="5"/>
        <v>0</v>
      </c>
      <c r="F36">
        <v>0</v>
      </c>
      <c r="G36" s="14">
        <f t="shared" si="0"/>
        <v>0</v>
      </c>
      <c r="H36" s="14">
        <f t="shared" si="6"/>
        <v>0</v>
      </c>
      <c r="I36" s="24">
        <f t="shared" si="7"/>
        <v>0</v>
      </c>
      <c r="J36" s="24">
        <f t="shared" si="8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42021</v>
      </c>
      <c r="B37" s="12">
        <f t="shared" si="2"/>
        <v>44287</v>
      </c>
      <c r="C37" s="13">
        <f t="shared" si="3"/>
        <v>28470</v>
      </c>
      <c r="D37" s="13">
        <f t="shared" si="4"/>
        <v>0</v>
      </c>
      <c r="E37" s="13">
        <f t="shared" si="5"/>
        <v>0</v>
      </c>
      <c r="F37">
        <v>0</v>
      </c>
      <c r="G37" s="14">
        <f t="shared" ref="G37:G68" si="9">E37-F37</f>
        <v>0</v>
      </c>
      <c r="H37" s="14">
        <f t="shared" si="6"/>
        <v>0</v>
      </c>
      <c r="I37" s="24">
        <f t="shared" si="7"/>
        <v>0</v>
      </c>
      <c r="J37" s="24">
        <f t="shared" si="8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0">MONTH(B38)&amp;YEAR(B38)</f>
        <v>52021</v>
      </c>
      <c r="B38" s="12">
        <f t="shared" ref="B38:B69" si="11">EDATE(B37,1)</f>
        <v>44317</v>
      </c>
      <c r="C38" s="13">
        <f t="shared" ref="C38:C69" si="12">C37-H38+I38</f>
        <v>28470</v>
      </c>
      <c r="D38" s="13">
        <f t="shared" ref="D38:D69" si="13">C37*$K$1</f>
        <v>0</v>
      </c>
      <c r="E38" s="13">
        <f t="shared" ref="E38:E69" si="14">C37*$K$1+G37</f>
        <v>0</v>
      </c>
      <c r="F38" s="14">
        <f t="shared" ref="F38:F69" si="15">IF(J38&gt;E38,E38,J38)</f>
        <v>0</v>
      </c>
      <c r="G38" s="14">
        <f t="shared" si="9"/>
        <v>0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 s="24">
        <f t="shared" si="8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0"/>
        <v>62021</v>
      </c>
      <c r="B39" s="12">
        <f t="shared" si="11"/>
        <v>44348</v>
      </c>
      <c r="C39" s="13">
        <f t="shared" si="12"/>
        <v>28470</v>
      </c>
      <c r="D39" s="13">
        <f t="shared" si="13"/>
        <v>0</v>
      </c>
      <c r="E39" s="13">
        <f t="shared" si="14"/>
        <v>0</v>
      </c>
      <c r="F39" s="14">
        <f t="shared" si="15"/>
        <v>0</v>
      </c>
      <c r="G39" s="14">
        <f t="shared" si="9"/>
        <v>0</v>
      </c>
      <c r="H39" s="14">
        <f t="shared" si="16"/>
        <v>0</v>
      </c>
      <c r="I39" s="24">
        <f t="shared" si="17"/>
        <v>0</v>
      </c>
      <c r="J39" s="24">
        <f t="shared" si="8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0"/>
        <v>72021</v>
      </c>
      <c r="B40" s="12">
        <f t="shared" si="11"/>
        <v>44378</v>
      </c>
      <c r="C40" s="13">
        <f t="shared" si="12"/>
        <v>28470</v>
      </c>
      <c r="D40" s="13">
        <f t="shared" si="13"/>
        <v>0</v>
      </c>
      <c r="E40" s="13">
        <f t="shared" si="14"/>
        <v>0</v>
      </c>
      <c r="F40" s="14">
        <f t="shared" si="15"/>
        <v>0</v>
      </c>
      <c r="G40" s="14">
        <f t="shared" si="9"/>
        <v>0</v>
      </c>
      <c r="H40" s="14">
        <f t="shared" si="16"/>
        <v>0</v>
      </c>
      <c r="I40" s="24">
        <f t="shared" si="17"/>
        <v>0</v>
      </c>
      <c r="J40" s="24">
        <f t="shared" si="8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0"/>
        <v>82021</v>
      </c>
      <c r="B41" s="12">
        <f t="shared" si="11"/>
        <v>44409</v>
      </c>
      <c r="C41" s="13">
        <f t="shared" si="12"/>
        <v>28470</v>
      </c>
      <c r="D41" s="13">
        <f t="shared" si="13"/>
        <v>0</v>
      </c>
      <c r="E41" s="13">
        <f t="shared" si="14"/>
        <v>0</v>
      </c>
      <c r="F41" s="14">
        <f t="shared" si="15"/>
        <v>0</v>
      </c>
      <c r="G41" s="14">
        <f t="shared" si="9"/>
        <v>0</v>
      </c>
      <c r="H41" s="14">
        <f t="shared" si="16"/>
        <v>0</v>
      </c>
      <c r="I41" s="24">
        <f t="shared" si="17"/>
        <v>0</v>
      </c>
      <c r="J41" s="24">
        <f t="shared" si="8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0"/>
        <v>92021</v>
      </c>
      <c r="B42" s="12">
        <f t="shared" si="11"/>
        <v>44440</v>
      </c>
      <c r="C42" s="13">
        <f t="shared" si="12"/>
        <v>28470</v>
      </c>
      <c r="D42" s="13">
        <f t="shared" si="13"/>
        <v>0</v>
      </c>
      <c r="E42" s="13">
        <f t="shared" si="14"/>
        <v>0</v>
      </c>
      <c r="F42" s="14">
        <f t="shared" si="15"/>
        <v>0</v>
      </c>
      <c r="G42" s="14">
        <f t="shared" si="9"/>
        <v>0</v>
      </c>
      <c r="H42" s="14">
        <f t="shared" si="16"/>
        <v>0</v>
      </c>
      <c r="I42" s="24">
        <f t="shared" si="17"/>
        <v>0</v>
      </c>
      <c r="J42" s="24">
        <f t="shared" si="8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0"/>
        <v>102021</v>
      </c>
      <c r="B43" s="12">
        <f t="shared" si="11"/>
        <v>44470</v>
      </c>
      <c r="C43" s="13">
        <f t="shared" si="12"/>
        <v>28470</v>
      </c>
      <c r="D43" s="13">
        <f t="shared" si="13"/>
        <v>0</v>
      </c>
      <c r="E43" s="13">
        <f t="shared" si="14"/>
        <v>0</v>
      </c>
      <c r="F43" s="14">
        <f t="shared" si="15"/>
        <v>0</v>
      </c>
      <c r="G43" s="14">
        <f t="shared" si="9"/>
        <v>0</v>
      </c>
      <c r="H43" s="14">
        <f t="shared" si="16"/>
        <v>0</v>
      </c>
      <c r="I43" s="24">
        <f t="shared" si="17"/>
        <v>0</v>
      </c>
      <c r="J43" s="24">
        <f t="shared" si="8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0"/>
        <v>112021</v>
      </c>
      <c r="B44" s="12">
        <f t="shared" si="11"/>
        <v>44501</v>
      </c>
      <c r="C44" s="13">
        <f t="shared" si="12"/>
        <v>28470</v>
      </c>
      <c r="D44" s="13">
        <f t="shared" si="13"/>
        <v>0</v>
      </c>
      <c r="E44" s="13">
        <f t="shared" si="14"/>
        <v>0</v>
      </c>
      <c r="F44" s="14">
        <f t="shared" si="15"/>
        <v>0</v>
      </c>
      <c r="G44" s="14">
        <f t="shared" si="9"/>
        <v>0</v>
      </c>
      <c r="H44" s="14">
        <f t="shared" si="16"/>
        <v>0</v>
      </c>
      <c r="I44" s="24">
        <f t="shared" si="17"/>
        <v>0</v>
      </c>
      <c r="J44" s="24">
        <f t="shared" si="8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0"/>
        <v>122021</v>
      </c>
      <c r="B45" s="12">
        <f t="shared" si="11"/>
        <v>44531</v>
      </c>
      <c r="C45" s="13">
        <f t="shared" si="12"/>
        <v>28470</v>
      </c>
      <c r="D45" s="13">
        <f t="shared" si="13"/>
        <v>0</v>
      </c>
      <c r="E45" s="13">
        <f t="shared" si="14"/>
        <v>0</v>
      </c>
      <c r="F45" s="14">
        <f t="shared" si="15"/>
        <v>0</v>
      </c>
      <c r="G45" s="14">
        <f t="shared" si="9"/>
        <v>0</v>
      </c>
      <c r="H45" s="14">
        <f t="shared" si="16"/>
        <v>0</v>
      </c>
      <c r="I45" s="24">
        <f t="shared" si="17"/>
        <v>0</v>
      </c>
      <c r="J45" s="24">
        <f t="shared" si="8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0"/>
        <v>12022</v>
      </c>
      <c r="B46" s="12">
        <f t="shared" si="11"/>
        <v>44562</v>
      </c>
      <c r="C46" s="13">
        <f t="shared" si="12"/>
        <v>28470</v>
      </c>
      <c r="D46" s="13">
        <f t="shared" si="13"/>
        <v>0</v>
      </c>
      <c r="E46" s="13">
        <f t="shared" si="14"/>
        <v>0</v>
      </c>
      <c r="F46" s="14">
        <f t="shared" si="15"/>
        <v>0</v>
      </c>
      <c r="G46" s="14">
        <f t="shared" si="9"/>
        <v>0</v>
      </c>
      <c r="H46" s="14">
        <f t="shared" si="16"/>
        <v>0</v>
      </c>
      <c r="I46" s="24">
        <f t="shared" si="17"/>
        <v>0</v>
      </c>
      <c r="J46" s="24">
        <f t="shared" si="8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0"/>
        <v>22022</v>
      </c>
      <c r="B47" s="12">
        <f t="shared" si="11"/>
        <v>44593</v>
      </c>
      <c r="C47" s="13">
        <f t="shared" si="12"/>
        <v>28470</v>
      </c>
      <c r="D47" s="13">
        <f t="shared" si="13"/>
        <v>0</v>
      </c>
      <c r="E47" s="13">
        <f t="shared" si="14"/>
        <v>0</v>
      </c>
      <c r="F47" s="14">
        <f t="shared" si="15"/>
        <v>0</v>
      </c>
      <c r="G47" s="14">
        <f t="shared" si="9"/>
        <v>0</v>
      </c>
      <c r="H47" s="14">
        <f t="shared" si="16"/>
        <v>0</v>
      </c>
      <c r="I47" s="24">
        <f t="shared" si="17"/>
        <v>0</v>
      </c>
      <c r="J47" s="24">
        <f t="shared" si="8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0"/>
        <v>32022</v>
      </c>
      <c r="B48" s="12">
        <f t="shared" si="11"/>
        <v>44621</v>
      </c>
      <c r="C48" s="13">
        <f t="shared" si="12"/>
        <v>28470</v>
      </c>
      <c r="D48" s="13">
        <f t="shared" si="13"/>
        <v>0</v>
      </c>
      <c r="E48" s="13">
        <f t="shared" si="14"/>
        <v>0</v>
      </c>
      <c r="F48" s="14">
        <f t="shared" si="15"/>
        <v>0</v>
      </c>
      <c r="G48" s="14">
        <f t="shared" si="9"/>
        <v>0</v>
      </c>
      <c r="H48" s="14">
        <f t="shared" si="16"/>
        <v>0</v>
      </c>
      <c r="I48" s="24">
        <f t="shared" si="17"/>
        <v>0</v>
      </c>
      <c r="J48" s="24">
        <f t="shared" si="8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0"/>
        <v>42022</v>
      </c>
      <c r="B49" s="12">
        <f t="shared" si="11"/>
        <v>44652</v>
      </c>
      <c r="C49" s="13">
        <f t="shared" si="12"/>
        <v>28470</v>
      </c>
      <c r="D49" s="13">
        <f t="shared" si="13"/>
        <v>0</v>
      </c>
      <c r="E49" s="13">
        <f t="shared" si="14"/>
        <v>0</v>
      </c>
      <c r="F49" s="14">
        <f t="shared" si="15"/>
        <v>0</v>
      </c>
      <c r="G49" s="14">
        <f t="shared" si="9"/>
        <v>0</v>
      </c>
      <c r="H49" s="14">
        <f t="shared" si="16"/>
        <v>0</v>
      </c>
      <c r="I49" s="24">
        <f t="shared" si="17"/>
        <v>0</v>
      </c>
      <c r="J49" s="24">
        <f t="shared" si="8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0"/>
        <v>52022</v>
      </c>
      <c r="B50" s="12">
        <f t="shared" si="11"/>
        <v>44682</v>
      </c>
      <c r="C50" s="13">
        <f t="shared" si="12"/>
        <v>28470</v>
      </c>
      <c r="D50" s="13">
        <f t="shared" si="13"/>
        <v>0</v>
      </c>
      <c r="E50" s="13">
        <f t="shared" si="14"/>
        <v>0</v>
      </c>
      <c r="F50" s="14">
        <f t="shared" si="15"/>
        <v>0</v>
      </c>
      <c r="G50" s="14">
        <f t="shared" si="9"/>
        <v>0</v>
      </c>
      <c r="H50" s="14">
        <f t="shared" si="16"/>
        <v>0</v>
      </c>
      <c r="I50" s="24">
        <f t="shared" si="17"/>
        <v>0</v>
      </c>
      <c r="J50" s="24">
        <f t="shared" si="8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0"/>
        <v>62022</v>
      </c>
      <c r="B51" s="12">
        <f t="shared" si="11"/>
        <v>44713</v>
      </c>
      <c r="C51" s="13">
        <f t="shared" si="12"/>
        <v>28470</v>
      </c>
      <c r="D51" s="13">
        <f t="shared" si="13"/>
        <v>0</v>
      </c>
      <c r="E51" s="13">
        <f t="shared" si="14"/>
        <v>0</v>
      </c>
      <c r="F51" s="14">
        <f t="shared" si="15"/>
        <v>0</v>
      </c>
      <c r="G51" s="14">
        <f t="shared" si="9"/>
        <v>0</v>
      </c>
      <c r="H51" s="14">
        <f t="shared" si="16"/>
        <v>0</v>
      </c>
      <c r="I51" s="24">
        <f t="shared" si="17"/>
        <v>0</v>
      </c>
      <c r="J51" s="24">
        <f t="shared" si="8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0"/>
        <v>72022</v>
      </c>
      <c r="B52" s="12">
        <f t="shared" si="11"/>
        <v>44743</v>
      </c>
      <c r="C52" s="13">
        <f t="shared" si="12"/>
        <v>28470</v>
      </c>
      <c r="D52" s="13">
        <f t="shared" si="13"/>
        <v>0</v>
      </c>
      <c r="E52" s="13">
        <f t="shared" si="14"/>
        <v>0</v>
      </c>
      <c r="F52" s="14">
        <f t="shared" si="15"/>
        <v>0</v>
      </c>
      <c r="G52" s="14">
        <f t="shared" si="9"/>
        <v>0</v>
      </c>
      <c r="H52" s="14">
        <f t="shared" si="16"/>
        <v>0</v>
      </c>
      <c r="I52" s="24">
        <f t="shared" si="17"/>
        <v>0</v>
      </c>
      <c r="J52" s="24">
        <f t="shared" si="8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0"/>
        <v>82022</v>
      </c>
      <c r="B53" s="12">
        <f t="shared" si="11"/>
        <v>44774</v>
      </c>
      <c r="C53" s="13">
        <f t="shared" si="12"/>
        <v>28470</v>
      </c>
      <c r="D53" s="13">
        <f t="shared" si="13"/>
        <v>0</v>
      </c>
      <c r="E53" s="13">
        <f t="shared" si="14"/>
        <v>0</v>
      </c>
      <c r="F53" s="14">
        <f t="shared" si="15"/>
        <v>0</v>
      </c>
      <c r="G53" s="14">
        <f t="shared" si="9"/>
        <v>0</v>
      </c>
      <c r="H53" s="14">
        <f t="shared" si="16"/>
        <v>0</v>
      </c>
      <c r="I53" s="24">
        <f t="shared" si="17"/>
        <v>0</v>
      </c>
      <c r="J53" s="24">
        <f t="shared" si="8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0"/>
        <v>92022</v>
      </c>
      <c r="B54" s="12">
        <f t="shared" si="11"/>
        <v>44805</v>
      </c>
      <c r="C54" s="13">
        <f t="shared" si="12"/>
        <v>28470</v>
      </c>
      <c r="D54" s="13">
        <f t="shared" si="13"/>
        <v>0</v>
      </c>
      <c r="E54" s="13">
        <f t="shared" si="14"/>
        <v>0</v>
      </c>
      <c r="F54" s="14">
        <f t="shared" si="15"/>
        <v>0</v>
      </c>
      <c r="G54" s="14">
        <f t="shared" si="9"/>
        <v>0</v>
      </c>
      <c r="H54" s="14">
        <f t="shared" si="16"/>
        <v>0</v>
      </c>
      <c r="I54" s="24">
        <f t="shared" si="17"/>
        <v>0</v>
      </c>
      <c r="J54" s="24">
        <f t="shared" si="8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0"/>
        <v>102022</v>
      </c>
      <c r="B55" s="12">
        <f t="shared" si="11"/>
        <v>44835</v>
      </c>
      <c r="C55" s="13">
        <f t="shared" si="12"/>
        <v>28470</v>
      </c>
      <c r="D55" s="13">
        <f t="shared" si="13"/>
        <v>0</v>
      </c>
      <c r="E55" s="13">
        <f t="shared" si="14"/>
        <v>0</v>
      </c>
      <c r="F55" s="14">
        <f t="shared" si="15"/>
        <v>0</v>
      </c>
      <c r="G55" s="14">
        <f t="shared" si="9"/>
        <v>0</v>
      </c>
      <c r="H55" s="14">
        <f t="shared" si="16"/>
        <v>0</v>
      </c>
      <c r="I55" s="24">
        <f t="shared" si="17"/>
        <v>0</v>
      </c>
      <c r="J55" s="24">
        <f t="shared" si="8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0"/>
        <v>112022</v>
      </c>
      <c r="B56" s="12">
        <f t="shared" si="11"/>
        <v>44866</v>
      </c>
      <c r="C56" s="13">
        <f t="shared" si="12"/>
        <v>28470</v>
      </c>
      <c r="D56" s="13">
        <f t="shared" si="13"/>
        <v>0</v>
      </c>
      <c r="E56" s="13">
        <f t="shared" si="14"/>
        <v>0</v>
      </c>
      <c r="F56" s="14">
        <f t="shared" si="15"/>
        <v>0</v>
      </c>
      <c r="G56" s="14">
        <f t="shared" si="9"/>
        <v>0</v>
      </c>
      <c r="H56" s="14">
        <f t="shared" si="16"/>
        <v>0</v>
      </c>
      <c r="I56" s="24">
        <f t="shared" si="17"/>
        <v>0</v>
      </c>
      <c r="J56" s="24">
        <f t="shared" si="8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0"/>
        <v>122022</v>
      </c>
      <c r="B57" s="12">
        <f t="shared" si="11"/>
        <v>44896</v>
      </c>
      <c r="C57" s="13">
        <f t="shared" si="12"/>
        <v>28470</v>
      </c>
      <c r="D57" s="13">
        <f t="shared" si="13"/>
        <v>0</v>
      </c>
      <c r="E57" s="13">
        <f t="shared" si="14"/>
        <v>0</v>
      </c>
      <c r="F57" s="14">
        <f t="shared" si="15"/>
        <v>0</v>
      </c>
      <c r="G57" s="14">
        <f t="shared" si="9"/>
        <v>0</v>
      </c>
      <c r="H57" s="14">
        <f t="shared" si="16"/>
        <v>0</v>
      </c>
      <c r="I57" s="24">
        <f t="shared" si="17"/>
        <v>0</v>
      </c>
      <c r="J57" s="24">
        <f t="shared" si="8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0"/>
        <v>12023</v>
      </c>
      <c r="B58" s="12">
        <f t="shared" si="11"/>
        <v>44927</v>
      </c>
      <c r="C58" s="13">
        <f t="shared" si="12"/>
        <v>28470</v>
      </c>
      <c r="D58" s="13">
        <f t="shared" si="13"/>
        <v>0</v>
      </c>
      <c r="E58" s="13">
        <f t="shared" si="14"/>
        <v>0</v>
      </c>
      <c r="F58" s="14">
        <f t="shared" si="15"/>
        <v>0</v>
      </c>
      <c r="G58" s="14">
        <f t="shared" si="9"/>
        <v>0</v>
      </c>
      <c r="H58" s="14">
        <f t="shared" si="16"/>
        <v>0</v>
      </c>
      <c r="I58" s="24">
        <f t="shared" si="17"/>
        <v>0</v>
      </c>
      <c r="J58" s="24">
        <f t="shared" si="8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0"/>
        <v>22023</v>
      </c>
      <c r="B59" s="12">
        <f t="shared" si="11"/>
        <v>44958</v>
      </c>
      <c r="C59" s="13">
        <f t="shared" si="12"/>
        <v>28470</v>
      </c>
      <c r="D59" s="13">
        <f t="shared" si="13"/>
        <v>0</v>
      </c>
      <c r="E59" s="13">
        <f t="shared" si="14"/>
        <v>0</v>
      </c>
      <c r="F59" s="14">
        <f t="shared" si="15"/>
        <v>0</v>
      </c>
      <c r="G59" s="14">
        <f t="shared" si="9"/>
        <v>0</v>
      </c>
      <c r="H59" s="14">
        <f t="shared" si="16"/>
        <v>0</v>
      </c>
      <c r="I59" s="24">
        <f t="shared" si="17"/>
        <v>0</v>
      </c>
      <c r="J59" s="24">
        <f t="shared" si="8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0"/>
        <v>32023</v>
      </c>
      <c r="B60" s="12">
        <f t="shared" si="11"/>
        <v>44986</v>
      </c>
      <c r="C60" s="13">
        <f t="shared" si="12"/>
        <v>28470</v>
      </c>
      <c r="D60" s="13">
        <f t="shared" si="13"/>
        <v>0</v>
      </c>
      <c r="E60" s="13">
        <f t="shared" si="14"/>
        <v>0</v>
      </c>
      <c r="F60" s="14">
        <f t="shared" si="15"/>
        <v>0</v>
      </c>
      <c r="G60" s="14">
        <f t="shared" si="9"/>
        <v>0</v>
      </c>
      <c r="H60" s="14">
        <f t="shared" si="16"/>
        <v>0</v>
      </c>
      <c r="I60" s="24">
        <f t="shared" si="17"/>
        <v>0</v>
      </c>
      <c r="J60" s="24">
        <f t="shared" si="8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0"/>
        <v>42023</v>
      </c>
      <c r="B61" s="12">
        <f t="shared" si="11"/>
        <v>45017</v>
      </c>
      <c r="C61" s="13">
        <f t="shared" si="12"/>
        <v>28470</v>
      </c>
      <c r="D61" s="13">
        <f t="shared" si="13"/>
        <v>0</v>
      </c>
      <c r="E61" s="13">
        <f t="shared" si="14"/>
        <v>0</v>
      </c>
      <c r="F61" s="14">
        <f t="shared" si="15"/>
        <v>0</v>
      </c>
      <c r="G61" s="14">
        <f t="shared" si="9"/>
        <v>0</v>
      </c>
      <c r="H61" s="14">
        <f t="shared" si="16"/>
        <v>0</v>
      </c>
      <c r="I61" s="24">
        <f t="shared" si="17"/>
        <v>0</v>
      </c>
      <c r="J61" s="24">
        <f t="shared" si="8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0"/>
        <v>52023</v>
      </c>
      <c r="B62" s="12">
        <f t="shared" si="11"/>
        <v>45047</v>
      </c>
      <c r="C62" s="13">
        <f t="shared" si="12"/>
        <v>28470</v>
      </c>
      <c r="D62" s="13">
        <f t="shared" si="13"/>
        <v>0</v>
      </c>
      <c r="E62" s="13">
        <f t="shared" si="14"/>
        <v>0</v>
      </c>
      <c r="F62" s="14">
        <f t="shared" si="15"/>
        <v>0</v>
      </c>
      <c r="G62" s="14">
        <f t="shared" si="9"/>
        <v>0</v>
      </c>
      <c r="H62" s="14">
        <f t="shared" si="16"/>
        <v>0</v>
      </c>
      <c r="I62" s="24">
        <f t="shared" si="17"/>
        <v>0</v>
      </c>
      <c r="J62" s="24">
        <f t="shared" si="8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0"/>
        <v>62023</v>
      </c>
      <c r="B63" s="12">
        <f t="shared" si="11"/>
        <v>45078</v>
      </c>
      <c r="C63" s="13">
        <f t="shared" si="12"/>
        <v>28470</v>
      </c>
      <c r="D63" s="13">
        <f t="shared" si="13"/>
        <v>0</v>
      </c>
      <c r="E63" s="13">
        <f t="shared" si="14"/>
        <v>0</v>
      </c>
      <c r="F63" s="14">
        <f t="shared" si="15"/>
        <v>0</v>
      </c>
      <c r="G63" s="14">
        <f t="shared" si="9"/>
        <v>0</v>
      </c>
      <c r="H63" s="14">
        <f t="shared" si="16"/>
        <v>0</v>
      </c>
      <c r="I63" s="24">
        <f t="shared" si="17"/>
        <v>0</v>
      </c>
      <c r="J63" s="24">
        <f t="shared" si="8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0"/>
        <v>72023</v>
      </c>
      <c r="B64" s="12">
        <f t="shared" si="11"/>
        <v>45108</v>
      </c>
      <c r="C64" s="13">
        <f t="shared" si="12"/>
        <v>28470</v>
      </c>
      <c r="D64" s="13">
        <f t="shared" si="13"/>
        <v>0</v>
      </c>
      <c r="E64" s="13">
        <f t="shared" si="14"/>
        <v>0</v>
      </c>
      <c r="F64" s="14">
        <f t="shared" si="15"/>
        <v>0</v>
      </c>
      <c r="G64" s="14">
        <f t="shared" si="9"/>
        <v>0</v>
      </c>
      <c r="H64" s="14">
        <f t="shared" si="16"/>
        <v>0</v>
      </c>
      <c r="I64" s="24">
        <f t="shared" si="17"/>
        <v>0</v>
      </c>
      <c r="J64" s="24">
        <f t="shared" si="8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0"/>
        <v>82023</v>
      </c>
      <c r="B65" s="12">
        <f t="shared" si="11"/>
        <v>45139</v>
      </c>
      <c r="C65" s="13">
        <f t="shared" si="12"/>
        <v>28470</v>
      </c>
      <c r="D65" s="13">
        <f t="shared" si="13"/>
        <v>0</v>
      </c>
      <c r="E65" s="13">
        <f t="shared" si="14"/>
        <v>0</v>
      </c>
      <c r="F65" s="14">
        <f t="shared" si="15"/>
        <v>0</v>
      </c>
      <c r="G65" s="14">
        <f t="shared" si="9"/>
        <v>0</v>
      </c>
      <c r="H65" s="14">
        <f t="shared" si="16"/>
        <v>0</v>
      </c>
      <c r="I65" s="24">
        <f t="shared" si="17"/>
        <v>0</v>
      </c>
      <c r="J65" s="24">
        <f t="shared" si="8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0"/>
        <v>92023</v>
      </c>
      <c r="B66" s="12">
        <f t="shared" si="11"/>
        <v>45170</v>
      </c>
      <c r="C66" s="13">
        <f t="shared" si="12"/>
        <v>28470</v>
      </c>
      <c r="D66" s="13">
        <f t="shared" si="13"/>
        <v>0</v>
      </c>
      <c r="E66" s="13">
        <f t="shared" si="14"/>
        <v>0</v>
      </c>
      <c r="F66" s="14">
        <f t="shared" si="15"/>
        <v>0</v>
      </c>
      <c r="G66" s="14">
        <f t="shared" si="9"/>
        <v>0</v>
      </c>
      <c r="H66" s="14">
        <f t="shared" si="16"/>
        <v>0</v>
      </c>
      <c r="I66" s="24">
        <f t="shared" si="17"/>
        <v>0</v>
      </c>
      <c r="J66" s="24">
        <f t="shared" si="8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0"/>
        <v>102023</v>
      </c>
      <c r="B67" s="12">
        <f t="shared" si="11"/>
        <v>45200</v>
      </c>
      <c r="C67" s="13">
        <f t="shared" si="12"/>
        <v>28470</v>
      </c>
      <c r="D67" s="13">
        <f t="shared" si="13"/>
        <v>0</v>
      </c>
      <c r="E67" s="13">
        <f t="shared" si="14"/>
        <v>0</v>
      </c>
      <c r="F67" s="14">
        <f t="shared" si="15"/>
        <v>0</v>
      </c>
      <c r="G67" s="14">
        <f t="shared" si="9"/>
        <v>0</v>
      </c>
      <c r="H67" s="14">
        <f t="shared" si="16"/>
        <v>0</v>
      </c>
      <c r="I67" s="24">
        <f t="shared" si="17"/>
        <v>0</v>
      </c>
      <c r="J67" s="24">
        <f t="shared" si="8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0"/>
        <v>112023</v>
      </c>
      <c r="B68" s="12">
        <f t="shared" si="11"/>
        <v>45231</v>
      </c>
      <c r="C68" s="13">
        <f t="shared" si="12"/>
        <v>28470</v>
      </c>
      <c r="D68" s="13">
        <f t="shared" si="13"/>
        <v>0</v>
      </c>
      <c r="E68" s="13">
        <f t="shared" si="14"/>
        <v>0</v>
      </c>
      <c r="F68" s="14">
        <f t="shared" si="15"/>
        <v>0</v>
      </c>
      <c r="G68" s="14">
        <f t="shared" si="9"/>
        <v>0</v>
      </c>
      <c r="H68" s="14">
        <f t="shared" si="16"/>
        <v>0</v>
      </c>
      <c r="I68" s="24">
        <f t="shared" si="17"/>
        <v>0</v>
      </c>
      <c r="J68" s="24">
        <f t="shared" si="8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0"/>
        <v>122023</v>
      </c>
      <c r="B69" s="12">
        <f t="shared" si="11"/>
        <v>45261</v>
      </c>
      <c r="C69" s="13">
        <f t="shared" si="12"/>
        <v>28470</v>
      </c>
      <c r="D69" s="13">
        <f t="shared" si="13"/>
        <v>0</v>
      </c>
      <c r="E69" s="13">
        <f t="shared" si="14"/>
        <v>0</v>
      </c>
      <c r="F69" s="14">
        <f t="shared" si="15"/>
        <v>0</v>
      </c>
      <c r="G69" s="14">
        <f t="shared" ref="G69:G100" si="18">E69-F69</f>
        <v>0</v>
      </c>
      <c r="H69" s="14">
        <f t="shared" si="16"/>
        <v>0</v>
      </c>
      <c r="I69" s="24">
        <f t="shared" si="17"/>
        <v>0</v>
      </c>
      <c r="J69" s="24">
        <f t="shared" si="8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9">MONTH(B70)&amp;YEAR(B70)</f>
        <v>12024</v>
      </c>
      <c r="B70" s="12">
        <f t="shared" ref="B70:B101" si="20">EDATE(B69,1)</f>
        <v>45292</v>
      </c>
      <c r="C70" s="13">
        <f t="shared" ref="C70:C101" si="21">C69-H70+I70</f>
        <v>28470</v>
      </c>
      <c r="D70" s="13">
        <f t="shared" ref="D70:D101" si="22">C69*$K$1</f>
        <v>0</v>
      </c>
      <c r="E70" s="13">
        <f t="shared" ref="E70:E101" si="23">C69*$K$1+G69</f>
        <v>0</v>
      </c>
      <c r="F70" s="14">
        <f t="shared" ref="F70:F101" si="24">IF(J70&gt;E70,E70,J70)</f>
        <v>0</v>
      </c>
      <c r="G70" s="14">
        <f t="shared" si="18"/>
        <v>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8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9"/>
        <v>22024</v>
      </c>
      <c r="B71" s="12">
        <f t="shared" si="20"/>
        <v>45323</v>
      </c>
      <c r="C71" s="13">
        <f t="shared" si="21"/>
        <v>28470</v>
      </c>
      <c r="D71" s="13">
        <f t="shared" si="22"/>
        <v>0</v>
      </c>
      <c r="E71" s="13">
        <f t="shared" si="23"/>
        <v>0</v>
      </c>
      <c r="F71" s="14">
        <f t="shared" si="24"/>
        <v>0</v>
      </c>
      <c r="G71" s="14">
        <f t="shared" si="18"/>
        <v>0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9"/>
        <v>32024</v>
      </c>
      <c r="B72" s="12">
        <f t="shared" si="20"/>
        <v>45352</v>
      </c>
      <c r="C72" s="13">
        <f t="shared" si="21"/>
        <v>28470</v>
      </c>
      <c r="D72" s="13">
        <f t="shared" si="22"/>
        <v>0</v>
      </c>
      <c r="E72" s="13">
        <f t="shared" si="23"/>
        <v>0</v>
      </c>
      <c r="F72" s="14">
        <f t="shared" si="24"/>
        <v>0</v>
      </c>
      <c r="G72" s="14">
        <f t="shared" si="18"/>
        <v>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9"/>
        <v>42024</v>
      </c>
      <c r="B73" s="12">
        <f t="shared" si="20"/>
        <v>45383</v>
      </c>
      <c r="C73" s="13">
        <f t="shared" si="21"/>
        <v>28470</v>
      </c>
      <c r="D73" s="13">
        <f t="shared" si="22"/>
        <v>0</v>
      </c>
      <c r="E73" s="13">
        <f t="shared" si="23"/>
        <v>0</v>
      </c>
      <c r="F73" s="14">
        <f t="shared" si="24"/>
        <v>0</v>
      </c>
      <c r="G73" s="14">
        <f t="shared" si="18"/>
        <v>0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9"/>
        <v>52024</v>
      </c>
      <c r="B74" s="12">
        <f t="shared" si="20"/>
        <v>45413</v>
      </c>
      <c r="C74" s="13">
        <f t="shared" si="21"/>
        <v>28470</v>
      </c>
      <c r="D74" s="13">
        <f t="shared" si="22"/>
        <v>0</v>
      </c>
      <c r="E74" s="13">
        <f t="shared" si="23"/>
        <v>0</v>
      </c>
      <c r="F74" s="14">
        <f t="shared" si="24"/>
        <v>0</v>
      </c>
      <c r="G74" s="14">
        <f t="shared" si="18"/>
        <v>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9"/>
        <v>62024</v>
      </c>
      <c r="B75" s="12">
        <f t="shared" si="20"/>
        <v>45444</v>
      </c>
      <c r="C75" s="13">
        <f t="shared" si="21"/>
        <v>28470</v>
      </c>
      <c r="D75" s="13">
        <f t="shared" si="22"/>
        <v>0</v>
      </c>
      <c r="E75" s="13">
        <f t="shared" si="23"/>
        <v>0</v>
      </c>
      <c r="F75" s="14">
        <f t="shared" si="24"/>
        <v>0</v>
      </c>
      <c r="G75" s="14">
        <f t="shared" si="18"/>
        <v>0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9"/>
        <v>72024</v>
      </c>
      <c r="B76" s="12">
        <f t="shared" si="20"/>
        <v>45474</v>
      </c>
      <c r="C76" s="13">
        <f t="shared" si="21"/>
        <v>28470</v>
      </c>
      <c r="D76" s="13">
        <f t="shared" si="22"/>
        <v>0</v>
      </c>
      <c r="E76" s="13">
        <f t="shared" si="23"/>
        <v>0</v>
      </c>
      <c r="F76" s="14">
        <f t="shared" si="24"/>
        <v>0</v>
      </c>
      <c r="G76" s="14">
        <f t="shared" si="18"/>
        <v>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9"/>
        <v>82024</v>
      </c>
      <c r="B77" s="12">
        <f t="shared" si="20"/>
        <v>45505</v>
      </c>
      <c r="C77" s="13">
        <f t="shared" si="21"/>
        <v>28470</v>
      </c>
      <c r="D77" s="13">
        <f t="shared" si="22"/>
        <v>0</v>
      </c>
      <c r="E77" s="13">
        <f t="shared" si="23"/>
        <v>0</v>
      </c>
      <c r="F77" s="14">
        <f t="shared" si="24"/>
        <v>0</v>
      </c>
      <c r="G77" s="14">
        <f t="shared" si="18"/>
        <v>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9"/>
        <v>92024</v>
      </c>
      <c r="B78" s="12">
        <f t="shared" si="20"/>
        <v>45536</v>
      </c>
      <c r="C78" s="13">
        <f t="shared" si="21"/>
        <v>28470</v>
      </c>
      <c r="D78" s="13">
        <f t="shared" si="22"/>
        <v>0</v>
      </c>
      <c r="E78" s="13">
        <f t="shared" si="23"/>
        <v>0</v>
      </c>
      <c r="F78" s="14">
        <f t="shared" si="24"/>
        <v>0</v>
      </c>
      <c r="G78" s="14">
        <f t="shared" si="18"/>
        <v>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9"/>
        <v>102024</v>
      </c>
      <c r="B79" s="12">
        <f t="shared" si="20"/>
        <v>45566</v>
      </c>
      <c r="C79" s="13">
        <f t="shared" si="21"/>
        <v>28470</v>
      </c>
      <c r="D79" s="13">
        <f t="shared" si="22"/>
        <v>0</v>
      </c>
      <c r="E79" s="13">
        <f t="shared" si="23"/>
        <v>0</v>
      </c>
      <c r="F79" s="14">
        <f t="shared" si="24"/>
        <v>0</v>
      </c>
      <c r="G79" s="14">
        <f t="shared" si="18"/>
        <v>0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9"/>
        <v>112024</v>
      </c>
      <c r="B80" s="12">
        <f t="shared" si="20"/>
        <v>45597</v>
      </c>
      <c r="C80" s="13">
        <f t="shared" si="21"/>
        <v>28470</v>
      </c>
      <c r="D80" s="13">
        <f t="shared" si="22"/>
        <v>0</v>
      </c>
      <c r="E80" s="13">
        <f t="shared" si="23"/>
        <v>0</v>
      </c>
      <c r="F80" s="14">
        <f t="shared" si="24"/>
        <v>0</v>
      </c>
      <c r="G80" s="14">
        <f t="shared" si="18"/>
        <v>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9"/>
        <v>122024</v>
      </c>
      <c r="B81" s="12">
        <f t="shared" si="20"/>
        <v>45627</v>
      </c>
      <c r="C81" s="13">
        <f t="shared" si="21"/>
        <v>28470</v>
      </c>
      <c r="D81" s="13">
        <f t="shared" si="22"/>
        <v>0</v>
      </c>
      <c r="E81" s="13">
        <f t="shared" si="23"/>
        <v>0</v>
      </c>
      <c r="F81" s="14">
        <f t="shared" si="24"/>
        <v>0</v>
      </c>
      <c r="G81" s="14">
        <f t="shared" si="18"/>
        <v>0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9"/>
        <v>12025</v>
      </c>
      <c r="B82" s="12">
        <f t="shared" si="20"/>
        <v>45658</v>
      </c>
      <c r="C82" s="13">
        <f t="shared" si="21"/>
        <v>28470</v>
      </c>
      <c r="D82" s="13">
        <f t="shared" si="22"/>
        <v>0</v>
      </c>
      <c r="E82" s="13">
        <f t="shared" si="23"/>
        <v>0</v>
      </c>
      <c r="F82" s="14">
        <f t="shared" si="24"/>
        <v>0</v>
      </c>
      <c r="G82" s="14">
        <f t="shared" si="18"/>
        <v>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9"/>
        <v>22025</v>
      </c>
      <c r="B83" s="12">
        <f t="shared" si="20"/>
        <v>45689</v>
      </c>
      <c r="C83" s="13">
        <f t="shared" si="21"/>
        <v>28470</v>
      </c>
      <c r="D83" s="13">
        <f t="shared" si="22"/>
        <v>0</v>
      </c>
      <c r="E83" s="13">
        <f t="shared" si="23"/>
        <v>0</v>
      </c>
      <c r="F83" s="14">
        <f t="shared" si="24"/>
        <v>0</v>
      </c>
      <c r="G83" s="14">
        <f t="shared" si="18"/>
        <v>0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9"/>
        <v>32025</v>
      </c>
      <c r="B84" s="12">
        <f t="shared" si="20"/>
        <v>45717</v>
      </c>
      <c r="C84" s="13">
        <f t="shared" si="21"/>
        <v>28470</v>
      </c>
      <c r="D84" s="13">
        <f t="shared" si="22"/>
        <v>0</v>
      </c>
      <c r="E84" s="13">
        <f t="shared" si="23"/>
        <v>0</v>
      </c>
      <c r="F84" s="14">
        <f t="shared" si="24"/>
        <v>0</v>
      </c>
      <c r="G84" s="14">
        <f t="shared" si="18"/>
        <v>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9"/>
        <v>42025</v>
      </c>
      <c r="B85" s="12">
        <f t="shared" si="20"/>
        <v>45748</v>
      </c>
      <c r="C85" s="13">
        <f t="shared" si="21"/>
        <v>28470</v>
      </c>
      <c r="D85" s="13">
        <f t="shared" si="22"/>
        <v>0</v>
      </c>
      <c r="E85" s="13">
        <f t="shared" si="23"/>
        <v>0</v>
      </c>
      <c r="F85" s="14">
        <f t="shared" si="24"/>
        <v>0</v>
      </c>
      <c r="G85" s="14">
        <f t="shared" si="18"/>
        <v>0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9"/>
        <v>52025</v>
      </c>
      <c r="B86" s="12">
        <f t="shared" si="20"/>
        <v>45778</v>
      </c>
      <c r="C86" s="13">
        <f t="shared" si="21"/>
        <v>28470</v>
      </c>
      <c r="D86" s="13">
        <f t="shared" si="22"/>
        <v>0</v>
      </c>
      <c r="E86" s="13">
        <f t="shared" si="23"/>
        <v>0</v>
      </c>
      <c r="F86" s="14">
        <f t="shared" si="24"/>
        <v>0</v>
      </c>
      <c r="G86" s="14">
        <f t="shared" si="18"/>
        <v>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9"/>
        <v>62025</v>
      </c>
      <c r="B87" s="12">
        <f t="shared" si="20"/>
        <v>45809</v>
      </c>
      <c r="C87" s="13">
        <f t="shared" si="21"/>
        <v>28470</v>
      </c>
      <c r="D87" s="13">
        <f t="shared" si="22"/>
        <v>0</v>
      </c>
      <c r="E87" s="13">
        <f t="shared" si="23"/>
        <v>0</v>
      </c>
      <c r="F87" s="14">
        <f t="shared" si="24"/>
        <v>0</v>
      </c>
      <c r="G87" s="14">
        <f t="shared" si="18"/>
        <v>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9"/>
        <v>72025</v>
      </c>
      <c r="B88" s="12">
        <f t="shared" si="20"/>
        <v>45839</v>
      </c>
      <c r="C88" s="13">
        <f t="shared" si="21"/>
        <v>28470</v>
      </c>
      <c r="D88" s="13">
        <f t="shared" si="22"/>
        <v>0</v>
      </c>
      <c r="E88" s="13">
        <f t="shared" si="23"/>
        <v>0</v>
      </c>
      <c r="F88" s="14">
        <f t="shared" si="24"/>
        <v>0</v>
      </c>
      <c r="G88" s="14">
        <f t="shared" si="18"/>
        <v>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9"/>
        <v>82025</v>
      </c>
      <c r="B89" s="12">
        <f t="shared" si="20"/>
        <v>45870</v>
      </c>
      <c r="C89" s="13">
        <f t="shared" si="21"/>
        <v>28470</v>
      </c>
      <c r="D89" s="13">
        <f t="shared" si="22"/>
        <v>0</v>
      </c>
      <c r="E89" s="13">
        <f t="shared" si="23"/>
        <v>0</v>
      </c>
      <c r="F89" s="14">
        <f t="shared" si="24"/>
        <v>0</v>
      </c>
      <c r="G89" s="14">
        <f t="shared" si="18"/>
        <v>0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9"/>
        <v>92025</v>
      </c>
      <c r="B90" s="12">
        <f t="shared" si="20"/>
        <v>45901</v>
      </c>
      <c r="C90" s="13">
        <f t="shared" si="21"/>
        <v>28470</v>
      </c>
      <c r="D90" s="13">
        <f t="shared" si="22"/>
        <v>0</v>
      </c>
      <c r="E90" s="13">
        <f t="shared" si="23"/>
        <v>0</v>
      </c>
      <c r="F90" s="14">
        <f t="shared" si="24"/>
        <v>0</v>
      </c>
      <c r="G90" s="14">
        <f t="shared" si="18"/>
        <v>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9"/>
        <v>102025</v>
      </c>
      <c r="B91" s="12">
        <f t="shared" si="20"/>
        <v>45931</v>
      </c>
      <c r="C91" s="13">
        <f t="shared" si="21"/>
        <v>28470</v>
      </c>
      <c r="D91" s="13">
        <f t="shared" si="22"/>
        <v>0</v>
      </c>
      <c r="E91" s="13">
        <f t="shared" si="23"/>
        <v>0</v>
      </c>
      <c r="F91" s="14">
        <f t="shared" si="24"/>
        <v>0</v>
      </c>
      <c r="G91" s="14">
        <f t="shared" si="18"/>
        <v>0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9"/>
        <v>112025</v>
      </c>
      <c r="B92" s="12">
        <f t="shared" si="20"/>
        <v>45962</v>
      </c>
      <c r="C92" s="13">
        <f t="shared" si="21"/>
        <v>28470</v>
      </c>
      <c r="D92" s="13">
        <f t="shared" si="22"/>
        <v>0</v>
      </c>
      <c r="E92" s="13">
        <f t="shared" si="23"/>
        <v>0</v>
      </c>
      <c r="F92" s="14">
        <f t="shared" si="24"/>
        <v>0</v>
      </c>
      <c r="G92" s="14">
        <f t="shared" si="18"/>
        <v>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9"/>
        <v>122025</v>
      </c>
      <c r="B93" s="12">
        <f t="shared" si="20"/>
        <v>45992</v>
      </c>
      <c r="C93" s="13">
        <f t="shared" si="21"/>
        <v>28470</v>
      </c>
      <c r="D93" s="13">
        <f t="shared" si="22"/>
        <v>0</v>
      </c>
      <c r="E93" s="13">
        <f t="shared" si="23"/>
        <v>0</v>
      </c>
      <c r="F93" s="14">
        <f t="shared" si="24"/>
        <v>0</v>
      </c>
      <c r="G93" s="14">
        <f t="shared" si="18"/>
        <v>0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9"/>
        <v>12026</v>
      </c>
      <c r="B94" s="12">
        <f t="shared" si="20"/>
        <v>46023</v>
      </c>
      <c r="C94" s="13">
        <f t="shared" si="21"/>
        <v>28470</v>
      </c>
      <c r="D94" s="13">
        <f t="shared" si="22"/>
        <v>0</v>
      </c>
      <c r="E94" s="13">
        <f t="shared" si="23"/>
        <v>0</v>
      </c>
      <c r="F94" s="14">
        <f t="shared" si="24"/>
        <v>0</v>
      </c>
      <c r="G94" s="14">
        <f t="shared" si="18"/>
        <v>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9"/>
        <v>22026</v>
      </c>
      <c r="B95" s="12">
        <f t="shared" si="20"/>
        <v>46054</v>
      </c>
      <c r="C95" s="13">
        <f t="shared" si="21"/>
        <v>28470</v>
      </c>
      <c r="D95" s="13">
        <f t="shared" si="22"/>
        <v>0</v>
      </c>
      <c r="E95" s="13">
        <f t="shared" si="23"/>
        <v>0</v>
      </c>
      <c r="F95" s="14">
        <f t="shared" si="24"/>
        <v>0</v>
      </c>
      <c r="G95" s="14">
        <f t="shared" si="18"/>
        <v>0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9"/>
        <v>32026</v>
      </c>
      <c r="B96" s="12">
        <f t="shared" si="20"/>
        <v>46082</v>
      </c>
      <c r="C96" s="13">
        <f t="shared" si="21"/>
        <v>28470</v>
      </c>
      <c r="D96" s="13">
        <f t="shared" si="22"/>
        <v>0</v>
      </c>
      <c r="E96" s="13">
        <f t="shared" si="23"/>
        <v>0</v>
      </c>
      <c r="F96" s="14">
        <f t="shared" si="24"/>
        <v>0</v>
      </c>
      <c r="G96" s="14">
        <f t="shared" si="18"/>
        <v>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9"/>
        <v>42026</v>
      </c>
      <c r="B97" s="12">
        <f t="shared" si="20"/>
        <v>46113</v>
      </c>
      <c r="C97" s="13">
        <f t="shared" si="21"/>
        <v>28470</v>
      </c>
      <c r="D97" s="13">
        <f t="shared" si="22"/>
        <v>0</v>
      </c>
      <c r="E97" s="13">
        <f t="shared" si="23"/>
        <v>0</v>
      </c>
      <c r="F97" s="14">
        <f t="shared" si="24"/>
        <v>0</v>
      </c>
      <c r="G97" s="14">
        <f t="shared" si="18"/>
        <v>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9"/>
        <v>52026</v>
      </c>
      <c r="B98" s="12">
        <f t="shared" si="20"/>
        <v>46143</v>
      </c>
      <c r="C98" s="13">
        <f t="shared" si="21"/>
        <v>28470</v>
      </c>
      <c r="D98" s="13">
        <f t="shared" si="22"/>
        <v>0</v>
      </c>
      <c r="E98" s="13">
        <f t="shared" si="23"/>
        <v>0</v>
      </c>
      <c r="F98" s="14">
        <f t="shared" si="24"/>
        <v>0</v>
      </c>
      <c r="G98" s="14">
        <f t="shared" si="18"/>
        <v>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9"/>
        <v>62026</v>
      </c>
      <c r="B99" s="12">
        <f t="shared" si="20"/>
        <v>46174</v>
      </c>
      <c r="C99" s="13">
        <f t="shared" si="21"/>
        <v>28470</v>
      </c>
      <c r="D99" s="13">
        <f t="shared" si="22"/>
        <v>0</v>
      </c>
      <c r="E99" s="13">
        <f t="shared" si="23"/>
        <v>0</v>
      </c>
      <c r="F99" s="14">
        <f t="shared" si="24"/>
        <v>0</v>
      </c>
      <c r="G99" s="14">
        <f t="shared" si="18"/>
        <v>0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9"/>
        <v>72026</v>
      </c>
      <c r="B100" s="12">
        <f t="shared" si="20"/>
        <v>46204</v>
      </c>
      <c r="C100" s="13">
        <f t="shared" si="21"/>
        <v>28470</v>
      </c>
      <c r="D100" s="13">
        <f t="shared" si="22"/>
        <v>0</v>
      </c>
      <c r="E100" s="13">
        <f t="shared" si="23"/>
        <v>0</v>
      </c>
      <c r="F100" s="14">
        <f t="shared" si="24"/>
        <v>0</v>
      </c>
      <c r="G100" s="14">
        <f t="shared" si="18"/>
        <v>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9"/>
        <v>82026</v>
      </c>
      <c r="B101" s="12">
        <f t="shared" si="20"/>
        <v>46235</v>
      </c>
      <c r="C101" s="13">
        <f t="shared" si="21"/>
        <v>28470</v>
      </c>
      <c r="D101" s="13">
        <f t="shared" si="22"/>
        <v>0</v>
      </c>
      <c r="E101" s="13">
        <f t="shared" si="23"/>
        <v>0</v>
      </c>
      <c r="F101" s="14">
        <f t="shared" si="24"/>
        <v>0</v>
      </c>
      <c r="G101" s="14">
        <f t="shared" ref="G101:G124" si="28">E101-F101</f>
        <v>0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9">MONTH(B102)&amp;YEAR(B102)</f>
        <v>92026</v>
      </c>
      <c r="B102" s="12">
        <f t="shared" ref="B102:B124" si="30">EDATE(B101,1)</f>
        <v>46266</v>
      </c>
      <c r="C102" s="13">
        <f t="shared" ref="C102:C124" si="31">C101-H102+I102</f>
        <v>28470</v>
      </c>
      <c r="D102" s="13">
        <f t="shared" ref="D102:D124" si="32">C101*$K$1</f>
        <v>0</v>
      </c>
      <c r="E102" s="13">
        <f t="shared" ref="E102:E124" si="33">C101*$K$1+G101</f>
        <v>0</v>
      </c>
      <c r="F102" s="14">
        <f t="shared" ref="F102:F124" si="34">IF(J102&gt;E102,E102,J102)</f>
        <v>0</v>
      </c>
      <c r="G102" s="14">
        <f t="shared" si="28"/>
        <v>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9"/>
        <v>102026</v>
      </c>
      <c r="B103" s="12">
        <f t="shared" si="30"/>
        <v>46296</v>
      </c>
      <c r="C103" s="13">
        <f t="shared" si="31"/>
        <v>28470</v>
      </c>
      <c r="D103" s="13">
        <f t="shared" si="32"/>
        <v>0</v>
      </c>
      <c r="E103" s="13">
        <f t="shared" si="33"/>
        <v>0</v>
      </c>
      <c r="F103" s="14">
        <f t="shared" si="34"/>
        <v>0</v>
      </c>
      <c r="G103" s="14">
        <f t="shared" si="28"/>
        <v>0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9"/>
        <v>112026</v>
      </c>
      <c r="B104" s="12">
        <f t="shared" si="30"/>
        <v>46327</v>
      </c>
      <c r="C104" s="13">
        <f t="shared" si="31"/>
        <v>28470</v>
      </c>
      <c r="D104" s="13">
        <f t="shared" si="32"/>
        <v>0</v>
      </c>
      <c r="E104" s="13">
        <f t="shared" si="33"/>
        <v>0</v>
      </c>
      <c r="F104" s="14">
        <f t="shared" si="34"/>
        <v>0</v>
      </c>
      <c r="G104" s="14">
        <f t="shared" si="28"/>
        <v>0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9"/>
        <v>122026</v>
      </c>
      <c r="B105" s="12">
        <f t="shared" si="30"/>
        <v>46357</v>
      </c>
      <c r="C105" s="13">
        <f t="shared" si="31"/>
        <v>28470</v>
      </c>
      <c r="D105" s="13">
        <f t="shared" si="32"/>
        <v>0</v>
      </c>
      <c r="E105" s="13">
        <f t="shared" si="33"/>
        <v>0</v>
      </c>
      <c r="F105" s="14">
        <f t="shared" si="34"/>
        <v>0</v>
      </c>
      <c r="G105" s="14">
        <f t="shared" si="28"/>
        <v>0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9"/>
        <v>12027</v>
      </c>
      <c r="B106" s="12">
        <f t="shared" si="30"/>
        <v>46388</v>
      </c>
      <c r="C106" s="13">
        <f t="shared" si="31"/>
        <v>28470</v>
      </c>
      <c r="D106" s="13">
        <f t="shared" si="32"/>
        <v>0</v>
      </c>
      <c r="E106" s="13">
        <f t="shared" si="33"/>
        <v>0</v>
      </c>
      <c r="F106" s="14">
        <f t="shared" si="34"/>
        <v>0</v>
      </c>
      <c r="G106" s="14">
        <f t="shared" si="28"/>
        <v>0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9"/>
        <v>22027</v>
      </c>
      <c r="B107" s="12">
        <f t="shared" si="30"/>
        <v>46419</v>
      </c>
      <c r="C107" s="13">
        <f t="shared" si="31"/>
        <v>28470</v>
      </c>
      <c r="D107" s="13">
        <f t="shared" si="32"/>
        <v>0</v>
      </c>
      <c r="E107" s="13">
        <f t="shared" si="33"/>
        <v>0</v>
      </c>
      <c r="F107" s="14">
        <f t="shared" si="34"/>
        <v>0</v>
      </c>
      <c r="G107" s="14">
        <f t="shared" si="28"/>
        <v>0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9"/>
        <v>32027</v>
      </c>
      <c r="B108" s="12">
        <f t="shared" si="30"/>
        <v>46447</v>
      </c>
      <c r="C108" s="13">
        <f t="shared" si="31"/>
        <v>28470</v>
      </c>
      <c r="D108" s="13">
        <f t="shared" si="32"/>
        <v>0</v>
      </c>
      <c r="E108" s="13">
        <f t="shared" si="33"/>
        <v>0</v>
      </c>
      <c r="F108" s="14">
        <f t="shared" si="34"/>
        <v>0</v>
      </c>
      <c r="G108" s="14">
        <f t="shared" si="28"/>
        <v>0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9"/>
        <v>42027</v>
      </c>
      <c r="B109" s="12">
        <f t="shared" si="30"/>
        <v>46478</v>
      </c>
      <c r="C109" s="13">
        <f t="shared" si="31"/>
        <v>28470</v>
      </c>
      <c r="D109" s="13">
        <f t="shared" si="32"/>
        <v>0</v>
      </c>
      <c r="E109" s="13">
        <f t="shared" si="33"/>
        <v>0</v>
      </c>
      <c r="F109" s="14">
        <f t="shared" si="34"/>
        <v>0</v>
      </c>
      <c r="G109" s="14">
        <f t="shared" si="28"/>
        <v>0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9"/>
        <v>52027</v>
      </c>
      <c r="B110" s="12">
        <f t="shared" si="30"/>
        <v>46508</v>
      </c>
      <c r="C110" s="13">
        <f t="shared" si="31"/>
        <v>28470</v>
      </c>
      <c r="D110" s="13">
        <f t="shared" si="32"/>
        <v>0</v>
      </c>
      <c r="E110" s="13">
        <f t="shared" si="33"/>
        <v>0</v>
      </c>
      <c r="F110" s="14">
        <f t="shared" si="34"/>
        <v>0</v>
      </c>
      <c r="G110" s="14">
        <f t="shared" si="28"/>
        <v>0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9"/>
        <v>62027</v>
      </c>
      <c r="B111" s="12">
        <f t="shared" si="30"/>
        <v>46539</v>
      </c>
      <c r="C111" s="13">
        <f t="shared" si="31"/>
        <v>28470</v>
      </c>
      <c r="D111" s="13">
        <f t="shared" si="32"/>
        <v>0</v>
      </c>
      <c r="E111" s="13">
        <f t="shared" si="33"/>
        <v>0</v>
      </c>
      <c r="F111" s="14">
        <f t="shared" si="34"/>
        <v>0</v>
      </c>
      <c r="G111" s="14">
        <f t="shared" si="28"/>
        <v>0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9"/>
        <v>72027</v>
      </c>
      <c r="B112" s="12">
        <f t="shared" si="30"/>
        <v>46569</v>
      </c>
      <c r="C112" s="13">
        <f t="shared" si="31"/>
        <v>28470</v>
      </c>
      <c r="D112" s="13">
        <f t="shared" si="32"/>
        <v>0</v>
      </c>
      <c r="E112" s="13">
        <f t="shared" si="33"/>
        <v>0</v>
      </c>
      <c r="F112" s="14">
        <f t="shared" si="34"/>
        <v>0</v>
      </c>
      <c r="G112" s="14">
        <f t="shared" si="28"/>
        <v>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9"/>
        <v>82027</v>
      </c>
      <c r="B113" s="12">
        <f t="shared" si="30"/>
        <v>46600</v>
      </c>
      <c r="C113" s="13">
        <f t="shared" si="31"/>
        <v>28470</v>
      </c>
      <c r="D113" s="13">
        <f t="shared" si="32"/>
        <v>0</v>
      </c>
      <c r="E113" s="13">
        <f t="shared" si="33"/>
        <v>0</v>
      </c>
      <c r="F113" s="14">
        <f t="shared" si="34"/>
        <v>0</v>
      </c>
      <c r="G113" s="14">
        <f t="shared" si="28"/>
        <v>0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9"/>
        <v>92027</v>
      </c>
      <c r="B114" s="12">
        <f t="shared" si="30"/>
        <v>46631</v>
      </c>
      <c r="C114" s="13">
        <f t="shared" si="31"/>
        <v>28470</v>
      </c>
      <c r="D114" s="13">
        <f t="shared" si="32"/>
        <v>0</v>
      </c>
      <c r="E114" s="13">
        <f t="shared" si="33"/>
        <v>0</v>
      </c>
      <c r="F114" s="14">
        <f t="shared" si="34"/>
        <v>0</v>
      </c>
      <c r="G114" s="14">
        <f t="shared" si="28"/>
        <v>0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9"/>
        <v>102027</v>
      </c>
      <c r="B115" s="12">
        <f t="shared" si="30"/>
        <v>46661</v>
      </c>
      <c r="C115" s="13">
        <f t="shared" si="31"/>
        <v>28470</v>
      </c>
      <c r="D115" s="13">
        <f t="shared" si="32"/>
        <v>0</v>
      </c>
      <c r="E115" s="13">
        <f t="shared" si="33"/>
        <v>0</v>
      </c>
      <c r="F115" s="14">
        <f t="shared" si="34"/>
        <v>0</v>
      </c>
      <c r="G115" s="14">
        <f t="shared" si="28"/>
        <v>0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9"/>
        <v>112027</v>
      </c>
      <c r="B116" s="12">
        <f t="shared" si="30"/>
        <v>46692</v>
      </c>
      <c r="C116" s="13">
        <f t="shared" si="31"/>
        <v>28470</v>
      </c>
      <c r="D116" s="13">
        <f t="shared" si="32"/>
        <v>0</v>
      </c>
      <c r="E116" s="13">
        <f t="shared" si="33"/>
        <v>0</v>
      </c>
      <c r="F116" s="14">
        <f t="shared" si="34"/>
        <v>0</v>
      </c>
      <c r="G116" s="14">
        <f t="shared" si="28"/>
        <v>0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9"/>
        <v>122027</v>
      </c>
      <c r="B117" s="12">
        <f t="shared" si="30"/>
        <v>46722</v>
      </c>
      <c r="C117" s="13">
        <f t="shared" si="31"/>
        <v>28470</v>
      </c>
      <c r="D117" s="13">
        <f t="shared" si="32"/>
        <v>0</v>
      </c>
      <c r="E117" s="13">
        <f t="shared" si="33"/>
        <v>0</v>
      </c>
      <c r="F117" s="14">
        <f t="shared" si="34"/>
        <v>0</v>
      </c>
      <c r="G117" s="14">
        <f t="shared" si="28"/>
        <v>0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9"/>
        <v>12028</v>
      </c>
      <c r="B118" s="12">
        <f t="shared" si="30"/>
        <v>46753</v>
      </c>
      <c r="C118" s="13">
        <f t="shared" si="31"/>
        <v>28470</v>
      </c>
      <c r="D118" s="13">
        <f t="shared" si="32"/>
        <v>0</v>
      </c>
      <c r="E118" s="13">
        <f t="shared" si="33"/>
        <v>0</v>
      </c>
      <c r="F118" s="14">
        <f t="shared" si="34"/>
        <v>0</v>
      </c>
      <c r="G118" s="14">
        <f t="shared" si="28"/>
        <v>0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9"/>
        <v>22028</v>
      </c>
      <c r="B119" s="12">
        <f t="shared" si="30"/>
        <v>46784</v>
      </c>
      <c r="C119" s="13">
        <f t="shared" si="31"/>
        <v>28470</v>
      </c>
      <c r="D119" s="13">
        <f t="shared" si="32"/>
        <v>0</v>
      </c>
      <c r="E119" s="13">
        <f t="shared" si="33"/>
        <v>0</v>
      </c>
      <c r="F119" s="14">
        <f t="shared" si="34"/>
        <v>0</v>
      </c>
      <c r="G119" s="14">
        <f t="shared" si="28"/>
        <v>0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9"/>
        <v>32028</v>
      </c>
      <c r="B120" s="12">
        <f t="shared" si="30"/>
        <v>46813</v>
      </c>
      <c r="C120" s="13">
        <f t="shared" si="31"/>
        <v>28470</v>
      </c>
      <c r="D120" s="13">
        <f t="shared" si="32"/>
        <v>0</v>
      </c>
      <c r="E120" s="13">
        <f t="shared" si="33"/>
        <v>0</v>
      </c>
      <c r="F120" s="14">
        <f t="shared" si="34"/>
        <v>0</v>
      </c>
      <c r="G120" s="14">
        <f t="shared" si="28"/>
        <v>0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9"/>
        <v>42028</v>
      </c>
      <c r="B121" s="12">
        <f t="shared" si="30"/>
        <v>46844</v>
      </c>
      <c r="C121" s="13">
        <f t="shared" si="31"/>
        <v>28470</v>
      </c>
      <c r="D121" s="13">
        <f t="shared" si="32"/>
        <v>0</v>
      </c>
      <c r="E121" s="13">
        <f t="shared" si="33"/>
        <v>0</v>
      </c>
      <c r="F121" s="14">
        <f t="shared" si="34"/>
        <v>0</v>
      </c>
      <c r="G121" s="14">
        <f t="shared" si="28"/>
        <v>0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9"/>
        <v>52028</v>
      </c>
      <c r="B122" s="12">
        <f t="shared" si="30"/>
        <v>46874</v>
      </c>
      <c r="C122" s="13">
        <f t="shared" si="31"/>
        <v>28470</v>
      </c>
      <c r="D122" s="13">
        <f t="shared" si="32"/>
        <v>0</v>
      </c>
      <c r="E122" s="13">
        <f t="shared" si="33"/>
        <v>0</v>
      </c>
      <c r="F122" s="14">
        <f t="shared" si="34"/>
        <v>0</v>
      </c>
      <c r="G122" s="14">
        <f t="shared" si="28"/>
        <v>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9"/>
        <v>62028</v>
      </c>
      <c r="B123" s="12">
        <f t="shared" si="30"/>
        <v>46905</v>
      </c>
      <c r="C123" s="13">
        <f t="shared" si="31"/>
        <v>28470</v>
      </c>
      <c r="D123" s="13">
        <f t="shared" si="32"/>
        <v>0</v>
      </c>
      <c r="E123" s="13">
        <f t="shared" si="33"/>
        <v>0</v>
      </c>
      <c r="F123" s="14">
        <f t="shared" si="34"/>
        <v>0</v>
      </c>
      <c r="G123" s="14">
        <f t="shared" si="28"/>
        <v>0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9"/>
        <v>72028</v>
      </c>
      <c r="B124" s="12">
        <f t="shared" si="30"/>
        <v>46935</v>
      </c>
      <c r="C124" s="13">
        <f t="shared" si="31"/>
        <v>28470</v>
      </c>
      <c r="D124" s="13">
        <f t="shared" si="32"/>
        <v>0</v>
      </c>
      <c r="E124" s="13">
        <f t="shared" si="33"/>
        <v>0</v>
      </c>
      <c r="F124" s="14">
        <f t="shared" si="34"/>
        <v>0</v>
      </c>
      <c r="G124" s="14">
        <f t="shared" si="28"/>
        <v>0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6" sqref="M26"/>
    </sheetView>
  </sheetViews>
  <sheetFormatPr defaultColWidth="11" defaultRowHeight="15"/>
  <cols>
    <col min="1" max="1" width="7" hidden="1" customWidth="1"/>
    <col min="2" max="2" width="8.85714285714286" customWidth="1"/>
    <col min="3" max="3" width="13.4285714285714" customWidth="1"/>
    <col min="4" max="4" width="10.5714285714286" customWidth="1"/>
    <col min="5" max="5" width="9.57142857142857" customWidth="1"/>
    <col min="6" max="7" width="10.1428571428571" customWidth="1"/>
    <col min="8" max="8" width="11.2857142857143" customWidth="1"/>
    <col min="9" max="9" width="12.4285714285714" customWidth="1"/>
    <col min="10" max="10" width="10.2857142857143" customWidth="1"/>
    <col min="11" max="11" width="11.8571428571429" customWidth="1"/>
    <col min="12" max="12" width="10.5714285714286" customWidth="1"/>
    <col min="13" max="13" width="9.71428571428571" customWidth="1"/>
    <col min="14" max="14" width="11.7142857142857" customWidth="1"/>
    <col min="15" max="15" width="12.5714285714286" customWidth="1"/>
    <col min="16" max="16" width="7.85714285714286" customWidth="1"/>
    <col min="17" max="17" width="3.28571428571429" customWidth="1"/>
    <col min="18" max="18" width="19" customWidth="1"/>
    <col min="19" max="19" width="11.2857142857143" customWidth="1"/>
  </cols>
  <sheetData>
    <row r="1" spans="2:16">
      <c r="B1" s="1" t="s">
        <v>9</v>
      </c>
      <c r="C1" s="2" t="s">
        <v>155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43252</v>
      </c>
      <c r="N1" s="19" t="s">
        <v>13</v>
      </c>
      <c r="O1" s="20">
        <v>16300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62018</v>
      </c>
      <c r="B5" s="12">
        <f>EDATE(M1,0)</f>
        <v>43252</v>
      </c>
      <c r="C5" s="13">
        <f>IF(H5&gt;0,O1-H5,IF(J5&lt;0,O1-J5,O1))</f>
        <v>16300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16300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12400</v>
      </c>
    </row>
    <row r="6" ht="15.75" spans="1:19">
      <c r="A6" s="5" t="str">
        <f t="shared" ref="A6:A37" si="1">MONTH(B6)&amp;YEAR(B6)</f>
        <v>72018</v>
      </c>
      <c r="B6" s="12">
        <f t="shared" ref="B6:B37" si="2">EDATE(B5,1)</f>
        <v>43282</v>
      </c>
      <c r="C6" s="13">
        <f t="shared" ref="C6:C37" si="3">C5-H6+I6</f>
        <v>16100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200</v>
      </c>
      <c r="I6" s="24">
        <f t="shared" ref="I6:I37" si="8">-SUMIF(L6:P6,"&lt;0",L6:P6)</f>
        <v>0</v>
      </c>
      <c r="J6" s="24">
        <f>IF($L6&gt;0,$L6,0)+IF($N6&gt;0,$N6,0)+IF($P6&gt;0,$P6,0)</f>
        <v>200</v>
      </c>
      <c r="K6" s="27">
        <v>43284</v>
      </c>
      <c r="L6" s="26">
        <v>200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82018</v>
      </c>
      <c r="B7" s="12">
        <f t="shared" si="2"/>
        <v>43313</v>
      </c>
      <c r="C7" s="13">
        <f t="shared" si="3"/>
        <v>15900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200</v>
      </c>
      <c r="I7" s="24">
        <f t="shared" si="8"/>
        <v>0</v>
      </c>
      <c r="J7" s="24">
        <f t="shared" ref="J7:J70" si="9">IF($L7&gt;0,$L7,0)+IF($N7&gt;0,$N7,0)+IF($P7&gt;0,$P7,0)</f>
        <v>200</v>
      </c>
      <c r="K7" s="27">
        <v>43313</v>
      </c>
      <c r="L7" s="26">
        <v>200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92018</v>
      </c>
      <c r="B8" s="12">
        <f t="shared" si="2"/>
        <v>43344</v>
      </c>
      <c r="C8" s="13">
        <f t="shared" si="3"/>
        <v>15700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200</v>
      </c>
      <c r="I8" s="24">
        <f t="shared" si="8"/>
        <v>0</v>
      </c>
      <c r="J8" s="24">
        <f t="shared" si="9"/>
        <v>200</v>
      </c>
      <c r="K8" s="27">
        <v>43344</v>
      </c>
      <c r="L8" s="26">
        <v>200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102018</v>
      </c>
      <c r="B9" s="12">
        <f t="shared" si="2"/>
        <v>43374</v>
      </c>
      <c r="C9" s="13">
        <f t="shared" si="3"/>
        <v>15500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200</v>
      </c>
      <c r="I9" s="24">
        <f t="shared" si="8"/>
        <v>0</v>
      </c>
      <c r="J9" s="24">
        <f t="shared" si="9"/>
        <v>200</v>
      </c>
      <c r="K9" s="27">
        <v>43739</v>
      </c>
      <c r="L9" s="26">
        <v>200</v>
      </c>
      <c r="M9" s="27"/>
      <c r="N9" s="28"/>
      <c r="O9" s="27"/>
      <c r="P9" s="28"/>
      <c r="S9" s="5"/>
    </row>
    <row r="10" ht="15.75" spans="1:19">
      <c r="A10" s="5" t="str">
        <f t="shared" si="1"/>
        <v>112018</v>
      </c>
      <c r="B10" s="12">
        <f t="shared" si="2"/>
        <v>43405</v>
      </c>
      <c r="C10" s="13">
        <f t="shared" si="3"/>
        <v>15300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200</v>
      </c>
      <c r="I10" s="24">
        <f t="shared" si="8"/>
        <v>0</v>
      </c>
      <c r="J10" s="24">
        <f t="shared" si="9"/>
        <v>200</v>
      </c>
      <c r="K10" s="27">
        <v>43405</v>
      </c>
      <c r="L10" s="26">
        <v>200</v>
      </c>
      <c r="M10" s="27"/>
      <c r="N10" s="28"/>
      <c r="O10" s="27"/>
      <c r="P10" s="28"/>
      <c r="S10" s="5"/>
    </row>
    <row r="11" ht="15.75" spans="1:19">
      <c r="A11" s="5" t="str">
        <f t="shared" si="1"/>
        <v>122018</v>
      </c>
      <c r="B11" s="12">
        <f t="shared" si="2"/>
        <v>43435</v>
      </c>
      <c r="C11" s="13">
        <f t="shared" si="3"/>
        <v>15100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200</v>
      </c>
      <c r="I11" s="24">
        <f t="shared" si="8"/>
        <v>0</v>
      </c>
      <c r="J11" s="24">
        <f t="shared" si="9"/>
        <v>200</v>
      </c>
      <c r="K11" s="27">
        <v>43800</v>
      </c>
      <c r="L11" s="26">
        <v>200</v>
      </c>
      <c r="M11" s="27"/>
      <c r="N11" s="28"/>
      <c r="O11" s="27"/>
      <c r="P11" s="28"/>
      <c r="S11" s="5"/>
    </row>
    <row r="12" ht="15.75" spans="1:19">
      <c r="A12" s="5" t="str">
        <f t="shared" si="1"/>
        <v>12019</v>
      </c>
      <c r="B12" s="12">
        <f t="shared" si="2"/>
        <v>43466</v>
      </c>
      <c r="C12" s="13">
        <f t="shared" si="3"/>
        <v>14900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200</v>
      </c>
      <c r="I12" s="24">
        <f t="shared" si="8"/>
        <v>0</v>
      </c>
      <c r="J12" s="24">
        <f t="shared" si="9"/>
        <v>200</v>
      </c>
      <c r="K12" s="27">
        <v>43466</v>
      </c>
      <c r="L12" s="26">
        <v>200</v>
      </c>
      <c r="M12" s="27"/>
      <c r="N12" s="28"/>
      <c r="O12" s="27"/>
      <c r="P12" s="28"/>
      <c r="S12" s="5"/>
    </row>
    <row r="13" ht="15.75" spans="1:19">
      <c r="A13" s="5" t="str">
        <f t="shared" si="1"/>
        <v>22019</v>
      </c>
      <c r="B13" s="12">
        <f t="shared" si="2"/>
        <v>43497</v>
      </c>
      <c r="C13" s="13">
        <f t="shared" si="3"/>
        <v>14700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200</v>
      </c>
      <c r="I13" s="24">
        <f t="shared" si="8"/>
        <v>0</v>
      </c>
      <c r="J13" s="24">
        <f t="shared" si="9"/>
        <v>200</v>
      </c>
      <c r="K13" s="27">
        <v>43497</v>
      </c>
      <c r="L13" s="26">
        <v>200</v>
      </c>
      <c r="M13" s="27"/>
      <c r="N13" s="28"/>
      <c r="O13" s="27"/>
      <c r="P13" s="28"/>
      <c r="S13" s="5"/>
    </row>
    <row r="14" ht="15.75" spans="1:19">
      <c r="A14" s="5" t="str">
        <f t="shared" si="1"/>
        <v>32019</v>
      </c>
      <c r="B14" s="12">
        <f t="shared" si="2"/>
        <v>43525</v>
      </c>
      <c r="C14" s="13">
        <f t="shared" si="3"/>
        <v>14500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200</v>
      </c>
      <c r="I14" s="24">
        <f t="shared" si="8"/>
        <v>0</v>
      </c>
      <c r="J14" s="24">
        <f t="shared" si="9"/>
        <v>200</v>
      </c>
      <c r="K14" s="27">
        <v>43525</v>
      </c>
      <c r="L14" s="26">
        <v>200</v>
      </c>
      <c r="M14" s="27"/>
      <c r="N14" s="28"/>
      <c r="O14" s="27"/>
      <c r="P14" s="28"/>
      <c r="S14" s="5"/>
    </row>
    <row r="15" ht="15.75" spans="1:19">
      <c r="A15" s="5" t="str">
        <f t="shared" si="1"/>
        <v>42019</v>
      </c>
      <c r="B15" s="12">
        <f t="shared" si="2"/>
        <v>43556</v>
      </c>
      <c r="C15" s="13">
        <f t="shared" si="3"/>
        <v>14300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200</v>
      </c>
      <c r="I15" s="24">
        <f t="shared" si="8"/>
        <v>0</v>
      </c>
      <c r="J15" s="24">
        <f t="shared" si="9"/>
        <v>200</v>
      </c>
      <c r="K15" s="29">
        <v>43556</v>
      </c>
      <c r="L15" s="26">
        <v>200</v>
      </c>
      <c r="M15" s="29"/>
      <c r="N15" s="30"/>
      <c r="O15" s="29"/>
      <c r="P15" s="30"/>
      <c r="S15" s="5"/>
    </row>
    <row r="16" ht="15.75" spans="1:19">
      <c r="A16" s="5" t="str">
        <f t="shared" si="1"/>
        <v>52019</v>
      </c>
      <c r="B16" s="12">
        <f t="shared" si="2"/>
        <v>43586</v>
      </c>
      <c r="C16" s="13">
        <f t="shared" si="3"/>
        <v>14100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200</v>
      </c>
      <c r="I16" s="24">
        <f t="shared" si="8"/>
        <v>0</v>
      </c>
      <c r="J16" s="24">
        <f t="shared" si="9"/>
        <v>200</v>
      </c>
      <c r="K16" s="25">
        <v>43586</v>
      </c>
      <c r="L16" s="26">
        <v>200</v>
      </c>
      <c r="M16" s="25"/>
      <c r="N16" s="26"/>
      <c r="O16" s="25"/>
      <c r="P16" s="26"/>
      <c r="S16" s="5"/>
    </row>
    <row r="17" ht="15.75" spans="1:19">
      <c r="A17" s="5" t="str">
        <f t="shared" si="1"/>
        <v>62019</v>
      </c>
      <c r="B17" s="12">
        <f t="shared" si="2"/>
        <v>43617</v>
      </c>
      <c r="C17" s="13">
        <f t="shared" si="3"/>
        <v>13900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200</v>
      </c>
      <c r="I17" s="24">
        <f t="shared" si="8"/>
        <v>0</v>
      </c>
      <c r="J17" s="24">
        <f t="shared" si="9"/>
        <v>200</v>
      </c>
      <c r="K17" s="25">
        <v>43617</v>
      </c>
      <c r="L17" s="26">
        <v>200</v>
      </c>
      <c r="M17" s="25"/>
      <c r="N17" s="26"/>
      <c r="O17" s="25"/>
      <c r="P17" s="26"/>
      <c r="S17" s="5"/>
    </row>
    <row r="18" ht="15.75" spans="1:19">
      <c r="A18" s="5" t="str">
        <f t="shared" si="1"/>
        <v>72019</v>
      </c>
      <c r="B18" s="12">
        <f t="shared" si="2"/>
        <v>43647</v>
      </c>
      <c r="C18" s="13">
        <f t="shared" si="3"/>
        <v>13700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200</v>
      </c>
      <c r="I18" s="24">
        <f t="shared" si="8"/>
        <v>0</v>
      </c>
      <c r="J18" s="24">
        <f t="shared" si="9"/>
        <v>200</v>
      </c>
      <c r="K18" s="25">
        <v>43647</v>
      </c>
      <c r="L18" s="26">
        <v>200</v>
      </c>
      <c r="M18" s="25"/>
      <c r="N18" s="26"/>
      <c r="O18" s="25"/>
      <c r="P18" s="26"/>
      <c r="S18" s="5"/>
    </row>
    <row r="19" ht="15.75" spans="1:19">
      <c r="A19" s="5" t="str">
        <f t="shared" si="1"/>
        <v>82019</v>
      </c>
      <c r="B19" s="12">
        <f t="shared" si="2"/>
        <v>43678</v>
      </c>
      <c r="C19" s="13">
        <f t="shared" si="3"/>
        <v>13500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200</v>
      </c>
      <c r="I19" s="24">
        <f t="shared" si="8"/>
        <v>0</v>
      </c>
      <c r="J19" s="24">
        <f t="shared" si="9"/>
        <v>200</v>
      </c>
      <c r="K19" s="25">
        <v>43678</v>
      </c>
      <c r="L19" s="26">
        <v>200</v>
      </c>
      <c r="M19" s="25"/>
      <c r="N19" s="26"/>
      <c r="O19" s="25"/>
      <c r="P19" s="26"/>
      <c r="S19" s="5"/>
    </row>
    <row r="20" ht="15.75" spans="1:19">
      <c r="A20" s="5" t="str">
        <f t="shared" si="1"/>
        <v>92019</v>
      </c>
      <c r="B20" s="12">
        <f t="shared" si="2"/>
        <v>43709</v>
      </c>
      <c r="C20" s="13">
        <f t="shared" si="3"/>
        <v>13300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200</v>
      </c>
      <c r="I20" s="24">
        <f t="shared" si="8"/>
        <v>0</v>
      </c>
      <c r="J20" s="24">
        <f t="shared" si="9"/>
        <v>200</v>
      </c>
      <c r="K20" s="25">
        <v>43710</v>
      </c>
      <c r="L20" s="26">
        <v>200</v>
      </c>
      <c r="M20" s="25"/>
      <c r="N20" s="26"/>
      <c r="O20" s="25"/>
      <c r="P20" s="26"/>
      <c r="S20" s="5"/>
    </row>
    <row r="21" ht="15.75" spans="1:19">
      <c r="A21" s="5" t="str">
        <f t="shared" si="1"/>
        <v>102019</v>
      </c>
      <c r="B21" s="12">
        <f t="shared" si="2"/>
        <v>43739</v>
      </c>
      <c r="C21" s="13">
        <f t="shared" si="3"/>
        <v>13100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200</v>
      </c>
      <c r="I21" s="24">
        <f t="shared" si="8"/>
        <v>0</v>
      </c>
      <c r="J21" s="24">
        <f t="shared" si="9"/>
        <v>200</v>
      </c>
      <c r="K21" s="25">
        <v>43749</v>
      </c>
      <c r="L21" s="26">
        <v>200</v>
      </c>
      <c r="M21" s="25"/>
      <c r="N21" s="26"/>
      <c r="O21" s="25"/>
      <c r="P21" s="26"/>
      <c r="S21" s="5"/>
    </row>
    <row r="22" ht="15.75" spans="1:19">
      <c r="A22" s="5" t="str">
        <f t="shared" si="1"/>
        <v>112019</v>
      </c>
      <c r="B22" s="12">
        <f t="shared" si="2"/>
        <v>43770</v>
      </c>
      <c r="C22" s="13">
        <f t="shared" si="3"/>
        <v>12900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200</v>
      </c>
      <c r="I22" s="24">
        <f t="shared" si="8"/>
        <v>0</v>
      </c>
      <c r="J22" s="24">
        <f t="shared" si="9"/>
        <v>200</v>
      </c>
      <c r="K22" s="25">
        <v>43781</v>
      </c>
      <c r="L22" s="26">
        <v>200</v>
      </c>
      <c r="M22" s="25"/>
      <c r="N22" s="26"/>
      <c r="O22" s="25"/>
      <c r="P22" s="26"/>
      <c r="S22" s="5"/>
    </row>
    <row r="23" ht="15.75" spans="1:19">
      <c r="A23" s="5" t="str">
        <f t="shared" si="1"/>
        <v>122019</v>
      </c>
      <c r="B23" s="12">
        <f t="shared" si="2"/>
        <v>43800</v>
      </c>
      <c r="C23" s="13">
        <f t="shared" si="3"/>
        <v>12750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150</v>
      </c>
      <c r="I23" s="24">
        <f t="shared" si="8"/>
        <v>0</v>
      </c>
      <c r="J23" s="24">
        <f t="shared" si="9"/>
        <v>150</v>
      </c>
      <c r="K23" s="25">
        <v>43815</v>
      </c>
      <c r="L23" s="26">
        <v>150</v>
      </c>
      <c r="M23" s="25"/>
      <c r="N23" s="26"/>
      <c r="O23" s="25"/>
      <c r="P23" s="26"/>
      <c r="S23" s="5"/>
    </row>
    <row r="24" ht="15.75" spans="1:19">
      <c r="A24" s="5" t="str">
        <f t="shared" si="1"/>
        <v>12020</v>
      </c>
      <c r="B24" s="12">
        <f t="shared" si="2"/>
        <v>43831</v>
      </c>
      <c r="C24" s="13">
        <f t="shared" si="3"/>
        <v>12750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>
        <v>43840</v>
      </c>
      <c r="L24" s="26">
        <v>0</v>
      </c>
      <c r="M24" s="25"/>
      <c r="N24" s="26"/>
      <c r="O24" s="25"/>
      <c r="P24" s="26"/>
      <c r="S24" s="5"/>
    </row>
    <row r="25" ht="15.75" spans="1:19">
      <c r="A25" s="5" t="str">
        <f t="shared" si="1"/>
        <v>22020</v>
      </c>
      <c r="B25" s="12">
        <f t="shared" si="2"/>
        <v>43862</v>
      </c>
      <c r="C25" s="13">
        <f t="shared" si="3"/>
        <v>12600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150</v>
      </c>
      <c r="I25" s="24">
        <f t="shared" si="8"/>
        <v>0</v>
      </c>
      <c r="J25" s="24">
        <f t="shared" si="9"/>
        <v>150</v>
      </c>
      <c r="K25" s="25">
        <v>43881</v>
      </c>
      <c r="L25" s="26">
        <v>150</v>
      </c>
      <c r="M25" s="25"/>
      <c r="N25" s="26"/>
      <c r="O25" s="25"/>
      <c r="P25" s="26"/>
      <c r="S25" s="5"/>
    </row>
    <row r="26" ht="15.75" spans="1:19">
      <c r="A26" s="5" t="str">
        <f t="shared" si="1"/>
        <v>32020</v>
      </c>
      <c r="B26" s="12">
        <f t="shared" si="2"/>
        <v>43891</v>
      </c>
      <c r="C26" s="13">
        <f t="shared" si="3"/>
        <v>12400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200</v>
      </c>
      <c r="I26" s="24">
        <f t="shared" si="8"/>
        <v>0</v>
      </c>
      <c r="J26" s="24">
        <f t="shared" si="9"/>
        <v>200</v>
      </c>
      <c r="K26" s="25">
        <v>44080</v>
      </c>
      <c r="L26" s="26">
        <v>200</v>
      </c>
      <c r="M26" s="25"/>
      <c r="N26" s="26"/>
      <c r="O26" s="25"/>
      <c r="P26" s="26"/>
      <c r="S26" s="5"/>
    </row>
    <row r="27" ht="15.75" spans="1:19">
      <c r="A27" s="5" t="str">
        <f t="shared" si="1"/>
        <v>42020</v>
      </c>
      <c r="B27" s="12">
        <f t="shared" si="2"/>
        <v>43922</v>
      </c>
      <c r="C27" s="13">
        <f t="shared" si="3"/>
        <v>12400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52020</v>
      </c>
      <c r="B28" s="12">
        <f t="shared" si="2"/>
        <v>43952</v>
      </c>
      <c r="C28" s="13">
        <f t="shared" si="3"/>
        <v>12400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62020</v>
      </c>
      <c r="B29" s="12">
        <f t="shared" si="2"/>
        <v>43983</v>
      </c>
      <c r="C29" s="13">
        <f t="shared" si="3"/>
        <v>12400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72020</v>
      </c>
      <c r="B30" s="12">
        <f t="shared" si="2"/>
        <v>44013</v>
      </c>
      <c r="C30" s="13">
        <f t="shared" si="3"/>
        <v>12400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82020</v>
      </c>
      <c r="B31" s="12">
        <f t="shared" si="2"/>
        <v>44044</v>
      </c>
      <c r="C31" s="13">
        <f t="shared" si="3"/>
        <v>12400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92020</v>
      </c>
      <c r="B32" s="12">
        <f t="shared" si="2"/>
        <v>44075</v>
      </c>
      <c r="C32" s="13">
        <f t="shared" si="3"/>
        <v>12400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102020</v>
      </c>
      <c r="B33" s="12">
        <f t="shared" si="2"/>
        <v>44105</v>
      </c>
      <c r="C33" s="13">
        <f t="shared" si="3"/>
        <v>12400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112020</v>
      </c>
      <c r="B34" s="12">
        <f t="shared" si="2"/>
        <v>44136</v>
      </c>
      <c r="C34" s="13">
        <f t="shared" si="3"/>
        <v>12400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122020</v>
      </c>
      <c r="B35" s="12">
        <f t="shared" si="2"/>
        <v>44166</v>
      </c>
      <c r="C35" s="13">
        <f t="shared" si="3"/>
        <v>12400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12021</v>
      </c>
      <c r="B36" s="12">
        <f t="shared" si="2"/>
        <v>44197</v>
      </c>
      <c r="C36" s="13">
        <f t="shared" si="3"/>
        <v>12400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22021</v>
      </c>
      <c r="B37" s="12">
        <f t="shared" si="2"/>
        <v>44228</v>
      </c>
      <c r="C37" s="13">
        <f t="shared" si="3"/>
        <v>12400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32021</v>
      </c>
      <c r="B38" s="12">
        <f t="shared" ref="B38:B69" si="12">EDATE(B37,1)</f>
        <v>44256</v>
      </c>
      <c r="C38" s="13">
        <f t="shared" ref="C38:C69" si="13">C37-H38+I38</f>
        <v>12400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42021</v>
      </c>
      <c r="B39" s="12">
        <f t="shared" si="12"/>
        <v>44287</v>
      </c>
      <c r="C39" s="13">
        <f t="shared" si="13"/>
        <v>12400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52021</v>
      </c>
      <c r="B40" s="12">
        <f t="shared" si="12"/>
        <v>44317</v>
      </c>
      <c r="C40" s="13">
        <f t="shared" si="13"/>
        <v>12400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62021</v>
      </c>
      <c r="B41" s="12">
        <f t="shared" si="12"/>
        <v>44348</v>
      </c>
      <c r="C41" s="13">
        <f t="shared" si="13"/>
        <v>12400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72021</v>
      </c>
      <c r="B42" s="12">
        <f t="shared" si="12"/>
        <v>44378</v>
      </c>
      <c r="C42" s="13">
        <f t="shared" si="13"/>
        <v>12400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82021</v>
      </c>
      <c r="B43" s="12">
        <f t="shared" si="12"/>
        <v>44409</v>
      </c>
      <c r="C43" s="13">
        <f t="shared" si="13"/>
        <v>12400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92021</v>
      </c>
      <c r="B44" s="12">
        <f t="shared" si="12"/>
        <v>44440</v>
      </c>
      <c r="C44" s="13">
        <f t="shared" si="13"/>
        <v>12400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102021</v>
      </c>
      <c r="B45" s="12">
        <f t="shared" si="12"/>
        <v>44470</v>
      </c>
      <c r="C45" s="13">
        <f t="shared" si="13"/>
        <v>12400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112021</v>
      </c>
      <c r="B46" s="12">
        <f t="shared" si="12"/>
        <v>44501</v>
      </c>
      <c r="C46" s="13">
        <f t="shared" si="13"/>
        <v>12400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122021</v>
      </c>
      <c r="B47" s="12">
        <f t="shared" si="12"/>
        <v>44531</v>
      </c>
      <c r="C47" s="13">
        <f t="shared" si="13"/>
        <v>12400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12022</v>
      </c>
      <c r="B48" s="12">
        <f t="shared" si="12"/>
        <v>44562</v>
      </c>
      <c r="C48" s="13">
        <f t="shared" si="13"/>
        <v>12400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22022</v>
      </c>
      <c r="B49" s="12">
        <f t="shared" si="12"/>
        <v>44593</v>
      </c>
      <c r="C49" s="13">
        <f t="shared" si="13"/>
        <v>12400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32022</v>
      </c>
      <c r="B50" s="12">
        <f t="shared" si="12"/>
        <v>44621</v>
      </c>
      <c r="C50" s="13">
        <f t="shared" si="13"/>
        <v>12400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42022</v>
      </c>
      <c r="B51" s="12">
        <f t="shared" si="12"/>
        <v>44652</v>
      </c>
      <c r="C51" s="13">
        <f t="shared" si="13"/>
        <v>12400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52022</v>
      </c>
      <c r="B52" s="12">
        <f t="shared" si="12"/>
        <v>44682</v>
      </c>
      <c r="C52" s="13">
        <f t="shared" si="13"/>
        <v>12400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62022</v>
      </c>
      <c r="B53" s="12">
        <f t="shared" si="12"/>
        <v>44713</v>
      </c>
      <c r="C53" s="13">
        <f t="shared" si="13"/>
        <v>12400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72022</v>
      </c>
      <c r="B54" s="12">
        <f t="shared" si="12"/>
        <v>44743</v>
      </c>
      <c r="C54" s="13">
        <f t="shared" si="13"/>
        <v>12400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82022</v>
      </c>
      <c r="B55" s="12">
        <f t="shared" si="12"/>
        <v>44774</v>
      </c>
      <c r="C55" s="13">
        <f t="shared" si="13"/>
        <v>12400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92022</v>
      </c>
      <c r="B56" s="12">
        <f t="shared" si="12"/>
        <v>44805</v>
      </c>
      <c r="C56" s="13">
        <f t="shared" si="13"/>
        <v>12400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102022</v>
      </c>
      <c r="B57" s="12">
        <f t="shared" si="12"/>
        <v>44835</v>
      </c>
      <c r="C57" s="13">
        <f t="shared" si="13"/>
        <v>12400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112022</v>
      </c>
      <c r="B58" s="12">
        <f t="shared" si="12"/>
        <v>44866</v>
      </c>
      <c r="C58" s="13">
        <f t="shared" si="13"/>
        <v>12400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122022</v>
      </c>
      <c r="B59" s="12">
        <f t="shared" si="12"/>
        <v>44896</v>
      </c>
      <c r="C59" s="13">
        <f t="shared" si="13"/>
        <v>12400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12023</v>
      </c>
      <c r="B60" s="12">
        <f t="shared" si="12"/>
        <v>44927</v>
      </c>
      <c r="C60" s="13">
        <f t="shared" si="13"/>
        <v>12400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22023</v>
      </c>
      <c r="B61" s="12">
        <f t="shared" si="12"/>
        <v>44958</v>
      </c>
      <c r="C61" s="13">
        <f t="shared" si="13"/>
        <v>12400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32023</v>
      </c>
      <c r="B62" s="12">
        <f t="shared" si="12"/>
        <v>44986</v>
      </c>
      <c r="C62" s="13">
        <f t="shared" si="13"/>
        <v>12400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42023</v>
      </c>
      <c r="B63" s="12">
        <f t="shared" si="12"/>
        <v>45017</v>
      </c>
      <c r="C63" s="13">
        <f t="shared" si="13"/>
        <v>12400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52023</v>
      </c>
      <c r="B64" s="12">
        <f t="shared" si="12"/>
        <v>45047</v>
      </c>
      <c r="C64" s="13">
        <f t="shared" si="13"/>
        <v>12400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62023</v>
      </c>
      <c r="B65" s="12">
        <f t="shared" si="12"/>
        <v>45078</v>
      </c>
      <c r="C65" s="13">
        <f t="shared" si="13"/>
        <v>12400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72023</v>
      </c>
      <c r="B66" s="12">
        <f t="shared" si="12"/>
        <v>45108</v>
      </c>
      <c r="C66" s="13">
        <f t="shared" si="13"/>
        <v>12400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82023</v>
      </c>
      <c r="B67" s="12">
        <f t="shared" si="12"/>
        <v>45139</v>
      </c>
      <c r="C67" s="13">
        <f t="shared" si="13"/>
        <v>12400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92023</v>
      </c>
      <c r="B68" s="12">
        <f t="shared" si="12"/>
        <v>45170</v>
      </c>
      <c r="C68" s="13">
        <f t="shared" si="13"/>
        <v>12400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102023</v>
      </c>
      <c r="B69" s="12">
        <f t="shared" si="12"/>
        <v>45200</v>
      </c>
      <c r="C69" s="13">
        <f t="shared" si="13"/>
        <v>12400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112023</v>
      </c>
      <c r="B70" s="12">
        <f t="shared" ref="B70:B101" si="21">EDATE(B69,1)</f>
        <v>45231</v>
      </c>
      <c r="C70" s="13">
        <f t="shared" ref="C70:C101" si="22">C69-H70+I70</f>
        <v>12400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122023</v>
      </c>
      <c r="B71" s="12">
        <f t="shared" si="21"/>
        <v>45261</v>
      </c>
      <c r="C71" s="13">
        <f t="shared" si="22"/>
        <v>12400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12024</v>
      </c>
      <c r="B72" s="12">
        <f t="shared" si="21"/>
        <v>45292</v>
      </c>
      <c r="C72" s="13">
        <f t="shared" si="22"/>
        <v>12400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22024</v>
      </c>
      <c r="B73" s="12">
        <f t="shared" si="21"/>
        <v>45323</v>
      </c>
      <c r="C73" s="13">
        <f t="shared" si="22"/>
        <v>12400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32024</v>
      </c>
      <c r="B74" s="12">
        <f t="shared" si="21"/>
        <v>45352</v>
      </c>
      <c r="C74" s="13">
        <f t="shared" si="22"/>
        <v>12400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42024</v>
      </c>
      <c r="B75" s="12">
        <f t="shared" si="21"/>
        <v>45383</v>
      </c>
      <c r="C75" s="13">
        <f t="shared" si="22"/>
        <v>12400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52024</v>
      </c>
      <c r="B76" s="12">
        <f t="shared" si="21"/>
        <v>45413</v>
      </c>
      <c r="C76" s="13">
        <f t="shared" si="22"/>
        <v>12400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62024</v>
      </c>
      <c r="B77" s="12">
        <f t="shared" si="21"/>
        <v>45444</v>
      </c>
      <c r="C77" s="13">
        <f t="shared" si="22"/>
        <v>12400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72024</v>
      </c>
      <c r="B78" s="12">
        <f t="shared" si="21"/>
        <v>45474</v>
      </c>
      <c r="C78" s="13">
        <f t="shared" si="22"/>
        <v>12400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82024</v>
      </c>
      <c r="B79" s="12">
        <f t="shared" si="21"/>
        <v>45505</v>
      </c>
      <c r="C79" s="13">
        <f t="shared" si="22"/>
        <v>12400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92024</v>
      </c>
      <c r="B80" s="12">
        <f t="shared" si="21"/>
        <v>45536</v>
      </c>
      <c r="C80" s="13">
        <f t="shared" si="22"/>
        <v>12400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102024</v>
      </c>
      <c r="B81" s="12">
        <f t="shared" si="21"/>
        <v>45566</v>
      </c>
      <c r="C81" s="13">
        <f t="shared" si="22"/>
        <v>12400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112024</v>
      </c>
      <c r="B82" s="12">
        <f t="shared" si="21"/>
        <v>45597</v>
      </c>
      <c r="C82" s="13">
        <f t="shared" si="22"/>
        <v>12400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122024</v>
      </c>
      <c r="B83" s="12">
        <f t="shared" si="21"/>
        <v>45627</v>
      </c>
      <c r="C83" s="13">
        <f t="shared" si="22"/>
        <v>12400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12025</v>
      </c>
      <c r="B84" s="12">
        <f t="shared" si="21"/>
        <v>45658</v>
      </c>
      <c r="C84" s="13">
        <f t="shared" si="22"/>
        <v>12400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22025</v>
      </c>
      <c r="B85" s="12">
        <f t="shared" si="21"/>
        <v>45689</v>
      </c>
      <c r="C85" s="13">
        <f t="shared" si="22"/>
        <v>12400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32025</v>
      </c>
      <c r="B86" s="12">
        <f t="shared" si="21"/>
        <v>45717</v>
      </c>
      <c r="C86" s="13">
        <f t="shared" si="22"/>
        <v>12400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42025</v>
      </c>
      <c r="B87" s="12">
        <f t="shared" si="21"/>
        <v>45748</v>
      </c>
      <c r="C87" s="13">
        <f t="shared" si="22"/>
        <v>12400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52025</v>
      </c>
      <c r="B88" s="12">
        <f t="shared" si="21"/>
        <v>45778</v>
      </c>
      <c r="C88" s="13">
        <f t="shared" si="22"/>
        <v>12400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62025</v>
      </c>
      <c r="B89" s="12">
        <f t="shared" si="21"/>
        <v>45809</v>
      </c>
      <c r="C89" s="13">
        <f t="shared" si="22"/>
        <v>12400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72025</v>
      </c>
      <c r="B90" s="12">
        <f t="shared" si="21"/>
        <v>45839</v>
      </c>
      <c r="C90" s="13">
        <f t="shared" si="22"/>
        <v>12400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82025</v>
      </c>
      <c r="B91" s="12">
        <f t="shared" si="21"/>
        <v>45870</v>
      </c>
      <c r="C91" s="13">
        <f t="shared" si="22"/>
        <v>12400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92025</v>
      </c>
      <c r="B92" s="12">
        <f t="shared" si="21"/>
        <v>45901</v>
      </c>
      <c r="C92" s="13">
        <f t="shared" si="22"/>
        <v>12400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102025</v>
      </c>
      <c r="B93" s="12">
        <f t="shared" si="21"/>
        <v>45931</v>
      </c>
      <c r="C93" s="13">
        <f t="shared" si="22"/>
        <v>12400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112025</v>
      </c>
      <c r="B94" s="12">
        <f t="shared" si="21"/>
        <v>45962</v>
      </c>
      <c r="C94" s="13">
        <f t="shared" si="22"/>
        <v>12400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122025</v>
      </c>
      <c r="B95" s="12">
        <f t="shared" si="21"/>
        <v>45992</v>
      </c>
      <c r="C95" s="13">
        <f t="shared" si="22"/>
        <v>12400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12026</v>
      </c>
      <c r="B96" s="12">
        <f t="shared" si="21"/>
        <v>46023</v>
      </c>
      <c r="C96" s="13">
        <f t="shared" si="22"/>
        <v>12400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22026</v>
      </c>
      <c r="B97" s="12">
        <f t="shared" si="21"/>
        <v>46054</v>
      </c>
      <c r="C97" s="13">
        <f t="shared" si="22"/>
        <v>12400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32026</v>
      </c>
      <c r="B98" s="12">
        <f t="shared" si="21"/>
        <v>46082</v>
      </c>
      <c r="C98" s="13">
        <f t="shared" si="22"/>
        <v>12400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42026</v>
      </c>
      <c r="B99" s="12">
        <f t="shared" si="21"/>
        <v>46113</v>
      </c>
      <c r="C99" s="13">
        <f t="shared" si="22"/>
        <v>12400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52026</v>
      </c>
      <c r="B100" s="12">
        <f t="shared" si="21"/>
        <v>46143</v>
      </c>
      <c r="C100" s="13">
        <f t="shared" si="22"/>
        <v>12400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62026</v>
      </c>
      <c r="B101" s="12">
        <f t="shared" si="21"/>
        <v>46174</v>
      </c>
      <c r="C101" s="13">
        <f t="shared" si="22"/>
        <v>12400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72026</v>
      </c>
      <c r="B102" s="12">
        <f t="shared" ref="B102:B124" si="31">EDATE(B101,1)</f>
        <v>46204</v>
      </c>
      <c r="C102" s="13">
        <f t="shared" ref="C102:C124" si="32">C101-H102+I102</f>
        <v>12400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82026</v>
      </c>
      <c r="B103" s="12">
        <f t="shared" si="31"/>
        <v>46235</v>
      </c>
      <c r="C103" s="13">
        <f t="shared" si="32"/>
        <v>12400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92026</v>
      </c>
      <c r="B104" s="12">
        <f t="shared" si="31"/>
        <v>46266</v>
      </c>
      <c r="C104" s="13">
        <f t="shared" si="32"/>
        <v>12400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102026</v>
      </c>
      <c r="B105" s="12">
        <f t="shared" si="31"/>
        <v>46296</v>
      </c>
      <c r="C105" s="13">
        <f t="shared" si="32"/>
        <v>12400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112026</v>
      </c>
      <c r="B106" s="12">
        <f t="shared" si="31"/>
        <v>46327</v>
      </c>
      <c r="C106" s="13">
        <f t="shared" si="32"/>
        <v>12400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122026</v>
      </c>
      <c r="B107" s="12">
        <f t="shared" si="31"/>
        <v>46357</v>
      </c>
      <c r="C107" s="13">
        <f t="shared" si="32"/>
        <v>12400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12027</v>
      </c>
      <c r="B108" s="12">
        <f t="shared" si="31"/>
        <v>46388</v>
      </c>
      <c r="C108" s="13">
        <f t="shared" si="32"/>
        <v>12400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22027</v>
      </c>
      <c r="B109" s="12">
        <f t="shared" si="31"/>
        <v>46419</v>
      </c>
      <c r="C109" s="13">
        <f t="shared" si="32"/>
        <v>12400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32027</v>
      </c>
      <c r="B110" s="12">
        <f t="shared" si="31"/>
        <v>46447</v>
      </c>
      <c r="C110" s="13">
        <f t="shared" si="32"/>
        <v>12400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42027</v>
      </c>
      <c r="B111" s="12">
        <f t="shared" si="31"/>
        <v>46478</v>
      </c>
      <c r="C111" s="13">
        <f t="shared" si="32"/>
        <v>12400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52027</v>
      </c>
      <c r="B112" s="12">
        <f t="shared" si="31"/>
        <v>46508</v>
      </c>
      <c r="C112" s="13">
        <f t="shared" si="32"/>
        <v>12400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62027</v>
      </c>
      <c r="B113" s="12">
        <f t="shared" si="31"/>
        <v>46539</v>
      </c>
      <c r="C113" s="13">
        <f t="shared" si="32"/>
        <v>12400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72027</v>
      </c>
      <c r="B114" s="12">
        <f t="shared" si="31"/>
        <v>46569</v>
      </c>
      <c r="C114" s="13">
        <f t="shared" si="32"/>
        <v>12400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82027</v>
      </c>
      <c r="B115" s="12">
        <f t="shared" si="31"/>
        <v>46600</v>
      </c>
      <c r="C115" s="13">
        <f t="shared" si="32"/>
        <v>12400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92027</v>
      </c>
      <c r="B116" s="12">
        <f t="shared" si="31"/>
        <v>46631</v>
      </c>
      <c r="C116" s="13">
        <f t="shared" si="32"/>
        <v>12400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102027</v>
      </c>
      <c r="B117" s="12">
        <f t="shared" si="31"/>
        <v>46661</v>
      </c>
      <c r="C117" s="13">
        <f t="shared" si="32"/>
        <v>12400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112027</v>
      </c>
      <c r="B118" s="12">
        <f t="shared" si="31"/>
        <v>46692</v>
      </c>
      <c r="C118" s="13">
        <f t="shared" si="32"/>
        <v>12400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122027</v>
      </c>
      <c r="B119" s="12">
        <f t="shared" si="31"/>
        <v>46722</v>
      </c>
      <c r="C119" s="13">
        <f t="shared" si="32"/>
        <v>12400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12028</v>
      </c>
      <c r="B120" s="12">
        <f t="shared" si="31"/>
        <v>46753</v>
      </c>
      <c r="C120" s="13">
        <f t="shared" si="32"/>
        <v>12400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22028</v>
      </c>
      <c r="B121" s="12">
        <f t="shared" si="31"/>
        <v>46784</v>
      </c>
      <c r="C121" s="13">
        <f t="shared" si="32"/>
        <v>12400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32028</v>
      </c>
      <c r="B122" s="12">
        <f t="shared" si="31"/>
        <v>46813</v>
      </c>
      <c r="C122" s="13">
        <f t="shared" si="32"/>
        <v>12400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42028</v>
      </c>
      <c r="B123" s="12">
        <f t="shared" si="31"/>
        <v>46844</v>
      </c>
      <c r="C123" s="13">
        <f t="shared" si="32"/>
        <v>12400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52028</v>
      </c>
      <c r="B124" s="12">
        <f t="shared" si="31"/>
        <v>46874</v>
      </c>
      <c r="C124" s="13">
        <f t="shared" si="32"/>
        <v>12400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97" sqref="M97"/>
    </sheetView>
  </sheetViews>
  <sheetFormatPr defaultColWidth="11" defaultRowHeight="15"/>
  <cols>
    <col min="1" max="1" width="7" hidden="1" customWidth="1"/>
    <col min="2" max="2" width="9" customWidth="1"/>
    <col min="3" max="3" width="10.7142857142857" customWidth="1"/>
    <col min="4" max="4" width="10.4285714285714" customWidth="1"/>
    <col min="5" max="5" width="10.7142857142857" customWidth="1"/>
    <col min="6" max="7" width="9.71428571428571" customWidth="1"/>
    <col min="8" max="8" width="12" customWidth="1"/>
    <col min="9" max="9" width="10.5714285714286" customWidth="1"/>
    <col min="10" max="10" width="12" customWidth="1"/>
    <col min="11" max="11" width="12.7142857142857" customWidth="1"/>
    <col min="12" max="12" width="10.4285714285714" customWidth="1"/>
    <col min="13" max="13" width="11.2857142857143" customWidth="1"/>
    <col min="14" max="14" width="12.4285714285714" customWidth="1"/>
    <col min="15" max="15" width="13" customWidth="1"/>
    <col min="16" max="16" width="7.85714285714286" customWidth="1"/>
    <col min="17" max="17" width="3.85714285714286" customWidth="1"/>
    <col min="18" max="18" width="18.8571428571429" customWidth="1"/>
    <col min="19" max="19" width="8.42857142857143" customWidth="1"/>
  </cols>
  <sheetData>
    <row r="1" spans="2:16">
      <c r="B1" s="1" t="s">
        <v>9</v>
      </c>
      <c r="C1" s="2" t="s">
        <v>156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41244</v>
      </c>
      <c r="N1" s="19" t="s">
        <v>13</v>
      </c>
      <c r="O1" s="20">
        <v>500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122012</v>
      </c>
      <c r="B5" s="12">
        <f>EDATE(M1,0)</f>
        <v>41244</v>
      </c>
      <c r="C5" s="13">
        <f>IF(H5&gt;0,O1-H5,IF(J5&lt;0,O1-J5,O1))</f>
        <v>500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500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300</v>
      </c>
    </row>
    <row r="6" ht="15.75" spans="1:19">
      <c r="A6" s="5" t="str">
        <f t="shared" ref="A6:A37" si="1">MONTH(B6)&amp;YEAR(B6)</f>
        <v>12013</v>
      </c>
      <c r="B6" s="12">
        <f t="shared" ref="B6:B37" si="2">EDATE(B5,1)</f>
        <v>41275</v>
      </c>
      <c r="C6" s="13">
        <f t="shared" ref="C6:C37" si="3">C5-H6+I6</f>
        <v>500</v>
      </c>
      <c r="D6" s="13">
        <f t="shared" ref="D6:D37" si="4">C5*$K$1</f>
        <v>50</v>
      </c>
      <c r="E6" s="13">
        <f t="shared" ref="E6:E37" si="5">C5*$K$1+G5</f>
        <v>50</v>
      </c>
      <c r="F6" s="14">
        <f t="shared" ref="F6:F37" si="6">IF(J6&gt;E6,E6,J6)</f>
        <v>50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50</v>
      </c>
      <c r="K6" s="27">
        <v>41284</v>
      </c>
      <c r="L6" s="26">
        <v>50</v>
      </c>
      <c r="M6" s="27"/>
      <c r="N6" s="28"/>
      <c r="O6" s="27"/>
      <c r="P6" s="28"/>
      <c r="R6" s="34" t="s">
        <v>5</v>
      </c>
      <c r="S6" s="33">
        <f ca="1">VLOOKUP($A$2,$A$5:$P$127,4,FALSE)</f>
        <v>30</v>
      </c>
    </row>
    <row r="7" ht="15.75" spans="1:19">
      <c r="A7" s="5" t="str">
        <f t="shared" si="1"/>
        <v>22013</v>
      </c>
      <c r="B7" s="12">
        <f t="shared" si="2"/>
        <v>41306</v>
      </c>
      <c r="C7" s="13">
        <f t="shared" si="3"/>
        <v>500</v>
      </c>
      <c r="D7" s="13">
        <f t="shared" si="4"/>
        <v>50</v>
      </c>
      <c r="E7" s="13">
        <f t="shared" si="5"/>
        <v>50</v>
      </c>
      <c r="F7" s="14">
        <f t="shared" si="6"/>
        <v>50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50</v>
      </c>
      <c r="K7" s="27">
        <v>41315</v>
      </c>
      <c r="L7" s="26">
        <v>50</v>
      </c>
      <c r="M7" s="27"/>
      <c r="N7" s="28"/>
      <c r="O7" s="27"/>
      <c r="P7" s="28"/>
      <c r="R7" s="35" t="s">
        <v>24</v>
      </c>
      <c r="S7" s="33">
        <f ca="1">VLOOKUP($A$2,$A$5:$P$127,7,FALSE)</f>
        <v>45</v>
      </c>
    </row>
    <row r="8" ht="15.75" spans="1:19">
      <c r="A8" s="5" t="str">
        <f t="shared" si="1"/>
        <v>32013</v>
      </c>
      <c r="B8" s="12">
        <f t="shared" si="2"/>
        <v>41334</v>
      </c>
      <c r="C8" s="13">
        <f t="shared" si="3"/>
        <v>500</v>
      </c>
      <c r="D8" s="13">
        <f t="shared" si="4"/>
        <v>50</v>
      </c>
      <c r="E8" s="13">
        <f t="shared" si="5"/>
        <v>50</v>
      </c>
      <c r="F8" s="14">
        <f t="shared" si="6"/>
        <v>50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50</v>
      </c>
      <c r="K8" s="27">
        <v>43534</v>
      </c>
      <c r="L8" s="26">
        <v>50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42013</v>
      </c>
      <c r="B9" s="12">
        <f t="shared" si="2"/>
        <v>41365</v>
      </c>
      <c r="C9" s="13">
        <f t="shared" si="3"/>
        <v>500</v>
      </c>
      <c r="D9" s="13">
        <f t="shared" si="4"/>
        <v>50</v>
      </c>
      <c r="E9" s="13">
        <f t="shared" si="5"/>
        <v>50</v>
      </c>
      <c r="F9" s="14">
        <f t="shared" si="6"/>
        <v>50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50</v>
      </c>
      <c r="K9" s="27">
        <v>43565</v>
      </c>
      <c r="L9" s="26">
        <v>50</v>
      </c>
      <c r="M9" s="27"/>
      <c r="N9" s="28"/>
      <c r="O9" s="27"/>
      <c r="P9" s="28"/>
      <c r="S9" s="5"/>
    </row>
    <row r="10" ht="15.75" spans="1:19">
      <c r="A10" s="5" t="str">
        <f t="shared" si="1"/>
        <v>52013</v>
      </c>
      <c r="B10" s="12">
        <f t="shared" si="2"/>
        <v>41395</v>
      </c>
      <c r="C10" s="13">
        <f t="shared" si="3"/>
        <v>500</v>
      </c>
      <c r="D10" s="13">
        <f t="shared" si="4"/>
        <v>50</v>
      </c>
      <c r="E10" s="13">
        <f t="shared" si="5"/>
        <v>50</v>
      </c>
      <c r="F10" s="14">
        <f t="shared" si="6"/>
        <v>50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50</v>
      </c>
      <c r="K10" s="27">
        <v>43595</v>
      </c>
      <c r="L10" s="26">
        <v>50</v>
      </c>
      <c r="M10" s="27"/>
      <c r="N10" s="28"/>
      <c r="O10" s="27"/>
      <c r="P10" s="28"/>
      <c r="S10" s="5"/>
    </row>
    <row r="11" ht="15.75" spans="1:19">
      <c r="A11" s="5" t="str">
        <f t="shared" si="1"/>
        <v>62013</v>
      </c>
      <c r="B11" s="12">
        <f t="shared" si="2"/>
        <v>41426</v>
      </c>
      <c r="C11" s="13">
        <f t="shared" si="3"/>
        <v>100</v>
      </c>
      <c r="D11" s="13">
        <f t="shared" si="4"/>
        <v>50</v>
      </c>
      <c r="E11" s="13">
        <f t="shared" si="5"/>
        <v>50</v>
      </c>
      <c r="F11" s="14">
        <f t="shared" si="6"/>
        <v>50</v>
      </c>
      <c r="G11" s="14">
        <f t="shared" si="0"/>
        <v>0</v>
      </c>
      <c r="H11" s="14">
        <f t="shared" si="7"/>
        <v>400</v>
      </c>
      <c r="I11" s="24">
        <f t="shared" si="8"/>
        <v>0</v>
      </c>
      <c r="J11" s="24">
        <f t="shared" si="9"/>
        <v>450</v>
      </c>
      <c r="K11" s="27">
        <v>41454</v>
      </c>
      <c r="L11" s="26">
        <v>450</v>
      </c>
      <c r="M11" s="27"/>
      <c r="N11" s="28"/>
      <c r="O11" s="27"/>
      <c r="P11" s="28"/>
      <c r="S11" s="5"/>
    </row>
    <row r="12" ht="15.75" spans="1:19">
      <c r="A12" s="5" t="str">
        <f t="shared" si="1"/>
        <v>72013</v>
      </c>
      <c r="B12" s="12">
        <f t="shared" si="2"/>
        <v>41456</v>
      </c>
      <c r="C12" s="13">
        <f t="shared" si="3"/>
        <v>100</v>
      </c>
      <c r="D12" s="13">
        <f t="shared" si="4"/>
        <v>10</v>
      </c>
      <c r="E12" s="13">
        <f t="shared" si="5"/>
        <v>10</v>
      </c>
      <c r="F12" s="14">
        <f t="shared" si="6"/>
        <v>10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10</v>
      </c>
      <c r="K12" s="27">
        <v>41465</v>
      </c>
      <c r="L12" s="26">
        <v>10</v>
      </c>
      <c r="M12" s="27"/>
      <c r="N12" s="28"/>
      <c r="O12" s="27"/>
      <c r="P12" s="28"/>
      <c r="S12" s="5"/>
    </row>
    <row r="13" ht="15.75" spans="1:19">
      <c r="A13" s="5" t="str">
        <f t="shared" si="1"/>
        <v>82013</v>
      </c>
      <c r="B13" s="12">
        <f t="shared" si="2"/>
        <v>41487</v>
      </c>
      <c r="C13" s="13">
        <f t="shared" si="3"/>
        <v>100</v>
      </c>
      <c r="D13" s="13">
        <f t="shared" si="4"/>
        <v>10</v>
      </c>
      <c r="E13" s="13">
        <f t="shared" si="5"/>
        <v>10</v>
      </c>
      <c r="F13" s="14">
        <f t="shared" si="6"/>
        <v>10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10</v>
      </c>
      <c r="K13" s="27">
        <v>41496</v>
      </c>
      <c r="L13" s="26">
        <v>10</v>
      </c>
      <c r="M13" s="27"/>
      <c r="N13" s="28"/>
      <c r="O13" s="27"/>
      <c r="P13" s="28"/>
      <c r="S13" s="5"/>
    </row>
    <row r="14" ht="15.75" spans="1:19">
      <c r="A14" s="5" t="str">
        <f t="shared" si="1"/>
        <v>92013</v>
      </c>
      <c r="B14" s="12">
        <f t="shared" si="2"/>
        <v>41518</v>
      </c>
      <c r="C14" s="13">
        <f t="shared" si="3"/>
        <v>100</v>
      </c>
      <c r="D14" s="13">
        <f t="shared" si="4"/>
        <v>10</v>
      </c>
      <c r="E14" s="13">
        <f t="shared" si="5"/>
        <v>10</v>
      </c>
      <c r="F14" s="14">
        <f t="shared" si="6"/>
        <v>10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10</v>
      </c>
      <c r="K14" s="27">
        <v>41527</v>
      </c>
      <c r="L14" s="26">
        <v>10</v>
      </c>
      <c r="M14" s="27"/>
      <c r="N14" s="28"/>
      <c r="O14" s="27"/>
      <c r="P14" s="28"/>
      <c r="S14" s="5"/>
    </row>
    <row r="15" ht="15.75" spans="1:19">
      <c r="A15" s="5" t="str">
        <f t="shared" si="1"/>
        <v>102013</v>
      </c>
      <c r="B15" s="12">
        <f t="shared" si="2"/>
        <v>41548</v>
      </c>
      <c r="C15" s="13">
        <f t="shared" si="3"/>
        <v>100</v>
      </c>
      <c r="D15" s="13">
        <f t="shared" si="4"/>
        <v>10</v>
      </c>
      <c r="E15" s="13">
        <f t="shared" si="5"/>
        <v>10</v>
      </c>
      <c r="F15" s="14">
        <f t="shared" si="6"/>
        <v>10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10</v>
      </c>
      <c r="K15" s="29">
        <v>41557</v>
      </c>
      <c r="L15" s="26">
        <v>10</v>
      </c>
      <c r="M15" s="29"/>
      <c r="N15" s="30"/>
      <c r="O15" s="29"/>
      <c r="P15" s="30"/>
      <c r="S15" s="5"/>
    </row>
    <row r="16" ht="15.75" spans="1:19">
      <c r="A16" s="5" t="str">
        <f t="shared" si="1"/>
        <v>112013</v>
      </c>
      <c r="B16" s="12">
        <f t="shared" si="2"/>
        <v>41579</v>
      </c>
      <c r="C16" s="13">
        <f t="shared" si="3"/>
        <v>100</v>
      </c>
      <c r="D16" s="13">
        <f t="shared" si="4"/>
        <v>10</v>
      </c>
      <c r="E16" s="13">
        <f t="shared" si="5"/>
        <v>10</v>
      </c>
      <c r="F16" s="14">
        <f t="shared" si="6"/>
        <v>10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10</v>
      </c>
      <c r="K16" s="25">
        <v>41588</v>
      </c>
      <c r="L16" s="26">
        <v>10</v>
      </c>
      <c r="M16" s="25"/>
      <c r="N16" s="26"/>
      <c r="O16" s="25"/>
      <c r="P16" s="26"/>
      <c r="S16" s="5"/>
    </row>
    <row r="17" ht="15.75" spans="1:19">
      <c r="A17" s="5" t="str">
        <f t="shared" si="1"/>
        <v>122013</v>
      </c>
      <c r="B17" s="12">
        <f t="shared" si="2"/>
        <v>41609</v>
      </c>
      <c r="C17" s="13">
        <f t="shared" si="3"/>
        <v>100</v>
      </c>
      <c r="D17" s="13">
        <f t="shared" si="4"/>
        <v>10</v>
      </c>
      <c r="E17" s="13">
        <f t="shared" si="5"/>
        <v>10</v>
      </c>
      <c r="F17" s="14">
        <f t="shared" si="6"/>
        <v>10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10</v>
      </c>
      <c r="K17" s="25">
        <v>41618</v>
      </c>
      <c r="L17" s="26">
        <v>10</v>
      </c>
      <c r="M17" s="25"/>
      <c r="N17" s="26"/>
      <c r="O17" s="25"/>
      <c r="P17" s="26"/>
      <c r="S17" s="5"/>
    </row>
    <row r="18" ht="15.75" spans="1:19">
      <c r="A18" s="5" t="str">
        <f t="shared" si="1"/>
        <v>12014</v>
      </c>
      <c r="B18" s="12">
        <f t="shared" si="2"/>
        <v>41640</v>
      </c>
      <c r="C18" s="13">
        <f t="shared" si="3"/>
        <v>100</v>
      </c>
      <c r="D18" s="13">
        <f t="shared" si="4"/>
        <v>10</v>
      </c>
      <c r="E18" s="13">
        <f t="shared" si="5"/>
        <v>10</v>
      </c>
      <c r="F18" s="14">
        <f t="shared" si="6"/>
        <v>10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10</v>
      </c>
      <c r="K18" s="25">
        <v>41649</v>
      </c>
      <c r="L18" s="26">
        <v>10</v>
      </c>
      <c r="M18" s="25"/>
      <c r="N18" s="26"/>
      <c r="O18" s="25"/>
      <c r="P18" s="26"/>
      <c r="S18" s="5"/>
    </row>
    <row r="19" ht="15.75" spans="1:19">
      <c r="A19" s="5" t="str">
        <f t="shared" si="1"/>
        <v>22014</v>
      </c>
      <c r="B19" s="12">
        <f t="shared" si="2"/>
        <v>41671</v>
      </c>
      <c r="C19" s="13">
        <f t="shared" si="3"/>
        <v>300</v>
      </c>
      <c r="D19" s="13">
        <f t="shared" si="4"/>
        <v>10</v>
      </c>
      <c r="E19" s="13">
        <f t="shared" si="5"/>
        <v>10</v>
      </c>
      <c r="F19" s="14">
        <f t="shared" si="6"/>
        <v>10</v>
      </c>
      <c r="G19" s="14">
        <f t="shared" si="0"/>
        <v>0</v>
      </c>
      <c r="H19" s="14">
        <f t="shared" si="7"/>
        <v>0</v>
      </c>
      <c r="I19" s="24">
        <f t="shared" si="8"/>
        <v>200</v>
      </c>
      <c r="J19" s="24">
        <f t="shared" si="9"/>
        <v>10</v>
      </c>
      <c r="K19" s="25">
        <v>41681</v>
      </c>
      <c r="L19" s="26">
        <v>10</v>
      </c>
      <c r="M19" s="25">
        <v>41685</v>
      </c>
      <c r="N19" s="26">
        <v>-200</v>
      </c>
      <c r="O19" s="25"/>
      <c r="P19" s="26"/>
      <c r="S19" s="5"/>
    </row>
    <row r="20" ht="15.75" spans="1:19">
      <c r="A20" s="5" t="str">
        <f t="shared" si="1"/>
        <v>32014</v>
      </c>
      <c r="B20" s="12">
        <f t="shared" si="2"/>
        <v>41699</v>
      </c>
      <c r="C20" s="13">
        <f t="shared" si="3"/>
        <v>300</v>
      </c>
      <c r="D20" s="13">
        <f t="shared" si="4"/>
        <v>30</v>
      </c>
      <c r="E20" s="13">
        <f t="shared" si="5"/>
        <v>30</v>
      </c>
      <c r="F20" s="14">
        <f t="shared" si="6"/>
        <v>30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30</v>
      </c>
      <c r="K20" s="25">
        <v>41709</v>
      </c>
      <c r="L20" s="26">
        <v>30</v>
      </c>
      <c r="M20" s="25"/>
      <c r="N20" s="26"/>
      <c r="O20" s="25"/>
      <c r="P20" s="26"/>
      <c r="S20" s="5"/>
    </row>
    <row r="21" ht="15.75" spans="1:19">
      <c r="A21" s="5" t="str">
        <f t="shared" si="1"/>
        <v>42014</v>
      </c>
      <c r="B21" s="12">
        <f t="shared" si="2"/>
        <v>41730</v>
      </c>
      <c r="C21" s="13">
        <f t="shared" si="3"/>
        <v>300</v>
      </c>
      <c r="D21" s="13">
        <f t="shared" si="4"/>
        <v>30</v>
      </c>
      <c r="E21" s="13">
        <f t="shared" si="5"/>
        <v>30</v>
      </c>
      <c r="F21" s="14">
        <f t="shared" si="6"/>
        <v>30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30</v>
      </c>
      <c r="K21" s="25">
        <v>41740</v>
      </c>
      <c r="L21" s="26">
        <v>30</v>
      </c>
      <c r="M21" s="25"/>
      <c r="N21" s="26"/>
      <c r="O21" s="25"/>
      <c r="P21" s="26"/>
      <c r="S21" s="5"/>
    </row>
    <row r="22" ht="15.75" spans="1:19">
      <c r="A22" s="5" t="str">
        <f t="shared" si="1"/>
        <v>52014</v>
      </c>
      <c r="B22" s="12">
        <f t="shared" si="2"/>
        <v>41760</v>
      </c>
      <c r="C22" s="13">
        <f t="shared" si="3"/>
        <v>300</v>
      </c>
      <c r="D22" s="13">
        <f t="shared" si="4"/>
        <v>30</v>
      </c>
      <c r="E22" s="13">
        <f t="shared" si="5"/>
        <v>30</v>
      </c>
      <c r="F22" s="14">
        <f t="shared" si="6"/>
        <v>30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30</v>
      </c>
      <c r="K22" s="25">
        <v>41769</v>
      </c>
      <c r="L22" s="26">
        <v>30</v>
      </c>
      <c r="M22" s="25"/>
      <c r="N22" s="26"/>
      <c r="O22" s="25"/>
      <c r="P22" s="26"/>
      <c r="S22" s="5"/>
    </row>
    <row r="23" ht="15.75" spans="1:19">
      <c r="A23" s="5" t="str">
        <f t="shared" si="1"/>
        <v>62014</v>
      </c>
      <c r="B23" s="12">
        <f t="shared" si="2"/>
        <v>41791</v>
      </c>
      <c r="C23" s="13">
        <f t="shared" si="3"/>
        <v>300</v>
      </c>
      <c r="D23" s="13">
        <f t="shared" si="4"/>
        <v>30</v>
      </c>
      <c r="E23" s="13">
        <f t="shared" si="5"/>
        <v>30</v>
      </c>
      <c r="F23" s="14">
        <f t="shared" si="6"/>
        <v>30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30</v>
      </c>
      <c r="K23" s="25">
        <v>41802</v>
      </c>
      <c r="L23" s="26">
        <v>30</v>
      </c>
      <c r="M23" s="25"/>
      <c r="N23" s="26"/>
      <c r="O23" s="25"/>
      <c r="P23" s="26"/>
      <c r="S23" s="5"/>
    </row>
    <row r="24" ht="15.75" spans="1:19">
      <c r="A24" s="5" t="str">
        <f t="shared" si="1"/>
        <v>72014</v>
      </c>
      <c r="B24" s="12">
        <f t="shared" si="2"/>
        <v>41821</v>
      </c>
      <c r="C24" s="13">
        <f t="shared" si="3"/>
        <v>300</v>
      </c>
      <c r="D24" s="13">
        <f t="shared" si="4"/>
        <v>30</v>
      </c>
      <c r="E24" s="13">
        <f t="shared" si="5"/>
        <v>30</v>
      </c>
      <c r="F24" s="14">
        <f t="shared" si="6"/>
        <v>30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30</v>
      </c>
      <c r="K24" s="25">
        <v>41832</v>
      </c>
      <c r="L24" s="26">
        <v>30</v>
      </c>
      <c r="M24" s="25"/>
      <c r="N24" s="26"/>
      <c r="O24" s="25"/>
      <c r="P24" s="26"/>
      <c r="S24" s="5"/>
    </row>
    <row r="25" ht="15.75" spans="1:19">
      <c r="A25" s="5" t="str">
        <f t="shared" si="1"/>
        <v>82014</v>
      </c>
      <c r="B25" s="12">
        <f t="shared" si="2"/>
        <v>41852</v>
      </c>
      <c r="C25" s="13">
        <f t="shared" si="3"/>
        <v>300</v>
      </c>
      <c r="D25" s="13">
        <f t="shared" si="4"/>
        <v>30</v>
      </c>
      <c r="E25" s="13">
        <f t="shared" si="5"/>
        <v>30</v>
      </c>
      <c r="F25" s="14">
        <f t="shared" si="6"/>
        <v>30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30</v>
      </c>
      <c r="K25" s="25">
        <v>41862</v>
      </c>
      <c r="L25" s="26">
        <v>30</v>
      </c>
      <c r="M25" s="25"/>
      <c r="N25" s="26"/>
      <c r="O25" s="25"/>
      <c r="P25" s="26"/>
      <c r="S25" s="5"/>
    </row>
    <row r="26" ht="15.75" spans="1:19">
      <c r="A26" s="5" t="str">
        <f t="shared" si="1"/>
        <v>92014</v>
      </c>
      <c r="B26" s="12">
        <f t="shared" si="2"/>
        <v>41883</v>
      </c>
      <c r="C26" s="13">
        <f t="shared" si="3"/>
        <v>300</v>
      </c>
      <c r="D26" s="13">
        <f t="shared" si="4"/>
        <v>30</v>
      </c>
      <c r="E26" s="13">
        <f t="shared" si="5"/>
        <v>30</v>
      </c>
      <c r="F26" s="14">
        <f t="shared" si="6"/>
        <v>30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30</v>
      </c>
      <c r="K26" s="25">
        <v>41893</v>
      </c>
      <c r="L26" s="26">
        <v>30</v>
      </c>
      <c r="M26" s="25"/>
      <c r="N26" s="26"/>
      <c r="O26" s="25"/>
      <c r="P26" s="26"/>
      <c r="S26" s="5"/>
    </row>
    <row r="27" ht="15.75" spans="1:19">
      <c r="A27" s="5" t="str">
        <f t="shared" si="1"/>
        <v>102014</v>
      </c>
      <c r="B27" s="12">
        <f t="shared" si="2"/>
        <v>41913</v>
      </c>
      <c r="C27" s="13">
        <f t="shared" si="3"/>
        <v>300</v>
      </c>
      <c r="D27" s="13">
        <f t="shared" si="4"/>
        <v>30</v>
      </c>
      <c r="E27" s="13">
        <f t="shared" si="5"/>
        <v>30</v>
      </c>
      <c r="F27" s="14">
        <f t="shared" si="6"/>
        <v>30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30</v>
      </c>
      <c r="K27" s="25">
        <v>41922</v>
      </c>
      <c r="L27" s="26">
        <v>30</v>
      </c>
      <c r="M27" s="25"/>
      <c r="N27" s="26"/>
      <c r="O27" s="25"/>
      <c r="P27" s="26"/>
      <c r="S27" s="5"/>
    </row>
    <row r="28" ht="15.75" spans="1:19">
      <c r="A28" s="5" t="str">
        <f t="shared" si="1"/>
        <v>112014</v>
      </c>
      <c r="B28" s="12">
        <f t="shared" si="2"/>
        <v>41944</v>
      </c>
      <c r="C28" s="13">
        <f t="shared" si="3"/>
        <v>300</v>
      </c>
      <c r="D28" s="13">
        <f t="shared" si="4"/>
        <v>30</v>
      </c>
      <c r="E28" s="13">
        <f t="shared" si="5"/>
        <v>30</v>
      </c>
      <c r="F28" s="14">
        <f t="shared" si="6"/>
        <v>30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30</v>
      </c>
      <c r="K28" s="25">
        <v>41954</v>
      </c>
      <c r="L28" s="26">
        <v>30</v>
      </c>
      <c r="M28" s="25"/>
      <c r="N28" s="26"/>
      <c r="O28" s="25"/>
      <c r="P28" s="26"/>
      <c r="S28" s="5"/>
    </row>
    <row r="29" ht="15.75" spans="1:19">
      <c r="A29" s="5" t="str">
        <f t="shared" si="1"/>
        <v>122014</v>
      </c>
      <c r="B29" s="12">
        <f t="shared" si="2"/>
        <v>41974</v>
      </c>
      <c r="C29" s="13">
        <f t="shared" si="3"/>
        <v>300</v>
      </c>
      <c r="D29" s="13">
        <f t="shared" si="4"/>
        <v>30</v>
      </c>
      <c r="E29" s="13">
        <f t="shared" si="5"/>
        <v>30</v>
      </c>
      <c r="F29" s="14">
        <f t="shared" si="6"/>
        <v>30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30</v>
      </c>
      <c r="K29" s="25">
        <v>41986</v>
      </c>
      <c r="L29" s="26">
        <v>30</v>
      </c>
      <c r="M29" s="25"/>
      <c r="N29" s="26"/>
      <c r="O29" s="25"/>
      <c r="P29" s="26"/>
      <c r="S29" s="5"/>
    </row>
    <row r="30" ht="15.75" spans="1:19">
      <c r="A30" s="5" t="str">
        <f t="shared" si="1"/>
        <v>12015</v>
      </c>
      <c r="B30" s="12">
        <f t="shared" si="2"/>
        <v>42005</v>
      </c>
      <c r="C30" s="13">
        <f t="shared" si="3"/>
        <v>300</v>
      </c>
      <c r="D30" s="13">
        <f t="shared" si="4"/>
        <v>30</v>
      </c>
      <c r="E30" s="13">
        <f t="shared" si="5"/>
        <v>30</v>
      </c>
      <c r="F30" s="14">
        <f t="shared" si="6"/>
        <v>30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30</v>
      </c>
      <c r="K30" s="25">
        <v>42017</v>
      </c>
      <c r="L30" s="26">
        <v>30</v>
      </c>
      <c r="M30" s="25"/>
      <c r="N30" s="26"/>
      <c r="O30" s="25"/>
      <c r="P30" s="26"/>
      <c r="S30" s="5"/>
    </row>
    <row r="31" ht="15.75" spans="1:19">
      <c r="A31" s="5" t="str">
        <f t="shared" si="1"/>
        <v>22015</v>
      </c>
      <c r="B31" s="12">
        <f t="shared" si="2"/>
        <v>42036</v>
      </c>
      <c r="C31" s="13">
        <f t="shared" si="3"/>
        <v>300</v>
      </c>
      <c r="D31" s="13">
        <f t="shared" si="4"/>
        <v>30</v>
      </c>
      <c r="E31" s="13">
        <f t="shared" si="5"/>
        <v>30</v>
      </c>
      <c r="F31" s="14">
        <f t="shared" si="6"/>
        <v>30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30</v>
      </c>
      <c r="K31" s="25">
        <v>42046</v>
      </c>
      <c r="L31" s="26">
        <v>30</v>
      </c>
      <c r="M31" s="25"/>
      <c r="N31" s="26"/>
      <c r="O31" s="25"/>
      <c r="P31" s="26"/>
      <c r="S31" s="5"/>
    </row>
    <row r="32" ht="15.75" spans="1:19">
      <c r="A32" s="5" t="str">
        <f t="shared" si="1"/>
        <v>32015</v>
      </c>
      <c r="B32" s="12">
        <f t="shared" si="2"/>
        <v>42064</v>
      </c>
      <c r="C32" s="13">
        <f t="shared" si="3"/>
        <v>300</v>
      </c>
      <c r="D32" s="13">
        <f t="shared" si="4"/>
        <v>30</v>
      </c>
      <c r="E32" s="13">
        <f t="shared" si="5"/>
        <v>30</v>
      </c>
      <c r="F32" s="14">
        <f t="shared" si="6"/>
        <v>30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30</v>
      </c>
      <c r="K32" s="25">
        <v>42076</v>
      </c>
      <c r="L32" s="26">
        <v>30</v>
      </c>
      <c r="M32" s="25"/>
      <c r="N32" s="26"/>
      <c r="O32" s="25"/>
      <c r="P32" s="26"/>
      <c r="S32" s="5"/>
    </row>
    <row r="33" ht="15.75" spans="1:19">
      <c r="A33" s="5" t="str">
        <f t="shared" si="1"/>
        <v>42015</v>
      </c>
      <c r="B33" s="12">
        <f t="shared" si="2"/>
        <v>42095</v>
      </c>
      <c r="C33" s="13">
        <f t="shared" si="3"/>
        <v>300</v>
      </c>
      <c r="D33" s="13">
        <f t="shared" si="4"/>
        <v>30</v>
      </c>
      <c r="E33" s="13">
        <f t="shared" si="5"/>
        <v>30</v>
      </c>
      <c r="F33" s="14">
        <f t="shared" si="6"/>
        <v>30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30</v>
      </c>
      <c r="K33" s="25">
        <v>42098</v>
      </c>
      <c r="L33" s="26">
        <v>30</v>
      </c>
      <c r="M33" s="25"/>
      <c r="N33" s="26"/>
      <c r="O33" s="25"/>
      <c r="P33" s="26"/>
      <c r="S33" s="5"/>
    </row>
    <row r="34" ht="15.75" spans="1:19">
      <c r="A34" s="5" t="str">
        <f t="shared" si="1"/>
        <v>52015</v>
      </c>
      <c r="B34" s="12">
        <f t="shared" si="2"/>
        <v>42125</v>
      </c>
      <c r="C34" s="13">
        <f t="shared" si="3"/>
        <v>300</v>
      </c>
      <c r="D34" s="13">
        <f t="shared" si="4"/>
        <v>30</v>
      </c>
      <c r="E34" s="13">
        <f t="shared" si="5"/>
        <v>30</v>
      </c>
      <c r="F34" s="14">
        <f t="shared" si="6"/>
        <v>30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30</v>
      </c>
      <c r="K34" s="25">
        <v>42136</v>
      </c>
      <c r="L34" s="26">
        <v>30</v>
      </c>
      <c r="M34" s="25"/>
      <c r="N34" s="26"/>
      <c r="O34" s="25"/>
      <c r="P34" s="26"/>
      <c r="S34" s="5"/>
    </row>
    <row r="35" ht="15.75" spans="1:19">
      <c r="A35" s="5" t="str">
        <f t="shared" si="1"/>
        <v>62015</v>
      </c>
      <c r="B35" s="12">
        <f t="shared" si="2"/>
        <v>42156</v>
      </c>
      <c r="C35" s="13">
        <f t="shared" si="3"/>
        <v>300</v>
      </c>
      <c r="D35" s="13">
        <f t="shared" si="4"/>
        <v>30</v>
      </c>
      <c r="E35" s="13">
        <f t="shared" si="5"/>
        <v>30</v>
      </c>
      <c r="F35" s="14">
        <f t="shared" si="6"/>
        <v>30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30</v>
      </c>
      <c r="K35" s="25">
        <v>42165</v>
      </c>
      <c r="L35" s="26">
        <v>30</v>
      </c>
      <c r="M35" s="25"/>
      <c r="N35" s="26"/>
      <c r="O35" s="25"/>
      <c r="P35" s="26"/>
      <c r="S35" s="5"/>
    </row>
    <row r="36" ht="15.75" spans="1:19">
      <c r="A36" s="5" t="str">
        <f t="shared" si="1"/>
        <v>72015</v>
      </c>
      <c r="B36" s="12">
        <f t="shared" si="2"/>
        <v>42186</v>
      </c>
      <c r="C36" s="13">
        <f t="shared" si="3"/>
        <v>300</v>
      </c>
      <c r="D36" s="13">
        <f t="shared" si="4"/>
        <v>30</v>
      </c>
      <c r="E36" s="13">
        <f t="shared" si="5"/>
        <v>30</v>
      </c>
      <c r="F36" s="14">
        <f t="shared" si="6"/>
        <v>30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30</v>
      </c>
      <c r="K36" s="25">
        <v>42198</v>
      </c>
      <c r="L36" s="26">
        <v>30</v>
      </c>
      <c r="M36" s="25"/>
      <c r="N36" s="26"/>
      <c r="O36" s="25"/>
      <c r="P36" s="26"/>
      <c r="S36" s="5"/>
    </row>
    <row r="37" ht="15.75" spans="1:19">
      <c r="A37" s="5" t="str">
        <f t="shared" si="1"/>
        <v>82015</v>
      </c>
      <c r="B37" s="12">
        <f t="shared" si="2"/>
        <v>42217</v>
      </c>
      <c r="C37" s="13">
        <f t="shared" si="3"/>
        <v>300</v>
      </c>
      <c r="D37" s="13">
        <f t="shared" si="4"/>
        <v>30</v>
      </c>
      <c r="E37" s="13">
        <f t="shared" si="5"/>
        <v>30</v>
      </c>
      <c r="F37" s="14">
        <f t="shared" si="6"/>
        <v>30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30</v>
      </c>
      <c r="K37" s="25">
        <v>42228</v>
      </c>
      <c r="L37" s="26">
        <v>30</v>
      </c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92015</v>
      </c>
      <c r="B38" s="12">
        <f t="shared" ref="B38:B69" si="12">EDATE(B37,1)</f>
        <v>42248</v>
      </c>
      <c r="C38" s="13">
        <f t="shared" ref="C38:C69" si="13">C37-H38+I38</f>
        <v>300</v>
      </c>
      <c r="D38" s="13">
        <f t="shared" ref="D38:D69" si="14">C37*$K$1</f>
        <v>30</v>
      </c>
      <c r="E38" s="13">
        <f t="shared" ref="E38:E69" si="15">C37*$K$1+G37</f>
        <v>30</v>
      </c>
      <c r="F38" s="14">
        <f t="shared" ref="F38:F69" si="16">IF(J38&gt;E38,E38,J38)</f>
        <v>30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30</v>
      </c>
      <c r="K38" s="25">
        <v>42257</v>
      </c>
      <c r="L38" s="26">
        <v>30</v>
      </c>
      <c r="M38" s="25"/>
      <c r="N38" s="26"/>
      <c r="O38" s="25"/>
      <c r="P38" s="26"/>
      <c r="S38" s="5"/>
    </row>
    <row r="39" ht="15.75" spans="1:19">
      <c r="A39" s="5" t="str">
        <f t="shared" si="11"/>
        <v>102015</v>
      </c>
      <c r="B39" s="12">
        <f t="shared" si="12"/>
        <v>42278</v>
      </c>
      <c r="C39" s="13">
        <f t="shared" si="13"/>
        <v>300</v>
      </c>
      <c r="D39" s="13">
        <f t="shared" si="14"/>
        <v>30</v>
      </c>
      <c r="E39" s="13">
        <f t="shared" si="15"/>
        <v>30</v>
      </c>
      <c r="F39" s="14">
        <f t="shared" si="16"/>
        <v>30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30</v>
      </c>
      <c r="K39" s="25">
        <v>42290</v>
      </c>
      <c r="L39" s="26">
        <v>30</v>
      </c>
      <c r="M39" s="25"/>
      <c r="N39" s="26"/>
      <c r="O39" s="25"/>
      <c r="P39" s="26"/>
      <c r="S39" s="5"/>
    </row>
    <row r="40" ht="15.75" spans="1:19">
      <c r="A40" s="5" t="str">
        <f t="shared" si="11"/>
        <v>112015</v>
      </c>
      <c r="B40" s="12">
        <f t="shared" si="12"/>
        <v>42309</v>
      </c>
      <c r="C40" s="13">
        <f t="shared" si="13"/>
        <v>300</v>
      </c>
      <c r="D40" s="13">
        <f t="shared" si="14"/>
        <v>30</v>
      </c>
      <c r="E40" s="13">
        <f t="shared" si="15"/>
        <v>30</v>
      </c>
      <c r="F40" s="14">
        <f t="shared" si="16"/>
        <v>30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30</v>
      </c>
      <c r="K40" s="25">
        <v>42322</v>
      </c>
      <c r="L40" s="26">
        <v>30</v>
      </c>
      <c r="M40" s="25"/>
      <c r="N40" s="26"/>
      <c r="O40" s="25"/>
      <c r="P40" s="26"/>
      <c r="S40" s="5"/>
    </row>
    <row r="41" ht="15.75" spans="1:19">
      <c r="A41" s="5" t="str">
        <f t="shared" si="11"/>
        <v>122015</v>
      </c>
      <c r="B41" s="12">
        <f t="shared" si="12"/>
        <v>42339</v>
      </c>
      <c r="C41" s="13">
        <f t="shared" si="13"/>
        <v>300</v>
      </c>
      <c r="D41" s="13">
        <f t="shared" si="14"/>
        <v>30</v>
      </c>
      <c r="E41" s="13">
        <f t="shared" si="15"/>
        <v>30</v>
      </c>
      <c r="F41" s="14">
        <f t="shared" si="16"/>
        <v>30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30</v>
      </c>
      <c r="K41" s="25">
        <v>42352</v>
      </c>
      <c r="L41" s="26">
        <v>30</v>
      </c>
      <c r="M41" s="25"/>
      <c r="N41" s="26"/>
      <c r="O41" s="25"/>
      <c r="P41" s="26"/>
      <c r="S41" s="5"/>
    </row>
    <row r="42" ht="15.75" spans="1:19">
      <c r="A42" s="5" t="str">
        <f t="shared" si="11"/>
        <v>12016</v>
      </c>
      <c r="B42" s="12">
        <f t="shared" si="12"/>
        <v>42370</v>
      </c>
      <c r="C42" s="13">
        <f t="shared" si="13"/>
        <v>300</v>
      </c>
      <c r="D42" s="13">
        <f t="shared" si="14"/>
        <v>30</v>
      </c>
      <c r="E42" s="13">
        <f t="shared" si="15"/>
        <v>30</v>
      </c>
      <c r="F42" s="14">
        <f t="shared" si="16"/>
        <v>30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30</v>
      </c>
      <c r="K42" s="25">
        <v>42385</v>
      </c>
      <c r="L42" s="26">
        <v>20</v>
      </c>
      <c r="M42" s="25">
        <v>42390</v>
      </c>
      <c r="N42" s="26">
        <v>10</v>
      </c>
      <c r="O42" s="25"/>
      <c r="P42" s="26"/>
      <c r="S42" s="5"/>
    </row>
    <row r="43" ht="15.75" spans="1:19">
      <c r="A43" s="5" t="str">
        <f t="shared" si="11"/>
        <v>22016</v>
      </c>
      <c r="B43" s="12">
        <f t="shared" si="12"/>
        <v>42401</v>
      </c>
      <c r="C43" s="13">
        <f t="shared" si="13"/>
        <v>300</v>
      </c>
      <c r="D43" s="13">
        <f t="shared" si="14"/>
        <v>30</v>
      </c>
      <c r="E43" s="13">
        <f t="shared" si="15"/>
        <v>30</v>
      </c>
      <c r="F43" s="14">
        <f t="shared" si="16"/>
        <v>30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30</v>
      </c>
      <c r="K43" s="25">
        <v>42412</v>
      </c>
      <c r="L43" s="26">
        <v>10</v>
      </c>
      <c r="M43" s="25">
        <v>42443</v>
      </c>
      <c r="N43" s="26">
        <v>20</v>
      </c>
      <c r="O43" s="25"/>
      <c r="P43" s="26"/>
      <c r="S43" s="5"/>
    </row>
    <row r="44" ht="15.75" spans="1:19">
      <c r="A44" s="5" t="str">
        <f t="shared" si="11"/>
        <v>32016</v>
      </c>
      <c r="B44" s="12">
        <f t="shared" si="12"/>
        <v>42430</v>
      </c>
      <c r="C44" s="13">
        <f t="shared" si="13"/>
        <v>300</v>
      </c>
      <c r="D44" s="13">
        <f t="shared" si="14"/>
        <v>30</v>
      </c>
      <c r="E44" s="13">
        <f t="shared" si="15"/>
        <v>30</v>
      </c>
      <c r="F44" s="14">
        <f t="shared" si="16"/>
        <v>30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30</v>
      </c>
      <c r="K44" s="25">
        <v>42443</v>
      </c>
      <c r="L44" s="26">
        <v>30</v>
      </c>
      <c r="M44" s="25"/>
      <c r="N44" s="26"/>
      <c r="O44" s="25"/>
      <c r="P44" s="26"/>
      <c r="S44" s="5"/>
    </row>
    <row r="45" ht="15.75" spans="1:19">
      <c r="A45" s="5" t="str">
        <f t="shared" si="11"/>
        <v>42016</v>
      </c>
      <c r="B45" s="12">
        <f t="shared" si="12"/>
        <v>42461</v>
      </c>
      <c r="C45" s="13">
        <f t="shared" si="13"/>
        <v>300</v>
      </c>
      <c r="D45" s="13">
        <f t="shared" si="14"/>
        <v>30</v>
      </c>
      <c r="E45" s="13">
        <f t="shared" si="15"/>
        <v>30</v>
      </c>
      <c r="F45" s="14">
        <f t="shared" si="16"/>
        <v>30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30</v>
      </c>
      <c r="K45" s="25">
        <v>42481</v>
      </c>
      <c r="L45" s="26">
        <v>30</v>
      </c>
      <c r="M45" s="25"/>
      <c r="N45" s="26"/>
      <c r="O45" s="25"/>
      <c r="P45" s="26"/>
      <c r="S45" s="5"/>
    </row>
    <row r="46" ht="15.75" spans="1:19">
      <c r="A46" s="5" t="str">
        <f t="shared" si="11"/>
        <v>52016</v>
      </c>
      <c r="B46" s="12">
        <f t="shared" si="12"/>
        <v>42491</v>
      </c>
      <c r="C46" s="13">
        <f t="shared" si="13"/>
        <v>300</v>
      </c>
      <c r="D46" s="13">
        <f t="shared" si="14"/>
        <v>30</v>
      </c>
      <c r="E46" s="13">
        <f t="shared" si="15"/>
        <v>30</v>
      </c>
      <c r="F46" s="14">
        <f t="shared" si="16"/>
        <v>30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30</v>
      </c>
      <c r="K46" s="25">
        <v>42510</v>
      </c>
      <c r="L46" s="26">
        <v>30</v>
      </c>
      <c r="M46" s="25"/>
      <c r="N46" s="26"/>
      <c r="O46" s="25"/>
      <c r="P46" s="26"/>
      <c r="S46" s="5"/>
    </row>
    <row r="47" ht="15.75" spans="1:19">
      <c r="A47" s="5" t="str">
        <f t="shared" si="11"/>
        <v>62016</v>
      </c>
      <c r="B47" s="12">
        <f t="shared" si="12"/>
        <v>42522</v>
      </c>
      <c r="C47" s="13">
        <f t="shared" si="13"/>
        <v>300</v>
      </c>
      <c r="D47" s="13">
        <f t="shared" si="14"/>
        <v>30</v>
      </c>
      <c r="E47" s="13">
        <f t="shared" si="15"/>
        <v>30</v>
      </c>
      <c r="F47" s="14">
        <f t="shared" si="16"/>
        <v>30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30</v>
      </c>
      <c r="K47" s="25">
        <v>42535</v>
      </c>
      <c r="L47" s="26">
        <v>30</v>
      </c>
      <c r="M47" s="25"/>
      <c r="N47" s="26"/>
      <c r="O47" s="25"/>
      <c r="P47" s="26"/>
      <c r="S47" s="5"/>
    </row>
    <row r="48" ht="15.75" spans="1:19">
      <c r="A48" s="5" t="str">
        <f t="shared" si="11"/>
        <v>72016</v>
      </c>
      <c r="B48" s="12">
        <f t="shared" si="12"/>
        <v>42552</v>
      </c>
      <c r="C48" s="13">
        <f t="shared" si="13"/>
        <v>300</v>
      </c>
      <c r="D48" s="13">
        <f t="shared" si="14"/>
        <v>30</v>
      </c>
      <c r="E48" s="13">
        <f t="shared" si="15"/>
        <v>30</v>
      </c>
      <c r="F48" s="14">
        <f t="shared" si="16"/>
        <v>30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30</v>
      </c>
      <c r="K48" s="25">
        <v>42567</v>
      </c>
      <c r="L48" s="26">
        <v>30</v>
      </c>
      <c r="M48" s="25"/>
      <c r="N48" s="26"/>
      <c r="O48" s="25"/>
      <c r="P48" s="26"/>
      <c r="S48" s="5"/>
    </row>
    <row r="49" ht="15.75" spans="1:19">
      <c r="A49" s="5" t="str">
        <f t="shared" si="11"/>
        <v>82016</v>
      </c>
      <c r="B49" s="12">
        <f t="shared" si="12"/>
        <v>42583</v>
      </c>
      <c r="C49" s="13">
        <f t="shared" si="13"/>
        <v>300</v>
      </c>
      <c r="D49" s="13">
        <f t="shared" si="14"/>
        <v>30</v>
      </c>
      <c r="E49" s="13">
        <f t="shared" si="15"/>
        <v>30</v>
      </c>
      <c r="F49" s="14">
        <f t="shared" si="16"/>
        <v>30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30</v>
      </c>
      <c r="K49" s="25">
        <v>42655</v>
      </c>
      <c r="L49" s="26">
        <v>30</v>
      </c>
      <c r="M49" s="25"/>
      <c r="N49" s="26"/>
      <c r="O49" s="25"/>
      <c r="P49" s="26"/>
      <c r="S49" s="5"/>
    </row>
    <row r="50" ht="15.75" spans="1:19">
      <c r="A50" s="5" t="str">
        <f t="shared" si="11"/>
        <v>92016</v>
      </c>
      <c r="B50" s="12">
        <f t="shared" si="12"/>
        <v>42614</v>
      </c>
      <c r="C50" s="13">
        <f t="shared" si="13"/>
        <v>300</v>
      </c>
      <c r="D50" s="13">
        <f t="shared" si="14"/>
        <v>30</v>
      </c>
      <c r="E50" s="13">
        <f t="shared" si="15"/>
        <v>30</v>
      </c>
      <c r="F50" s="14">
        <f t="shared" si="16"/>
        <v>30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30</v>
      </c>
      <c r="K50" s="25">
        <v>42655</v>
      </c>
      <c r="L50" s="26">
        <v>30</v>
      </c>
      <c r="M50" s="25"/>
      <c r="N50" s="26"/>
      <c r="O50" s="25"/>
      <c r="P50" s="26"/>
      <c r="S50" s="5"/>
    </row>
    <row r="51" ht="15.75" spans="1:19">
      <c r="A51" s="5" t="str">
        <f t="shared" si="11"/>
        <v>102016</v>
      </c>
      <c r="B51" s="12">
        <f t="shared" si="12"/>
        <v>42644</v>
      </c>
      <c r="C51" s="13">
        <f t="shared" si="13"/>
        <v>300</v>
      </c>
      <c r="D51" s="13">
        <f t="shared" si="14"/>
        <v>30</v>
      </c>
      <c r="E51" s="13">
        <f t="shared" si="15"/>
        <v>30</v>
      </c>
      <c r="F51" s="14">
        <f t="shared" si="16"/>
        <v>30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30</v>
      </c>
      <c r="K51" s="25">
        <v>42655</v>
      </c>
      <c r="L51" s="26">
        <v>30</v>
      </c>
      <c r="M51" s="25"/>
      <c r="N51" s="26"/>
      <c r="O51" s="25"/>
      <c r="P51" s="26"/>
      <c r="S51" s="5"/>
    </row>
    <row r="52" ht="15.75" spans="1:19">
      <c r="A52" s="5" t="str">
        <f t="shared" si="11"/>
        <v>112016</v>
      </c>
      <c r="B52" s="12">
        <f t="shared" si="12"/>
        <v>42675</v>
      </c>
      <c r="C52" s="13">
        <f t="shared" si="13"/>
        <v>300</v>
      </c>
      <c r="D52" s="13">
        <f t="shared" si="14"/>
        <v>30</v>
      </c>
      <c r="E52" s="13">
        <f t="shared" si="15"/>
        <v>30</v>
      </c>
      <c r="F52" s="14">
        <f t="shared" si="16"/>
        <v>30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30</v>
      </c>
      <c r="K52" s="25">
        <v>42685</v>
      </c>
      <c r="L52" s="26">
        <v>30</v>
      </c>
      <c r="M52" s="25"/>
      <c r="N52" s="26"/>
      <c r="O52" s="25"/>
      <c r="P52" s="26"/>
      <c r="S52" s="5"/>
    </row>
    <row r="53" ht="15.75" spans="1:19">
      <c r="A53" s="5" t="str">
        <f t="shared" si="11"/>
        <v>122016</v>
      </c>
      <c r="B53" s="12">
        <f t="shared" si="12"/>
        <v>42705</v>
      </c>
      <c r="C53" s="13">
        <f t="shared" si="13"/>
        <v>300</v>
      </c>
      <c r="D53" s="13">
        <f t="shared" si="14"/>
        <v>30</v>
      </c>
      <c r="E53" s="13">
        <f t="shared" si="15"/>
        <v>30</v>
      </c>
      <c r="F53" s="14">
        <f t="shared" si="16"/>
        <v>30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30</v>
      </c>
      <c r="K53" s="25">
        <v>42715</v>
      </c>
      <c r="L53" s="26">
        <v>30</v>
      </c>
      <c r="M53" s="25"/>
      <c r="N53" s="26"/>
      <c r="O53" s="25"/>
      <c r="P53" s="26"/>
      <c r="S53" s="5"/>
    </row>
    <row r="54" ht="15.75" spans="1:19">
      <c r="A54" s="5" t="str">
        <f t="shared" si="11"/>
        <v>12017</v>
      </c>
      <c r="B54" s="12">
        <f t="shared" si="12"/>
        <v>42736</v>
      </c>
      <c r="C54" s="13">
        <f t="shared" si="13"/>
        <v>300</v>
      </c>
      <c r="D54" s="13">
        <f t="shared" si="14"/>
        <v>30</v>
      </c>
      <c r="E54" s="13">
        <f t="shared" si="15"/>
        <v>30</v>
      </c>
      <c r="F54" s="14">
        <f t="shared" si="16"/>
        <v>30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30</v>
      </c>
      <c r="K54" s="25">
        <v>42749</v>
      </c>
      <c r="L54" s="26">
        <v>30</v>
      </c>
      <c r="M54" s="25"/>
      <c r="N54" s="26"/>
      <c r="O54" s="25"/>
      <c r="P54" s="26"/>
      <c r="S54" s="5"/>
    </row>
    <row r="55" ht="15.75" spans="1:19">
      <c r="A55" s="5" t="str">
        <f t="shared" si="11"/>
        <v>22017</v>
      </c>
      <c r="B55" s="12">
        <f t="shared" si="12"/>
        <v>42767</v>
      </c>
      <c r="C55" s="13">
        <f t="shared" si="13"/>
        <v>300</v>
      </c>
      <c r="D55" s="13">
        <f t="shared" si="14"/>
        <v>30</v>
      </c>
      <c r="E55" s="13">
        <f t="shared" si="15"/>
        <v>30</v>
      </c>
      <c r="F55" s="14">
        <f t="shared" si="16"/>
        <v>30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30</v>
      </c>
      <c r="K55" s="25">
        <v>42780</v>
      </c>
      <c r="L55" s="26">
        <v>30</v>
      </c>
      <c r="M55" s="25"/>
      <c r="N55" s="26"/>
      <c r="O55" s="25"/>
      <c r="P55" s="26"/>
      <c r="S55" s="5"/>
    </row>
    <row r="56" ht="15.75" spans="1:19">
      <c r="A56" s="5" t="str">
        <f t="shared" si="11"/>
        <v>32017</v>
      </c>
      <c r="B56" s="12">
        <f t="shared" si="12"/>
        <v>42795</v>
      </c>
      <c r="C56" s="13">
        <f t="shared" si="13"/>
        <v>300</v>
      </c>
      <c r="D56" s="13">
        <f t="shared" si="14"/>
        <v>30</v>
      </c>
      <c r="E56" s="13">
        <f t="shared" si="15"/>
        <v>30</v>
      </c>
      <c r="F56" s="14">
        <f t="shared" si="16"/>
        <v>30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30</v>
      </c>
      <c r="K56" s="25">
        <v>42810</v>
      </c>
      <c r="L56" s="26">
        <v>30</v>
      </c>
      <c r="M56" s="25"/>
      <c r="N56" s="26"/>
      <c r="O56" s="25"/>
      <c r="P56" s="26"/>
      <c r="S56" s="5"/>
    </row>
    <row r="57" ht="15.75" spans="1:19">
      <c r="A57" s="5" t="str">
        <f t="shared" si="11"/>
        <v>42017</v>
      </c>
      <c r="B57" s="12">
        <f t="shared" si="12"/>
        <v>42826</v>
      </c>
      <c r="C57" s="13">
        <f t="shared" si="13"/>
        <v>300</v>
      </c>
      <c r="D57" s="13">
        <f t="shared" si="14"/>
        <v>30</v>
      </c>
      <c r="E57" s="13">
        <f t="shared" si="15"/>
        <v>30</v>
      </c>
      <c r="F57" s="14">
        <f t="shared" si="16"/>
        <v>30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30</v>
      </c>
      <c r="K57" s="25">
        <v>42843</v>
      </c>
      <c r="L57" s="26">
        <v>30</v>
      </c>
      <c r="M57" s="25"/>
      <c r="N57" s="26"/>
      <c r="O57" s="25"/>
      <c r="P57" s="26"/>
      <c r="S57" s="5"/>
    </row>
    <row r="58" ht="15.75" spans="1:19">
      <c r="A58" s="5" t="str">
        <f t="shared" si="11"/>
        <v>52017</v>
      </c>
      <c r="B58" s="12">
        <f t="shared" si="12"/>
        <v>42856</v>
      </c>
      <c r="C58" s="13">
        <f t="shared" si="13"/>
        <v>300</v>
      </c>
      <c r="D58" s="13">
        <f t="shared" si="14"/>
        <v>30</v>
      </c>
      <c r="E58" s="13">
        <f t="shared" si="15"/>
        <v>30</v>
      </c>
      <c r="F58" s="14">
        <f t="shared" si="16"/>
        <v>30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30</v>
      </c>
      <c r="K58" s="25">
        <v>42872</v>
      </c>
      <c r="L58" s="26">
        <v>30</v>
      </c>
      <c r="M58" s="25"/>
      <c r="N58" s="26"/>
      <c r="O58" s="25"/>
      <c r="P58" s="26"/>
      <c r="S58" s="5"/>
    </row>
    <row r="59" ht="15.75" spans="1:19">
      <c r="A59" s="5" t="str">
        <f t="shared" si="11"/>
        <v>62017</v>
      </c>
      <c r="B59" s="12">
        <f t="shared" si="12"/>
        <v>42887</v>
      </c>
      <c r="C59" s="13">
        <f t="shared" si="13"/>
        <v>300</v>
      </c>
      <c r="D59" s="13">
        <f t="shared" si="14"/>
        <v>30</v>
      </c>
      <c r="E59" s="13">
        <f t="shared" si="15"/>
        <v>30</v>
      </c>
      <c r="F59" s="14">
        <f t="shared" si="16"/>
        <v>30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30</v>
      </c>
      <c r="K59" s="25">
        <v>42900</v>
      </c>
      <c r="L59" s="26">
        <v>30</v>
      </c>
      <c r="M59" s="25"/>
      <c r="N59" s="26"/>
      <c r="O59" s="25"/>
      <c r="P59" s="26"/>
      <c r="S59" s="5"/>
    </row>
    <row r="60" ht="15.75" spans="1:19">
      <c r="A60" s="5" t="str">
        <f t="shared" si="11"/>
        <v>72017</v>
      </c>
      <c r="B60" s="12">
        <f t="shared" si="12"/>
        <v>42917</v>
      </c>
      <c r="C60" s="13">
        <f t="shared" si="13"/>
        <v>300</v>
      </c>
      <c r="D60" s="13">
        <f t="shared" si="14"/>
        <v>30</v>
      </c>
      <c r="E60" s="13">
        <f t="shared" si="15"/>
        <v>30</v>
      </c>
      <c r="F60" s="14">
        <f t="shared" si="16"/>
        <v>30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30</v>
      </c>
      <c r="K60" s="25">
        <v>42933</v>
      </c>
      <c r="L60" s="26">
        <v>30</v>
      </c>
      <c r="M60" s="25"/>
      <c r="N60" s="26"/>
      <c r="O60" s="25"/>
      <c r="P60" s="26"/>
      <c r="S60" s="5"/>
    </row>
    <row r="61" ht="15.75" spans="1:19">
      <c r="A61" s="5" t="str">
        <f t="shared" si="11"/>
        <v>82017</v>
      </c>
      <c r="B61" s="12">
        <f t="shared" si="12"/>
        <v>42948</v>
      </c>
      <c r="C61" s="13">
        <f t="shared" si="13"/>
        <v>300</v>
      </c>
      <c r="D61" s="13">
        <f t="shared" si="14"/>
        <v>30</v>
      </c>
      <c r="E61" s="13">
        <f t="shared" si="15"/>
        <v>30</v>
      </c>
      <c r="F61" s="14">
        <f t="shared" si="16"/>
        <v>30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30</v>
      </c>
      <c r="K61" s="25">
        <v>42989</v>
      </c>
      <c r="L61" s="26">
        <v>30</v>
      </c>
      <c r="M61" s="25"/>
      <c r="N61" s="26"/>
      <c r="O61" s="25"/>
      <c r="P61" s="26"/>
      <c r="S61" s="5"/>
    </row>
    <row r="62" ht="15.75" spans="1:19">
      <c r="A62" s="5" t="str">
        <f t="shared" si="11"/>
        <v>92017</v>
      </c>
      <c r="B62" s="12">
        <f t="shared" si="12"/>
        <v>42979</v>
      </c>
      <c r="C62" s="13">
        <f t="shared" si="13"/>
        <v>300</v>
      </c>
      <c r="D62" s="13">
        <f t="shared" si="14"/>
        <v>30</v>
      </c>
      <c r="E62" s="13">
        <f t="shared" si="15"/>
        <v>30</v>
      </c>
      <c r="F62" s="14">
        <f t="shared" si="16"/>
        <v>30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30</v>
      </c>
      <c r="K62" s="25">
        <v>42989</v>
      </c>
      <c r="L62" s="26">
        <v>30</v>
      </c>
      <c r="M62" s="25"/>
      <c r="N62" s="26"/>
      <c r="O62" s="25"/>
      <c r="P62" s="26"/>
      <c r="S62" s="5"/>
    </row>
    <row r="63" ht="15.75" spans="1:19">
      <c r="A63" s="5" t="str">
        <f t="shared" si="11"/>
        <v>102017</v>
      </c>
      <c r="B63" s="12">
        <f t="shared" si="12"/>
        <v>43009</v>
      </c>
      <c r="C63" s="13">
        <f t="shared" si="13"/>
        <v>300</v>
      </c>
      <c r="D63" s="13">
        <f t="shared" si="14"/>
        <v>30</v>
      </c>
      <c r="E63" s="13">
        <f t="shared" si="15"/>
        <v>30</v>
      </c>
      <c r="F63" s="14">
        <f t="shared" si="16"/>
        <v>30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30</v>
      </c>
      <c r="K63" s="25">
        <v>43023</v>
      </c>
      <c r="L63" s="26">
        <v>30</v>
      </c>
      <c r="M63" s="25"/>
      <c r="N63" s="26"/>
      <c r="O63" s="25"/>
      <c r="P63" s="26"/>
      <c r="S63" s="5"/>
    </row>
    <row r="64" ht="15.75" spans="1:19">
      <c r="A64" s="5" t="str">
        <f t="shared" si="11"/>
        <v>112017</v>
      </c>
      <c r="B64" s="12">
        <f t="shared" si="12"/>
        <v>43040</v>
      </c>
      <c r="C64" s="13">
        <f t="shared" si="13"/>
        <v>300</v>
      </c>
      <c r="D64" s="13">
        <f t="shared" si="14"/>
        <v>30</v>
      </c>
      <c r="E64" s="13">
        <f t="shared" si="15"/>
        <v>30</v>
      </c>
      <c r="F64" s="14">
        <f t="shared" si="16"/>
        <v>30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30</v>
      </c>
      <c r="K64" s="25">
        <v>43053</v>
      </c>
      <c r="L64" s="26">
        <v>30</v>
      </c>
      <c r="M64" s="25"/>
      <c r="N64" s="26"/>
      <c r="O64" s="25"/>
      <c r="P64" s="26"/>
      <c r="S64" s="5"/>
    </row>
    <row r="65" ht="15.75" spans="1:19">
      <c r="A65" s="5" t="str">
        <f t="shared" si="11"/>
        <v>122017</v>
      </c>
      <c r="B65" s="12">
        <f t="shared" si="12"/>
        <v>43070</v>
      </c>
      <c r="C65" s="13">
        <f t="shared" si="13"/>
        <v>300</v>
      </c>
      <c r="D65" s="13">
        <f t="shared" si="14"/>
        <v>30</v>
      </c>
      <c r="E65" s="13">
        <f t="shared" si="15"/>
        <v>30</v>
      </c>
      <c r="F65" s="14">
        <f t="shared" si="16"/>
        <v>30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30</v>
      </c>
      <c r="K65" s="25">
        <v>43081</v>
      </c>
      <c r="L65" s="26">
        <v>30</v>
      </c>
      <c r="M65" s="25"/>
      <c r="N65" s="26"/>
      <c r="O65" s="25"/>
      <c r="P65" s="26"/>
      <c r="S65" s="5"/>
    </row>
    <row r="66" ht="15.75" spans="1:19">
      <c r="A66" s="5" t="str">
        <f t="shared" si="11"/>
        <v>12018</v>
      </c>
      <c r="B66" s="12">
        <f t="shared" si="12"/>
        <v>43101</v>
      </c>
      <c r="C66" s="13">
        <f t="shared" si="13"/>
        <v>300</v>
      </c>
      <c r="D66" s="13">
        <f t="shared" si="14"/>
        <v>30</v>
      </c>
      <c r="E66" s="13">
        <f t="shared" si="15"/>
        <v>30</v>
      </c>
      <c r="F66" s="14">
        <f t="shared" si="16"/>
        <v>30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30</v>
      </c>
      <c r="K66" s="25">
        <v>43120</v>
      </c>
      <c r="L66" s="26">
        <v>30</v>
      </c>
      <c r="M66" s="25"/>
      <c r="N66" s="26"/>
      <c r="O66" s="25"/>
      <c r="P66" s="26"/>
      <c r="S66" s="5"/>
    </row>
    <row r="67" ht="15.75" spans="1:19">
      <c r="A67" s="5" t="str">
        <f t="shared" si="11"/>
        <v>22018</v>
      </c>
      <c r="B67" s="12">
        <f t="shared" si="12"/>
        <v>43132</v>
      </c>
      <c r="C67" s="13">
        <f t="shared" si="13"/>
        <v>300</v>
      </c>
      <c r="D67" s="13">
        <f t="shared" si="14"/>
        <v>30</v>
      </c>
      <c r="E67" s="13">
        <f t="shared" si="15"/>
        <v>30</v>
      </c>
      <c r="F67" s="14">
        <f t="shared" si="16"/>
        <v>30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30</v>
      </c>
      <c r="K67" s="25">
        <v>43157</v>
      </c>
      <c r="L67" s="26">
        <v>30</v>
      </c>
      <c r="M67" s="25"/>
      <c r="N67" s="26"/>
      <c r="O67" s="25"/>
      <c r="P67" s="26"/>
      <c r="S67" s="5"/>
    </row>
    <row r="68" ht="15.75" spans="1:19">
      <c r="A68" s="5" t="str">
        <f t="shared" si="11"/>
        <v>32018</v>
      </c>
      <c r="B68" s="12">
        <f t="shared" si="12"/>
        <v>43160</v>
      </c>
      <c r="C68" s="13">
        <f t="shared" si="13"/>
        <v>300</v>
      </c>
      <c r="D68" s="13">
        <f t="shared" si="14"/>
        <v>30</v>
      </c>
      <c r="E68" s="13">
        <f t="shared" si="15"/>
        <v>30</v>
      </c>
      <c r="F68" s="14">
        <f t="shared" si="16"/>
        <v>30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30</v>
      </c>
      <c r="K68" s="25">
        <v>43167</v>
      </c>
      <c r="L68" s="26">
        <v>30</v>
      </c>
      <c r="M68" s="25"/>
      <c r="N68" s="26"/>
      <c r="O68" s="25"/>
      <c r="P68" s="26"/>
      <c r="S68" s="5"/>
    </row>
    <row r="69" ht="15.75" spans="1:19">
      <c r="A69" s="5" t="str">
        <f t="shared" si="11"/>
        <v>42018</v>
      </c>
      <c r="B69" s="12">
        <f t="shared" si="12"/>
        <v>43191</v>
      </c>
      <c r="C69" s="13">
        <f t="shared" si="13"/>
        <v>300</v>
      </c>
      <c r="D69" s="13">
        <f t="shared" si="14"/>
        <v>30</v>
      </c>
      <c r="E69" s="13">
        <f t="shared" si="15"/>
        <v>30</v>
      </c>
      <c r="F69" s="14">
        <f t="shared" si="16"/>
        <v>30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30</v>
      </c>
      <c r="K69" s="25">
        <v>43198</v>
      </c>
      <c r="L69" s="26">
        <v>30</v>
      </c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52018</v>
      </c>
      <c r="B70" s="12">
        <f t="shared" ref="B70:B101" si="21">EDATE(B69,1)</f>
        <v>43221</v>
      </c>
      <c r="C70" s="13">
        <f t="shared" ref="C70:C101" si="22">C69-H70+I70</f>
        <v>300</v>
      </c>
      <c r="D70" s="13">
        <f t="shared" ref="D70:D101" si="23">C69*$K$1</f>
        <v>30</v>
      </c>
      <c r="E70" s="13">
        <f t="shared" ref="E70:E101" si="24">C69*$K$1+G69</f>
        <v>30</v>
      </c>
      <c r="F70" s="14">
        <f t="shared" ref="F70:F101" si="25">IF(J70&gt;E70,E70,J70)</f>
        <v>30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30</v>
      </c>
      <c r="K70" s="25">
        <v>43269</v>
      </c>
      <c r="L70" s="26">
        <v>30</v>
      </c>
      <c r="M70" s="25"/>
      <c r="N70" s="26"/>
      <c r="O70" s="25"/>
      <c r="P70" s="26"/>
      <c r="S70" s="5"/>
    </row>
    <row r="71" ht="15.75" spans="1:19">
      <c r="A71" s="5" t="str">
        <f t="shared" si="20"/>
        <v>62018</v>
      </c>
      <c r="B71" s="12">
        <f t="shared" si="21"/>
        <v>43252</v>
      </c>
      <c r="C71" s="13">
        <f t="shared" si="22"/>
        <v>300</v>
      </c>
      <c r="D71" s="13">
        <f t="shared" si="23"/>
        <v>30</v>
      </c>
      <c r="E71" s="13">
        <f t="shared" si="24"/>
        <v>30</v>
      </c>
      <c r="F71" s="14">
        <f t="shared" si="25"/>
        <v>30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30</v>
      </c>
      <c r="K71" s="25">
        <v>43269</v>
      </c>
      <c r="L71" s="26">
        <v>30</v>
      </c>
      <c r="M71" s="25"/>
      <c r="N71" s="26"/>
      <c r="O71" s="25"/>
      <c r="P71" s="26"/>
      <c r="S71" s="5"/>
    </row>
    <row r="72" ht="15.75" spans="1:19">
      <c r="A72" s="5" t="str">
        <f t="shared" si="20"/>
        <v>72018</v>
      </c>
      <c r="B72" s="12">
        <f t="shared" si="21"/>
        <v>43282</v>
      </c>
      <c r="C72" s="13">
        <f t="shared" si="22"/>
        <v>300</v>
      </c>
      <c r="D72" s="13">
        <f t="shared" si="23"/>
        <v>30</v>
      </c>
      <c r="E72" s="13">
        <f t="shared" si="24"/>
        <v>30</v>
      </c>
      <c r="F72" s="14">
        <f t="shared" si="25"/>
        <v>30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30</v>
      </c>
      <c r="K72" s="25">
        <v>43329</v>
      </c>
      <c r="L72" s="26">
        <v>30</v>
      </c>
      <c r="M72" s="25"/>
      <c r="N72" s="26"/>
      <c r="O72" s="25"/>
      <c r="P72" s="26"/>
      <c r="S72" s="5"/>
    </row>
    <row r="73" ht="15.75" spans="1:19">
      <c r="A73" s="5" t="str">
        <f t="shared" si="20"/>
        <v>82018</v>
      </c>
      <c r="B73" s="12">
        <f t="shared" si="21"/>
        <v>43313</v>
      </c>
      <c r="C73" s="13">
        <f t="shared" si="22"/>
        <v>300</v>
      </c>
      <c r="D73" s="13">
        <f t="shared" si="23"/>
        <v>30</v>
      </c>
      <c r="E73" s="13">
        <f t="shared" si="24"/>
        <v>30</v>
      </c>
      <c r="F73" s="14">
        <f t="shared" si="25"/>
        <v>30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30</v>
      </c>
      <c r="K73" s="25">
        <v>43329</v>
      </c>
      <c r="L73" s="26">
        <v>30</v>
      </c>
      <c r="M73" s="25"/>
      <c r="N73" s="26"/>
      <c r="O73" s="25"/>
      <c r="P73" s="26"/>
      <c r="S73" s="5"/>
    </row>
    <row r="74" ht="15.75" spans="1:19">
      <c r="A74" s="5" t="str">
        <f t="shared" si="20"/>
        <v>92018</v>
      </c>
      <c r="B74" s="12">
        <f t="shared" si="21"/>
        <v>43344</v>
      </c>
      <c r="C74" s="13">
        <f t="shared" si="22"/>
        <v>300</v>
      </c>
      <c r="D74" s="13">
        <f t="shared" si="23"/>
        <v>30</v>
      </c>
      <c r="E74" s="13">
        <f t="shared" si="24"/>
        <v>30</v>
      </c>
      <c r="F74" s="14">
        <f t="shared" si="25"/>
        <v>30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30</v>
      </c>
      <c r="K74" s="25">
        <v>43364</v>
      </c>
      <c r="L74" s="26">
        <v>30</v>
      </c>
      <c r="M74" s="25"/>
      <c r="N74" s="26"/>
      <c r="O74" s="25"/>
      <c r="P74" s="26"/>
      <c r="S74" s="5"/>
    </row>
    <row r="75" ht="15.75" spans="1:19">
      <c r="A75" s="5" t="str">
        <f t="shared" si="20"/>
        <v>102018</v>
      </c>
      <c r="B75" s="12">
        <f t="shared" si="21"/>
        <v>43374</v>
      </c>
      <c r="C75" s="13">
        <f t="shared" si="22"/>
        <v>300</v>
      </c>
      <c r="D75" s="13">
        <f t="shared" si="23"/>
        <v>30</v>
      </c>
      <c r="E75" s="13">
        <f t="shared" si="24"/>
        <v>30</v>
      </c>
      <c r="F75" s="14">
        <f t="shared" si="25"/>
        <v>30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30</v>
      </c>
      <c r="K75" s="25">
        <v>43756</v>
      </c>
      <c r="L75" s="26">
        <v>30</v>
      </c>
      <c r="M75" s="25"/>
      <c r="N75" s="26"/>
      <c r="O75" s="25"/>
      <c r="P75" s="26"/>
      <c r="S75" s="5"/>
    </row>
    <row r="76" ht="15.75" spans="1:19">
      <c r="A76" s="5" t="str">
        <f t="shared" si="20"/>
        <v>112018</v>
      </c>
      <c r="B76" s="12">
        <f t="shared" si="21"/>
        <v>43405</v>
      </c>
      <c r="C76" s="13">
        <f t="shared" si="22"/>
        <v>300</v>
      </c>
      <c r="D76" s="13">
        <f t="shared" si="23"/>
        <v>30</v>
      </c>
      <c r="E76" s="13">
        <f t="shared" si="24"/>
        <v>30</v>
      </c>
      <c r="F76" s="14">
        <f t="shared" si="25"/>
        <v>30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30</v>
      </c>
      <c r="K76" s="25">
        <v>43420</v>
      </c>
      <c r="L76" s="26">
        <v>30</v>
      </c>
      <c r="M76" s="25"/>
      <c r="N76" s="26"/>
      <c r="O76" s="25"/>
      <c r="P76" s="26"/>
      <c r="S76" s="5"/>
    </row>
    <row r="77" ht="15.75" spans="1:19">
      <c r="A77" s="5" t="str">
        <f t="shared" si="20"/>
        <v>122018</v>
      </c>
      <c r="B77" s="12">
        <f t="shared" si="21"/>
        <v>43435</v>
      </c>
      <c r="C77" s="13">
        <f t="shared" si="22"/>
        <v>300</v>
      </c>
      <c r="D77" s="13">
        <f t="shared" si="23"/>
        <v>30</v>
      </c>
      <c r="E77" s="13">
        <f t="shared" si="24"/>
        <v>30</v>
      </c>
      <c r="F77" s="14">
        <f t="shared" si="25"/>
        <v>30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30</v>
      </c>
      <c r="K77" s="25">
        <v>43447</v>
      </c>
      <c r="L77" s="26">
        <v>30</v>
      </c>
      <c r="M77" s="25"/>
      <c r="N77" s="26"/>
      <c r="O77" s="25"/>
      <c r="P77" s="26"/>
      <c r="S77" s="5"/>
    </row>
    <row r="78" ht="15.75" spans="1:19">
      <c r="A78" s="5" t="str">
        <f t="shared" si="20"/>
        <v>12019</v>
      </c>
      <c r="B78" s="12">
        <f t="shared" si="21"/>
        <v>43466</v>
      </c>
      <c r="C78" s="13">
        <f t="shared" si="22"/>
        <v>300</v>
      </c>
      <c r="D78" s="13">
        <f t="shared" si="23"/>
        <v>30</v>
      </c>
      <c r="E78" s="13">
        <f t="shared" si="24"/>
        <v>30</v>
      </c>
      <c r="F78" s="14">
        <f t="shared" si="25"/>
        <v>30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30</v>
      </c>
      <c r="K78" s="25">
        <v>43479</v>
      </c>
      <c r="L78" s="26">
        <v>30</v>
      </c>
      <c r="M78" s="25"/>
      <c r="N78" s="26"/>
      <c r="O78" s="25"/>
      <c r="P78" s="26"/>
      <c r="S78" s="5"/>
    </row>
    <row r="79" ht="15.75" spans="1:19">
      <c r="A79" s="5" t="str">
        <f t="shared" si="20"/>
        <v>22019</v>
      </c>
      <c r="B79" s="12">
        <f t="shared" si="21"/>
        <v>43497</v>
      </c>
      <c r="C79" s="13">
        <f t="shared" si="22"/>
        <v>300</v>
      </c>
      <c r="D79" s="13">
        <f t="shared" si="23"/>
        <v>30</v>
      </c>
      <c r="E79" s="13">
        <f t="shared" si="24"/>
        <v>30</v>
      </c>
      <c r="F79" s="14">
        <f t="shared" si="25"/>
        <v>30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30</v>
      </c>
      <c r="K79" s="25">
        <v>43510</v>
      </c>
      <c r="L79" s="26">
        <v>30</v>
      </c>
      <c r="M79" s="25"/>
      <c r="N79" s="26"/>
      <c r="O79" s="25"/>
      <c r="P79" s="26"/>
      <c r="S79" s="5"/>
    </row>
    <row r="80" ht="15.75" spans="1:19">
      <c r="A80" s="5" t="str">
        <f t="shared" si="20"/>
        <v>32019</v>
      </c>
      <c r="B80" s="12">
        <f t="shared" si="21"/>
        <v>43525</v>
      </c>
      <c r="C80" s="13">
        <f t="shared" si="22"/>
        <v>300</v>
      </c>
      <c r="D80" s="13">
        <f t="shared" si="23"/>
        <v>30</v>
      </c>
      <c r="E80" s="13">
        <f t="shared" si="24"/>
        <v>30</v>
      </c>
      <c r="F80" s="14">
        <f t="shared" si="25"/>
        <v>30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30</v>
      </c>
      <c r="K80" s="25">
        <v>43544</v>
      </c>
      <c r="L80" s="26">
        <v>30</v>
      </c>
      <c r="M80" s="25"/>
      <c r="N80" s="26"/>
      <c r="O80" s="25"/>
      <c r="P80" s="26"/>
      <c r="S80" s="5"/>
    </row>
    <row r="81" ht="15.75" spans="1:19">
      <c r="A81" s="5" t="str">
        <f t="shared" si="20"/>
        <v>42019</v>
      </c>
      <c r="B81" s="12">
        <f t="shared" si="21"/>
        <v>43556</v>
      </c>
      <c r="C81" s="13">
        <f t="shared" si="22"/>
        <v>300</v>
      </c>
      <c r="D81" s="13">
        <f t="shared" si="23"/>
        <v>30</v>
      </c>
      <c r="E81" s="13">
        <f t="shared" si="24"/>
        <v>30</v>
      </c>
      <c r="F81" s="14">
        <f t="shared" si="25"/>
        <v>30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30</v>
      </c>
      <c r="K81" s="25">
        <v>43578</v>
      </c>
      <c r="L81" s="26">
        <v>30</v>
      </c>
      <c r="M81" s="25"/>
      <c r="N81" s="26"/>
      <c r="O81" s="25"/>
      <c r="P81" s="26"/>
      <c r="S81" s="5"/>
    </row>
    <row r="82" ht="15.75" spans="1:19">
      <c r="A82" s="5" t="str">
        <f t="shared" si="20"/>
        <v>52019</v>
      </c>
      <c r="B82" s="12">
        <f t="shared" si="21"/>
        <v>43586</v>
      </c>
      <c r="C82" s="13">
        <f t="shared" si="22"/>
        <v>300</v>
      </c>
      <c r="D82" s="13">
        <f t="shared" si="23"/>
        <v>30</v>
      </c>
      <c r="E82" s="13">
        <f t="shared" si="24"/>
        <v>30</v>
      </c>
      <c r="F82" s="14">
        <f t="shared" si="25"/>
        <v>30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30</v>
      </c>
      <c r="K82" s="25">
        <v>43606</v>
      </c>
      <c r="L82" s="26">
        <v>30</v>
      </c>
      <c r="M82" s="25"/>
      <c r="N82" s="26"/>
      <c r="O82" s="25"/>
      <c r="P82" s="26"/>
      <c r="S82" s="5"/>
    </row>
    <row r="83" ht="15.75" spans="1:19">
      <c r="A83" s="5" t="str">
        <f t="shared" si="20"/>
        <v>62019</v>
      </c>
      <c r="B83" s="12">
        <f t="shared" si="21"/>
        <v>43617</v>
      </c>
      <c r="C83" s="13">
        <f t="shared" si="22"/>
        <v>300</v>
      </c>
      <c r="D83" s="13">
        <f t="shared" si="23"/>
        <v>30</v>
      </c>
      <c r="E83" s="13">
        <f t="shared" si="24"/>
        <v>30</v>
      </c>
      <c r="F83" s="14">
        <f t="shared" si="25"/>
        <v>30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30</v>
      </c>
      <c r="K83" s="25">
        <v>43640</v>
      </c>
      <c r="L83" s="26">
        <v>30</v>
      </c>
      <c r="M83" s="25"/>
      <c r="N83" s="26"/>
      <c r="O83" s="25"/>
      <c r="P83" s="26"/>
      <c r="S83" s="5"/>
    </row>
    <row r="84" ht="15.75" spans="1:19">
      <c r="A84" s="5" t="str">
        <f t="shared" si="20"/>
        <v>72019</v>
      </c>
      <c r="B84" s="12">
        <f t="shared" si="21"/>
        <v>43647</v>
      </c>
      <c r="C84" s="13">
        <f t="shared" si="22"/>
        <v>300</v>
      </c>
      <c r="D84" s="13">
        <f t="shared" si="23"/>
        <v>30</v>
      </c>
      <c r="E84" s="13">
        <f t="shared" si="24"/>
        <v>30</v>
      </c>
      <c r="F84" s="14">
        <f t="shared" si="25"/>
        <v>30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30</v>
      </c>
      <c r="K84" s="25">
        <v>43676</v>
      </c>
      <c r="L84" s="26">
        <v>30</v>
      </c>
      <c r="M84" s="25"/>
      <c r="N84" s="26"/>
      <c r="O84" s="25"/>
      <c r="P84" s="26"/>
      <c r="S84" s="5"/>
    </row>
    <row r="85" ht="15.75" spans="1:19">
      <c r="A85" s="5" t="str">
        <f t="shared" si="20"/>
        <v>82019</v>
      </c>
      <c r="B85" s="12">
        <f t="shared" si="21"/>
        <v>43678</v>
      </c>
      <c r="C85" s="13">
        <f t="shared" si="22"/>
        <v>300</v>
      </c>
      <c r="D85" s="13">
        <f t="shared" si="23"/>
        <v>30</v>
      </c>
      <c r="E85" s="13">
        <f t="shared" si="24"/>
        <v>30</v>
      </c>
      <c r="F85" s="14">
        <f t="shared" si="25"/>
        <v>30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30</v>
      </c>
      <c r="K85" s="25">
        <v>43719</v>
      </c>
      <c r="L85" s="26">
        <v>30</v>
      </c>
      <c r="M85" s="25"/>
      <c r="N85" s="26"/>
      <c r="O85" s="25"/>
      <c r="P85" s="26"/>
      <c r="S85" s="5"/>
    </row>
    <row r="86" ht="15.75" spans="1:19">
      <c r="A86" s="5" t="str">
        <f t="shared" si="20"/>
        <v>92019</v>
      </c>
      <c r="B86" s="12">
        <f t="shared" si="21"/>
        <v>43709</v>
      </c>
      <c r="C86" s="13">
        <f t="shared" si="22"/>
        <v>300</v>
      </c>
      <c r="D86" s="13">
        <f t="shared" si="23"/>
        <v>30</v>
      </c>
      <c r="E86" s="13">
        <f t="shared" si="24"/>
        <v>30</v>
      </c>
      <c r="F86" s="14">
        <f t="shared" si="25"/>
        <v>20</v>
      </c>
      <c r="G86" s="14">
        <f t="shared" si="19"/>
        <v>10</v>
      </c>
      <c r="H86" s="14">
        <f t="shared" si="26"/>
        <v>0</v>
      </c>
      <c r="I86" s="24">
        <f t="shared" si="27"/>
        <v>0</v>
      </c>
      <c r="J86" s="24">
        <f t="shared" si="28"/>
        <v>20</v>
      </c>
      <c r="K86" s="25">
        <v>43719</v>
      </c>
      <c r="L86" s="26">
        <v>20</v>
      </c>
      <c r="M86" s="25"/>
      <c r="N86" s="26"/>
      <c r="O86" s="25"/>
      <c r="P86" s="26"/>
      <c r="S86" s="5"/>
    </row>
    <row r="87" ht="15.75" spans="1:19">
      <c r="A87" s="5" t="str">
        <f t="shared" si="20"/>
        <v>102019</v>
      </c>
      <c r="B87" s="12">
        <f t="shared" si="21"/>
        <v>43739</v>
      </c>
      <c r="C87" s="13">
        <f t="shared" si="22"/>
        <v>300</v>
      </c>
      <c r="D87" s="13">
        <f t="shared" si="23"/>
        <v>30</v>
      </c>
      <c r="E87" s="13">
        <f t="shared" si="24"/>
        <v>40</v>
      </c>
      <c r="F87" s="14">
        <f t="shared" si="25"/>
        <v>40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40</v>
      </c>
      <c r="K87" s="25">
        <v>43753</v>
      </c>
      <c r="L87" s="26">
        <v>40</v>
      </c>
      <c r="M87" s="25"/>
      <c r="N87" s="26"/>
      <c r="O87" s="25"/>
      <c r="P87" s="26"/>
      <c r="S87" s="5"/>
    </row>
    <row r="88" ht="15.75" spans="1:19">
      <c r="A88" s="5" t="str">
        <f t="shared" si="20"/>
        <v>112019</v>
      </c>
      <c r="B88" s="12">
        <f t="shared" si="21"/>
        <v>43770</v>
      </c>
      <c r="C88" s="13">
        <f t="shared" si="22"/>
        <v>300</v>
      </c>
      <c r="D88" s="13">
        <f t="shared" si="23"/>
        <v>30</v>
      </c>
      <c r="E88" s="13">
        <f t="shared" si="24"/>
        <v>30</v>
      </c>
      <c r="F88" s="14">
        <f t="shared" si="25"/>
        <v>30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30</v>
      </c>
      <c r="K88" s="25">
        <v>43784</v>
      </c>
      <c r="L88" s="26">
        <v>30</v>
      </c>
      <c r="M88" s="25"/>
      <c r="N88" s="26"/>
      <c r="O88" s="25"/>
      <c r="P88" s="26"/>
      <c r="S88" s="5"/>
    </row>
    <row r="89" ht="15.75" spans="1:19">
      <c r="A89" s="5" t="str">
        <f t="shared" si="20"/>
        <v>122019</v>
      </c>
      <c r="B89" s="12">
        <f t="shared" si="21"/>
        <v>43800</v>
      </c>
      <c r="C89" s="13">
        <f t="shared" si="22"/>
        <v>300</v>
      </c>
      <c r="D89" s="13">
        <f t="shared" si="23"/>
        <v>30</v>
      </c>
      <c r="E89" s="13">
        <f t="shared" si="24"/>
        <v>30</v>
      </c>
      <c r="F89" s="14">
        <f t="shared" si="25"/>
        <v>30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30</v>
      </c>
      <c r="K89" s="25">
        <v>43813</v>
      </c>
      <c r="L89" s="26">
        <v>30</v>
      </c>
      <c r="M89" s="25"/>
      <c r="N89" s="26"/>
      <c r="O89" s="25"/>
      <c r="P89" s="26"/>
      <c r="S89" s="5"/>
    </row>
    <row r="90" ht="15.75" spans="1:19">
      <c r="A90" s="5" t="str">
        <f t="shared" si="20"/>
        <v>12020</v>
      </c>
      <c r="B90" s="12">
        <f t="shared" si="21"/>
        <v>43831</v>
      </c>
      <c r="C90" s="13">
        <f t="shared" si="22"/>
        <v>300</v>
      </c>
      <c r="D90" s="13">
        <f t="shared" si="23"/>
        <v>30</v>
      </c>
      <c r="E90" s="13">
        <f t="shared" si="24"/>
        <v>30</v>
      </c>
      <c r="F90" s="14">
        <f t="shared" si="25"/>
        <v>30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30</v>
      </c>
      <c r="K90" s="25">
        <v>43878</v>
      </c>
      <c r="L90" s="26">
        <v>30</v>
      </c>
      <c r="M90" s="25"/>
      <c r="N90" s="26"/>
      <c r="O90" s="25"/>
      <c r="P90" s="26"/>
      <c r="S90" s="5"/>
    </row>
    <row r="91" ht="15.75" spans="1:19">
      <c r="A91" s="5" t="str">
        <f t="shared" si="20"/>
        <v>22020</v>
      </c>
      <c r="B91" s="12">
        <f t="shared" si="21"/>
        <v>43862</v>
      </c>
      <c r="C91" s="13">
        <f t="shared" si="22"/>
        <v>300</v>
      </c>
      <c r="D91" s="13">
        <f t="shared" si="23"/>
        <v>30</v>
      </c>
      <c r="E91" s="13">
        <f t="shared" si="24"/>
        <v>30</v>
      </c>
      <c r="F91" s="14">
        <f t="shared" si="25"/>
        <v>30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30</v>
      </c>
      <c r="K91" s="25">
        <v>43878</v>
      </c>
      <c r="L91" s="26">
        <v>30</v>
      </c>
      <c r="M91" s="25"/>
      <c r="N91" s="26"/>
      <c r="O91" s="25"/>
      <c r="P91" s="26"/>
      <c r="S91" s="5"/>
    </row>
    <row r="92" ht="15.75" spans="1:19">
      <c r="A92" s="5" t="str">
        <f t="shared" si="20"/>
        <v>32020</v>
      </c>
      <c r="B92" s="12">
        <f t="shared" si="21"/>
        <v>43891</v>
      </c>
      <c r="C92" s="13">
        <f t="shared" si="22"/>
        <v>300</v>
      </c>
      <c r="D92" s="13">
        <f t="shared" si="23"/>
        <v>30</v>
      </c>
      <c r="E92" s="13">
        <f t="shared" si="24"/>
        <v>30</v>
      </c>
      <c r="F92" s="14">
        <f t="shared" si="25"/>
        <v>30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30</v>
      </c>
      <c r="K92" s="25">
        <v>43951</v>
      </c>
      <c r="L92" s="26">
        <v>30</v>
      </c>
      <c r="M92" s="25"/>
      <c r="N92" s="26"/>
      <c r="O92" s="25"/>
      <c r="P92" s="26"/>
      <c r="S92" s="5"/>
    </row>
    <row r="93" ht="15.75" spans="1:19">
      <c r="A93" s="5" t="str">
        <f t="shared" si="20"/>
        <v>42020</v>
      </c>
      <c r="B93" s="12">
        <f t="shared" si="21"/>
        <v>43922</v>
      </c>
      <c r="C93" s="13">
        <f t="shared" si="22"/>
        <v>300</v>
      </c>
      <c r="D93" s="13">
        <f t="shared" si="23"/>
        <v>30</v>
      </c>
      <c r="E93" s="13">
        <f t="shared" si="24"/>
        <v>30</v>
      </c>
      <c r="F93" s="14">
        <f t="shared" si="25"/>
        <v>20</v>
      </c>
      <c r="G93" s="14">
        <f t="shared" si="19"/>
        <v>10</v>
      </c>
      <c r="H93" s="14">
        <f t="shared" si="26"/>
        <v>0</v>
      </c>
      <c r="I93" s="24">
        <f t="shared" si="27"/>
        <v>0</v>
      </c>
      <c r="J93" s="24">
        <f t="shared" si="28"/>
        <v>20</v>
      </c>
      <c r="K93" s="25">
        <v>43951</v>
      </c>
      <c r="L93" s="26">
        <v>20</v>
      </c>
      <c r="M93" s="25"/>
      <c r="N93" s="26"/>
      <c r="O93" s="25"/>
      <c r="P93" s="26"/>
      <c r="S93" s="5"/>
    </row>
    <row r="94" ht="15.75" spans="1:19">
      <c r="A94" s="5" t="str">
        <f t="shared" si="20"/>
        <v>52020</v>
      </c>
      <c r="B94" s="12">
        <f t="shared" si="21"/>
        <v>43952</v>
      </c>
      <c r="C94" s="13">
        <f t="shared" si="22"/>
        <v>300</v>
      </c>
      <c r="D94" s="13">
        <f t="shared" si="23"/>
        <v>30</v>
      </c>
      <c r="E94" s="13">
        <f t="shared" si="24"/>
        <v>40</v>
      </c>
      <c r="F94" s="14">
        <f t="shared" si="25"/>
        <v>35</v>
      </c>
      <c r="G94" s="14">
        <f t="shared" si="19"/>
        <v>5</v>
      </c>
      <c r="H94" s="14">
        <f t="shared" si="26"/>
        <v>0</v>
      </c>
      <c r="I94" s="24">
        <f t="shared" si="27"/>
        <v>0</v>
      </c>
      <c r="J94" s="24">
        <f t="shared" si="28"/>
        <v>35</v>
      </c>
      <c r="K94" s="25">
        <v>43982</v>
      </c>
      <c r="L94" s="26">
        <v>35</v>
      </c>
      <c r="M94" s="25"/>
      <c r="N94" s="26"/>
      <c r="O94" s="25"/>
      <c r="P94" s="26"/>
      <c r="S94" s="5"/>
    </row>
    <row r="95" ht="15.75" spans="1:19">
      <c r="A95" s="5" t="str">
        <f t="shared" si="20"/>
        <v>62020</v>
      </c>
      <c r="B95" s="12">
        <f t="shared" si="21"/>
        <v>43983</v>
      </c>
      <c r="C95" s="13">
        <f t="shared" si="22"/>
        <v>300</v>
      </c>
      <c r="D95" s="13">
        <f t="shared" si="23"/>
        <v>30</v>
      </c>
      <c r="E95" s="13">
        <f t="shared" si="24"/>
        <v>35</v>
      </c>
      <c r="F95" s="14">
        <f t="shared" si="25"/>
        <v>35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35</v>
      </c>
      <c r="K95" s="25">
        <v>44028</v>
      </c>
      <c r="L95" s="26">
        <v>35</v>
      </c>
      <c r="M95" s="25"/>
      <c r="N95" s="26"/>
      <c r="O95" s="25"/>
      <c r="P95" s="26"/>
      <c r="S95" s="5"/>
    </row>
    <row r="96" ht="15.75" spans="1:19">
      <c r="A96" s="5" t="str">
        <f t="shared" si="20"/>
        <v>72020</v>
      </c>
      <c r="B96" s="12">
        <f t="shared" si="21"/>
        <v>44013</v>
      </c>
      <c r="C96" s="13">
        <f t="shared" si="22"/>
        <v>300</v>
      </c>
      <c r="D96" s="13">
        <f t="shared" si="23"/>
        <v>30</v>
      </c>
      <c r="E96" s="13">
        <f t="shared" si="24"/>
        <v>30</v>
      </c>
      <c r="F96" s="14">
        <f t="shared" si="25"/>
        <v>25</v>
      </c>
      <c r="G96" s="14">
        <f t="shared" si="19"/>
        <v>5</v>
      </c>
      <c r="H96" s="14">
        <f t="shared" si="26"/>
        <v>0</v>
      </c>
      <c r="I96" s="24">
        <f t="shared" si="27"/>
        <v>0</v>
      </c>
      <c r="J96" s="24">
        <f t="shared" si="28"/>
        <v>25</v>
      </c>
      <c r="K96" s="25">
        <v>44028</v>
      </c>
      <c r="L96" s="26">
        <v>25</v>
      </c>
      <c r="M96" s="25"/>
      <c r="N96" s="26"/>
      <c r="O96" s="25"/>
      <c r="P96" s="26"/>
      <c r="S96" s="5"/>
    </row>
    <row r="97" ht="15.75" spans="1:19">
      <c r="A97" s="5" t="str">
        <f t="shared" si="20"/>
        <v>82020</v>
      </c>
      <c r="B97" s="12">
        <f t="shared" si="21"/>
        <v>44044</v>
      </c>
      <c r="C97" s="13">
        <f t="shared" si="22"/>
        <v>300</v>
      </c>
      <c r="D97" s="13">
        <f t="shared" si="23"/>
        <v>30</v>
      </c>
      <c r="E97" s="13">
        <f t="shared" si="24"/>
        <v>35</v>
      </c>
      <c r="F97" s="14">
        <f t="shared" si="25"/>
        <v>20</v>
      </c>
      <c r="G97" s="14">
        <f t="shared" si="19"/>
        <v>15</v>
      </c>
      <c r="H97" s="14">
        <f t="shared" si="26"/>
        <v>0</v>
      </c>
      <c r="I97" s="24">
        <f t="shared" si="27"/>
        <v>0</v>
      </c>
      <c r="J97" s="24">
        <f t="shared" si="28"/>
        <v>20</v>
      </c>
      <c r="K97" s="25">
        <v>44072</v>
      </c>
      <c r="L97" s="26">
        <v>20</v>
      </c>
      <c r="M97" s="25"/>
      <c r="N97" s="26"/>
      <c r="O97" s="25"/>
      <c r="P97" s="26"/>
      <c r="S97" s="5"/>
    </row>
    <row r="98" ht="15.75" spans="1:19">
      <c r="A98" s="5" t="str">
        <f t="shared" si="20"/>
        <v>92020</v>
      </c>
      <c r="B98" s="12">
        <f t="shared" si="21"/>
        <v>44075</v>
      </c>
      <c r="C98" s="13">
        <f t="shared" si="22"/>
        <v>300</v>
      </c>
      <c r="D98" s="13">
        <f t="shared" si="23"/>
        <v>30</v>
      </c>
      <c r="E98" s="13">
        <f t="shared" si="24"/>
        <v>45</v>
      </c>
      <c r="F98" s="14">
        <f t="shared" si="25"/>
        <v>0</v>
      </c>
      <c r="G98" s="14">
        <f t="shared" si="19"/>
        <v>45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102020</v>
      </c>
      <c r="B99" s="12">
        <f t="shared" si="21"/>
        <v>44105</v>
      </c>
      <c r="C99" s="13">
        <f t="shared" si="22"/>
        <v>300</v>
      </c>
      <c r="D99" s="13">
        <f t="shared" si="23"/>
        <v>30</v>
      </c>
      <c r="E99" s="13">
        <f t="shared" si="24"/>
        <v>75</v>
      </c>
      <c r="F99" s="14">
        <f t="shared" si="25"/>
        <v>0</v>
      </c>
      <c r="G99" s="14">
        <f t="shared" si="19"/>
        <v>75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112020</v>
      </c>
      <c r="B100" s="12">
        <f t="shared" si="21"/>
        <v>44136</v>
      </c>
      <c r="C100" s="13">
        <f t="shared" si="22"/>
        <v>300</v>
      </c>
      <c r="D100" s="13">
        <f t="shared" si="23"/>
        <v>30</v>
      </c>
      <c r="E100" s="13">
        <f t="shared" si="24"/>
        <v>105</v>
      </c>
      <c r="F100" s="14">
        <f t="shared" si="25"/>
        <v>0</v>
      </c>
      <c r="G100" s="14">
        <f t="shared" si="19"/>
        <v>105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122020</v>
      </c>
      <c r="B101" s="12">
        <f t="shared" si="21"/>
        <v>44166</v>
      </c>
      <c r="C101" s="13">
        <f t="shared" si="22"/>
        <v>300</v>
      </c>
      <c r="D101" s="13">
        <f t="shared" si="23"/>
        <v>30</v>
      </c>
      <c r="E101" s="13">
        <f t="shared" si="24"/>
        <v>135</v>
      </c>
      <c r="F101" s="14">
        <f t="shared" si="25"/>
        <v>0</v>
      </c>
      <c r="G101" s="14">
        <f t="shared" ref="G101:G124" si="29">E101-F101</f>
        <v>135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12021</v>
      </c>
      <c r="B102" s="12">
        <f t="shared" ref="B102:B124" si="31">EDATE(B101,1)</f>
        <v>44197</v>
      </c>
      <c r="C102" s="13">
        <f t="shared" ref="C102:C124" si="32">C101-H102+I102</f>
        <v>300</v>
      </c>
      <c r="D102" s="13">
        <f t="shared" ref="D102:D124" si="33">C101*$K$1</f>
        <v>30</v>
      </c>
      <c r="E102" s="13">
        <f t="shared" ref="E102:E124" si="34">C101*$K$1+G101</f>
        <v>165</v>
      </c>
      <c r="F102" s="14">
        <f t="shared" ref="F102:F124" si="35">IF(J102&gt;E102,E102,J102)</f>
        <v>0</v>
      </c>
      <c r="G102" s="14">
        <f t="shared" si="29"/>
        <v>165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22021</v>
      </c>
      <c r="B103" s="12">
        <f t="shared" si="31"/>
        <v>44228</v>
      </c>
      <c r="C103" s="13">
        <f t="shared" si="32"/>
        <v>300</v>
      </c>
      <c r="D103" s="13">
        <f t="shared" si="33"/>
        <v>30</v>
      </c>
      <c r="E103" s="13">
        <f t="shared" si="34"/>
        <v>195</v>
      </c>
      <c r="F103" s="14">
        <f t="shared" si="35"/>
        <v>0</v>
      </c>
      <c r="G103" s="14">
        <f t="shared" si="29"/>
        <v>195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32021</v>
      </c>
      <c r="B104" s="12">
        <f t="shared" si="31"/>
        <v>44256</v>
      </c>
      <c r="C104" s="13">
        <f t="shared" si="32"/>
        <v>300</v>
      </c>
      <c r="D104" s="13">
        <f t="shared" si="33"/>
        <v>30</v>
      </c>
      <c r="E104" s="13">
        <f t="shared" si="34"/>
        <v>225</v>
      </c>
      <c r="F104" s="14">
        <f t="shared" si="35"/>
        <v>0</v>
      </c>
      <c r="G104" s="14">
        <f t="shared" si="29"/>
        <v>225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42021</v>
      </c>
      <c r="B105" s="12">
        <f t="shared" si="31"/>
        <v>44287</v>
      </c>
      <c r="C105" s="13">
        <f t="shared" si="32"/>
        <v>300</v>
      </c>
      <c r="D105" s="13">
        <f t="shared" si="33"/>
        <v>30</v>
      </c>
      <c r="E105" s="13">
        <f t="shared" si="34"/>
        <v>255</v>
      </c>
      <c r="F105" s="14">
        <f t="shared" si="35"/>
        <v>0</v>
      </c>
      <c r="G105" s="14">
        <f t="shared" si="29"/>
        <v>255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52021</v>
      </c>
      <c r="B106" s="12">
        <f t="shared" si="31"/>
        <v>44317</v>
      </c>
      <c r="C106" s="13">
        <f t="shared" si="32"/>
        <v>300</v>
      </c>
      <c r="D106" s="13">
        <f t="shared" si="33"/>
        <v>30</v>
      </c>
      <c r="E106" s="13">
        <f t="shared" si="34"/>
        <v>285</v>
      </c>
      <c r="F106" s="14">
        <f t="shared" si="35"/>
        <v>0</v>
      </c>
      <c r="G106" s="14">
        <f t="shared" si="29"/>
        <v>285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62021</v>
      </c>
      <c r="B107" s="12">
        <f t="shared" si="31"/>
        <v>44348</v>
      </c>
      <c r="C107" s="13">
        <f t="shared" si="32"/>
        <v>300</v>
      </c>
      <c r="D107" s="13">
        <f t="shared" si="33"/>
        <v>30</v>
      </c>
      <c r="E107" s="13">
        <f t="shared" si="34"/>
        <v>315</v>
      </c>
      <c r="F107" s="14">
        <f t="shared" si="35"/>
        <v>0</v>
      </c>
      <c r="G107" s="14">
        <f t="shared" si="29"/>
        <v>315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72021</v>
      </c>
      <c r="B108" s="12">
        <f t="shared" si="31"/>
        <v>44378</v>
      </c>
      <c r="C108" s="13">
        <f t="shared" si="32"/>
        <v>300</v>
      </c>
      <c r="D108" s="13">
        <f t="shared" si="33"/>
        <v>30</v>
      </c>
      <c r="E108" s="13">
        <f t="shared" si="34"/>
        <v>345</v>
      </c>
      <c r="F108" s="14">
        <f t="shared" si="35"/>
        <v>0</v>
      </c>
      <c r="G108" s="14">
        <f t="shared" si="29"/>
        <v>345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82021</v>
      </c>
      <c r="B109" s="12">
        <f t="shared" si="31"/>
        <v>44409</v>
      </c>
      <c r="C109" s="13">
        <f t="shared" si="32"/>
        <v>300</v>
      </c>
      <c r="D109" s="13">
        <f t="shared" si="33"/>
        <v>30</v>
      </c>
      <c r="E109" s="13">
        <f t="shared" si="34"/>
        <v>375</v>
      </c>
      <c r="F109" s="14">
        <f t="shared" si="35"/>
        <v>0</v>
      </c>
      <c r="G109" s="14">
        <f t="shared" si="29"/>
        <v>375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92021</v>
      </c>
      <c r="B110" s="12">
        <f t="shared" si="31"/>
        <v>44440</v>
      </c>
      <c r="C110" s="13">
        <f t="shared" si="32"/>
        <v>300</v>
      </c>
      <c r="D110" s="13">
        <f t="shared" si="33"/>
        <v>30</v>
      </c>
      <c r="E110" s="13">
        <f t="shared" si="34"/>
        <v>405</v>
      </c>
      <c r="F110" s="14">
        <f t="shared" si="35"/>
        <v>0</v>
      </c>
      <c r="G110" s="14">
        <f t="shared" si="29"/>
        <v>405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102021</v>
      </c>
      <c r="B111" s="12">
        <f t="shared" si="31"/>
        <v>44470</v>
      </c>
      <c r="C111" s="13">
        <f t="shared" si="32"/>
        <v>300</v>
      </c>
      <c r="D111" s="13">
        <f t="shared" si="33"/>
        <v>30</v>
      </c>
      <c r="E111" s="13">
        <f t="shared" si="34"/>
        <v>435</v>
      </c>
      <c r="F111" s="14">
        <f t="shared" si="35"/>
        <v>0</v>
      </c>
      <c r="G111" s="14">
        <f t="shared" si="29"/>
        <v>435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112021</v>
      </c>
      <c r="B112" s="12">
        <f t="shared" si="31"/>
        <v>44501</v>
      </c>
      <c r="C112" s="13">
        <f t="shared" si="32"/>
        <v>300</v>
      </c>
      <c r="D112" s="13">
        <f t="shared" si="33"/>
        <v>30</v>
      </c>
      <c r="E112" s="13">
        <f t="shared" si="34"/>
        <v>465</v>
      </c>
      <c r="F112" s="14">
        <f t="shared" si="35"/>
        <v>0</v>
      </c>
      <c r="G112" s="14">
        <f t="shared" si="29"/>
        <v>465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122021</v>
      </c>
      <c r="B113" s="12">
        <f t="shared" si="31"/>
        <v>44531</v>
      </c>
      <c r="C113" s="13">
        <f t="shared" si="32"/>
        <v>300</v>
      </c>
      <c r="D113" s="13">
        <f t="shared" si="33"/>
        <v>30</v>
      </c>
      <c r="E113" s="13">
        <f t="shared" si="34"/>
        <v>495</v>
      </c>
      <c r="F113" s="14">
        <f t="shared" si="35"/>
        <v>0</v>
      </c>
      <c r="G113" s="14">
        <f t="shared" si="29"/>
        <v>495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12022</v>
      </c>
      <c r="B114" s="12">
        <f t="shared" si="31"/>
        <v>44562</v>
      </c>
      <c r="C114" s="13">
        <f t="shared" si="32"/>
        <v>300</v>
      </c>
      <c r="D114" s="13">
        <f t="shared" si="33"/>
        <v>30</v>
      </c>
      <c r="E114" s="13">
        <f t="shared" si="34"/>
        <v>525</v>
      </c>
      <c r="F114" s="14">
        <f t="shared" si="35"/>
        <v>0</v>
      </c>
      <c r="G114" s="14">
        <f t="shared" si="29"/>
        <v>525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22022</v>
      </c>
      <c r="B115" s="12">
        <f t="shared" si="31"/>
        <v>44593</v>
      </c>
      <c r="C115" s="13">
        <f t="shared" si="32"/>
        <v>300</v>
      </c>
      <c r="D115" s="13">
        <f t="shared" si="33"/>
        <v>30</v>
      </c>
      <c r="E115" s="13">
        <f t="shared" si="34"/>
        <v>555</v>
      </c>
      <c r="F115" s="14">
        <f t="shared" si="35"/>
        <v>0</v>
      </c>
      <c r="G115" s="14">
        <f t="shared" si="29"/>
        <v>555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32022</v>
      </c>
      <c r="B116" s="12">
        <f t="shared" si="31"/>
        <v>44621</v>
      </c>
      <c r="C116" s="13">
        <f t="shared" si="32"/>
        <v>300</v>
      </c>
      <c r="D116" s="13">
        <f t="shared" si="33"/>
        <v>30</v>
      </c>
      <c r="E116" s="13">
        <f t="shared" si="34"/>
        <v>585</v>
      </c>
      <c r="F116" s="14">
        <f t="shared" si="35"/>
        <v>0</v>
      </c>
      <c r="G116" s="14">
        <f t="shared" si="29"/>
        <v>585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42022</v>
      </c>
      <c r="B117" s="12">
        <f t="shared" si="31"/>
        <v>44652</v>
      </c>
      <c r="C117" s="13">
        <f t="shared" si="32"/>
        <v>300</v>
      </c>
      <c r="D117" s="13">
        <f t="shared" si="33"/>
        <v>30</v>
      </c>
      <c r="E117" s="13">
        <f t="shared" si="34"/>
        <v>615</v>
      </c>
      <c r="F117" s="14">
        <f t="shared" si="35"/>
        <v>0</v>
      </c>
      <c r="G117" s="14">
        <f t="shared" si="29"/>
        <v>615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52022</v>
      </c>
      <c r="B118" s="12">
        <f t="shared" si="31"/>
        <v>44682</v>
      </c>
      <c r="C118" s="13">
        <f t="shared" si="32"/>
        <v>300</v>
      </c>
      <c r="D118" s="13">
        <f t="shared" si="33"/>
        <v>30</v>
      </c>
      <c r="E118" s="13">
        <f t="shared" si="34"/>
        <v>645</v>
      </c>
      <c r="F118" s="14">
        <f t="shared" si="35"/>
        <v>0</v>
      </c>
      <c r="G118" s="14">
        <f t="shared" si="29"/>
        <v>645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62022</v>
      </c>
      <c r="B119" s="12">
        <f t="shared" si="31"/>
        <v>44713</v>
      </c>
      <c r="C119" s="13">
        <f t="shared" si="32"/>
        <v>300</v>
      </c>
      <c r="D119" s="13">
        <f t="shared" si="33"/>
        <v>30</v>
      </c>
      <c r="E119" s="13">
        <f t="shared" si="34"/>
        <v>675</v>
      </c>
      <c r="F119" s="14">
        <f t="shared" si="35"/>
        <v>0</v>
      </c>
      <c r="G119" s="14">
        <f t="shared" si="29"/>
        <v>675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72022</v>
      </c>
      <c r="B120" s="12">
        <f t="shared" si="31"/>
        <v>44743</v>
      </c>
      <c r="C120" s="13">
        <f t="shared" si="32"/>
        <v>300</v>
      </c>
      <c r="D120" s="13">
        <f t="shared" si="33"/>
        <v>30</v>
      </c>
      <c r="E120" s="13">
        <f t="shared" si="34"/>
        <v>705</v>
      </c>
      <c r="F120" s="14">
        <f t="shared" si="35"/>
        <v>0</v>
      </c>
      <c r="G120" s="14">
        <f t="shared" si="29"/>
        <v>705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82022</v>
      </c>
      <c r="B121" s="12">
        <f t="shared" si="31"/>
        <v>44774</v>
      </c>
      <c r="C121" s="13">
        <f t="shared" si="32"/>
        <v>300</v>
      </c>
      <c r="D121" s="13">
        <f t="shared" si="33"/>
        <v>30</v>
      </c>
      <c r="E121" s="13">
        <f t="shared" si="34"/>
        <v>735</v>
      </c>
      <c r="F121" s="14">
        <f t="shared" si="35"/>
        <v>0</v>
      </c>
      <c r="G121" s="14">
        <f t="shared" si="29"/>
        <v>735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92022</v>
      </c>
      <c r="B122" s="12">
        <f t="shared" si="31"/>
        <v>44805</v>
      </c>
      <c r="C122" s="13">
        <f t="shared" si="32"/>
        <v>300</v>
      </c>
      <c r="D122" s="13">
        <f t="shared" si="33"/>
        <v>30</v>
      </c>
      <c r="E122" s="13">
        <f t="shared" si="34"/>
        <v>765</v>
      </c>
      <c r="F122" s="14">
        <f t="shared" si="35"/>
        <v>0</v>
      </c>
      <c r="G122" s="14">
        <f t="shared" si="29"/>
        <v>765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102022</v>
      </c>
      <c r="B123" s="12">
        <f t="shared" si="31"/>
        <v>44835</v>
      </c>
      <c r="C123" s="13">
        <f t="shared" si="32"/>
        <v>300</v>
      </c>
      <c r="D123" s="13">
        <f t="shared" si="33"/>
        <v>30</v>
      </c>
      <c r="E123" s="13">
        <f t="shared" si="34"/>
        <v>795</v>
      </c>
      <c r="F123" s="14">
        <f t="shared" si="35"/>
        <v>0</v>
      </c>
      <c r="G123" s="14">
        <f t="shared" si="29"/>
        <v>795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112022</v>
      </c>
      <c r="B124" s="12">
        <f t="shared" si="31"/>
        <v>44866</v>
      </c>
      <c r="C124" s="13">
        <f t="shared" si="32"/>
        <v>300</v>
      </c>
      <c r="D124" s="13">
        <f t="shared" si="33"/>
        <v>30</v>
      </c>
      <c r="E124" s="13">
        <f t="shared" si="34"/>
        <v>825</v>
      </c>
      <c r="F124" s="14">
        <f t="shared" si="35"/>
        <v>0</v>
      </c>
      <c r="G124" s="14">
        <f t="shared" si="29"/>
        <v>825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S4" sqref="S4"/>
    </sheetView>
  </sheetViews>
  <sheetFormatPr defaultColWidth="11" defaultRowHeight="15"/>
  <cols>
    <col min="1" max="1" width="7" hidden="1" customWidth="1"/>
    <col min="3" max="3" width="13.5714285714286" customWidth="1"/>
    <col min="4" max="4" width="11.2857142857143" customWidth="1"/>
    <col min="5" max="5" width="9.85714285714286" customWidth="1"/>
    <col min="6" max="6" width="9.28571428571429" customWidth="1"/>
    <col min="7" max="7" width="12" customWidth="1"/>
    <col min="8" max="8" width="12.4285714285714" customWidth="1"/>
    <col min="9" max="9" width="13.4285714285714" customWidth="1"/>
    <col min="10" max="10" width="12.7142857142857" customWidth="1"/>
    <col min="11" max="11" width="12.8571428571429" customWidth="1"/>
    <col min="12" max="12" width="12.4285714285714" customWidth="1"/>
    <col min="13" max="13" width="11.4285714285714" customWidth="1"/>
    <col min="14" max="14" width="14.1428571428571" customWidth="1"/>
    <col min="15" max="15" width="13.5714285714286" customWidth="1"/>
    <col min="16" max="16" width="10.2857142857143" customWidth="1"/>
    <col min="17" max="17" width="4.42857142857143" customWidth="1"/>
    <col min="18" max="18" width="21.7142857142857" customWidth="1"/>
    <col min="19" max="19" width="11.5714285714286" customWidth="1"/>
  </cols>
  <sheetData>
    <row r="1" spans="2:16">
      <c r="B1" s="1" t="s">
        <v>9</v>
      </c>
      <c r="C1" s="2" t="s">
        <v>157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43252</v>
      </c>
      <c r="N1" s="19" t="s">
        <v>13</v>
      </c>
      <c r="O1" s="20">
        <v>42200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62018</v>
      </c>
      <c r="B5" s="12">
        <f>EDATE(M1,0)</f>
        <v>43252</v>
      </c>
      <c r="C5" s="13">
        <f>IF(H5&gt;0,O1-H5,IF(J5&lt;0,O1-J5,O1))</f>
        <v>42200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42200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12975</v>
      </c>
    </row>
    <row r="6" ht="15.75" spans="1:19">
      <c r="A6" s="5" t="str">
        <f t="shared" ref="A6:A37" si="1">MONTH(B6)&amp;YEAR(B6)</f>
        <v>72018</v>
      </c>
      <c r="B6" s="12">
        <v>43282</v>
      </c>
      <c r="C6" s="13">
        <f t="shared" ref="C6:C37" si="2">C5-H6+I6</f>
        <v>41120</v>
      </c>
      <c r="D6" s="13">
        <f t="shared" ref="D6:D37" si="3">C5*$K$1</f>
        <v>0</v>
      </c>
      <c r="E6" s="13">
        <f t="shared" ref="E6:E37" si="4">C5*$K$1+G5</f>
        <v>0</v>
      </c>
      <c r="F6" s="14">
        <f t="shared" ref="F6:F37" si="5">IF(J6&gt;E6,E6,J6)</f>
        <v>0</v>
      </c>
      <c r="G6" s="14">
        <f t="shared" si="0"/>
        <v>0</v>
      </c>
      <c r="H6" s="14">
        <f t="shared" ref="H6:H37" si="6">IF(J6&gt;F6,J6-F6,0)</f>
        <v>1080</v>
      </c>
      <c r="I6" s="24">
        <f t="shared" ref="I6:I37" si="7">-SUMIF(L6:P6,"&lt;0",L6:P6)</f>
        <v>0</v>
      </c>
      <c r="J6" s="24">
        <f>IF($L6&gt;0,$L6,0)+IF($N6&gt;0,$N6,0)+IF($P6&gt;0,$P6,0)</f>
        <v>1080</v>
      </c>
      <c r="K6" s="27">
        <v>43285</v>
      </c>
      <c r="L6" s="26">
        <v>1060</v>
      </c>
      <c r="M6" s="27">
        <v>43664</v>
      </c>
      <c r="N6" s="28">
        <v>20</v>
      </c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82018</v>
      </c>
      <c r="B7">
        <v>43313</v>
      </c>
      <c r="C7" s="13">
        <f t="shared" si="2"/>
        <v>40040</v>
      </c>
      <c r="D7" s="13">
        <f t="shared" si="3"/>
        <v>0</v>
      </c>
      <c r="E7" s="13">
        <f t="shared" si="4"/>
        <v>0</v>
      </c>
      <c r="F7" s="14">
        <f t="shared" si="5"/>
        <v>0</v>
      </c>
      <c r="G7" s="14">
        <f t="shared" si="0"/>
        <v>0</v>
      </c>
      <c r="H7" s="14">
        <f t="shared" si="6"/>
        <v>1080</v>
      </c>
      <c r="I7" s="24">
        <f t="shared" si="7"/>
        <v>0</v>
      </c>
      <c r="J7" s="24">
        <f t="shared" ref="J7:J70" si="8">IF($L7&gt;0,$L7,0)+IF($N7&gt;0,$N7,0)+IF($P7&gt;0,$P7,0)</f>
        <v>1080</v>
      </c>
      <c r="K7" s="27">
        <v>43314</v>
      </c>
      <c r="L7" s="26">
        <v>65</v>
      </c>
      <c r="M7" s="27">
        <v>43319</v>
      </c>
      <c r="N7" s="28">
        <v>1015</v>
      </c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92018</v>
      </c>
      <c r="B8">
        <v>43344</v>
      </c>
      <c r="C8" s="13">
        <f t="shared" si="2"/>
        <v>38960</v>
      </c>
      <c r="D8" s="13">
        <f t="shared" si="3"/>
        <v>0</v>
      </c>
      <c r="E8" s="13">
        <f t="shared" si="4"/>
        <v>0</v>
      </c>
      <c r="F8" s="14">
        <f t="shared" si="5"/>
        <v>0</v>
      </c>
      <c r="G8" s="14">
        <f t="shared" si="0"/>
        <v>0</v>
      </c>
      <c r="H8" s="14">
        <f t="shared" si="6"/>
        <v>1080</v>
      </c>
      <c r="I8" s="24">
        <f t="shared" si="7"/>
        <v>0</v>
      </c>
      <c r="J8" s="24">
        <f t="shared" si="8"/>
        <v>1080</v>
      </c>
      <c r="K8" s="27">
        <v>43357</v>
      </c>
      <c r="L8" s="26">
        <v>1080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102018</v>
      </c>
      <c r="B9">
        <v>43374</v>
      </c>
      <c r="C9" s="13">
        <f t="shared" si="2"/>
        <v>38960</v>
      </c>
      <c r="D9" s="13">
        <f t="shared" si="3"/>
        <v>0</v>
      </c>
      <c r="E9" s="13">
        <f t="shared" si="4"/>
        <v>0</v>
      </c>
      <c r="F9" s="14">
        <f t="shared" si="5"/>
        <v>0</v>
      </c>
      <c r="G9" s="14">
        <f t="shared" si="0"/>
        <v>0</v>
      </c>
      <c r="H9" s="14">
        <f t="shared" si="6"/>
        <v>0</v>
      </c>
      <c r="I9" s="24">
        <f t="shared" si="7"/>
        <v>0</v>
      </c>
      <c r="J9" s="24">
        <f t="shared" si="8"/>
        <v>0</v>
      </c>
      <c r="K9" s="27">
        <v>43383</v>
      </c>
      <c r="L9" s="26">
        <v>0</v>
      </c>
      <c r="M9" s="27"/>
      <c r="N9" s="28"/>
      <c r="O9" s="27"/>
      <c r="P9" s="28"/>
      <c r="S9" s="5"/>
    </row>
    <row r="10" ht="15.75" spans="1:19">
      <c r="A10" s="5" t="str">
        <f t="shared" si="1"/>
        <v>112018</v>
      </c>
      <c r="B10">
        <v>43405</v>
      </c>
      <c r="C10" s="13">
        <f t="shared" si="2"/>
        <v>38160</v>
      </c>
      <c r="D10" s="13">
        <f t="shared" si="3"/>
        <v>0</v>
      </c>
      <c r="E10" s="13">
        <f t="shared" si="4"/>
        <v>0</v>
      </c>
      <c r="F10" s="14">
        <f t="shared" si="5"/>
        <v>0</v>
      </c>
      <c r="G10" s="14">
        <f t="shared" si="0"/>
        <v>0</v>
      </c>
      <c r="H10" s="14">
        <f t="shared" si="6"/>
        <v>800</v>
      </c>
      <c r="I10" s="24">
        <f t="shared" si="7"/>
        <v>0</v>
      </c>
      <c r="J10" s="24">
        <f t="shared" si="8"/>
        <v>800</v>
      </c>
      <c r="K10" s="27">
        <v>43419</v>
      </c>
      <c r="L10" s="26">
        <v>800</v>
      </c>
      <c r="M10" s="27"/>
      <c r="N10" s="28"/>
      <c r="O10" s="27"/>
      <c r="P10" s="28"/>
      <c r="S10" s="5"/>
    </row>
    <row r="11" ht="15.75" spans="1:19">
      <c r="A11" s="5" t="str">
        <f t="shared" si="1"/>
        <v>122018</v>
      </c>
      <c r="B11">
        <v>43435</v>
      </c>
      <c r="C11" s="13">
        <f t="shared" si="2"/>
        <v>36660</v>
      </c>
      <c r="D11" s="13">
        <f t="shared" si="3"/>
        <v>0</v>
      </c>
      <c r="E11" s="13">
        <f t="shared" si="4"/>
        <v>0</v>
      </c>
      <c r="F11" s="14">
        <f t="shared" si="5"/>
        <v>0</v>
      </c>
      <c r="G11" s="14">
        <f t="shared" si="0"/>
        <v>0</v>
      </c>
      <c r="H11" s="14">
        <f t="shared" si="6"/>
        <v>1500</v>
      </c>
      <c r="I11" s="24">
        <f t="shared" si="7"/>
        <v>0</v>
      </c>
      <c r="J11" s="24">
        <f t="shared" si="8"/>
        <v>1500</v>
      </c>
      <c r="K11" s="27">
        <v>43451</v>
      </c>
      <c r="L11" s="26">
        <v>500</v>
      </c>
      <c r="M11" s="27">
        <v>43465</v>
      </c>
      <c r="N11" s="28">
        <v>1000</v>
      </c>
      <c r="O11" s="27"/>
      <c r="P11" s="28"/>
      <c r="S11" s="5"/>
    </row>
    <row r="12" ht="15.75" spans="1:19">
      <c r="A12" s="5" t="str">
        <f t="shared" si="1"/>
        <v>12019</v>
      </c>
      <c r="B12">
        <v>43466</v>
      </c>
      <c r="C12" s="13">
        <f t="shared" si="2"/>
        <v>36660</v>
      </c>
      <c r="D12" s="13">
        <f t="shared" si="3"/>
        <v>0</v>
      </c>
      <c r="E12" s="13">
        <f t="shared" si="4"/>
        <v>0</v>
      </c>
      <c r="F12" s="14">
        <f t="shared" si="5"/>
        <v>0</v>
      </c>
      <c r="G12" s="14">
        <f t="shared" si="0"/>
        <v>0</v>
      </c>
      <c r="H12" s="14">
        <f t="shared" si="6"/>
        <v>0</v>
      </c>
      <c r="I12" s="24">
        <f t="shared" si="7"/>
        <v>0</v>
      </c>
      <c r="J12" s="24">
        <f t="shared" si="8"/>
        <v>0</v>
      </c>
      <c r="K12" s="27">
        <v>43475</v>
      </c>
      <c r="L12" s="26">
        <v>0</v>
      </c>
      <c r="M12" s="27"/>
      <c r="N12" s="28"/>
      <c r="O12" s="27"/>
      <c r="P12" s="28"/>
      <c r="S12" s="5"/>
    </row>
    <row r="13" ht="15.75" spans="1:19">
      <c r="A13" s="5" t="str">
        <f t="shared" si="1"/>
        <v>22019</v>
      </c>
      <c r="B13">
        <v>43497</v>
      </c>
      <c r="C13" s="13">
        <f t="shared" si="2"/>
        <v>35310</v>
      </c>
      <c r="D13" s="13">
        <f t="shared" si="3"/>
        <v>0</v>
      </c>
      <c r="E13" s="13">
        <f t="shared" si="4"/>
        <v>0</v>
      </c>
      <c r="F13" s="14">
        <f t="shared" si="5"/>
        <v>0</v>
      </c>
      <c r="G13" s="14">
        <f t="shared" si="0"/>
        <v>0</v>
      </c>
      <c r="H13" s="14">
        <f t="shared" si="6"/>
        <v>1350</v>
      </c>
      <c r="I13" s="24">
        <f t="shared" si="7"/>
        <v>0</v>
      </c>
      <c r="J13" s="24">
        <f t="shared" si="8"/>
        <v>1350</v>
      </c>
      <c r="K13" s="27">
        <v>43504</v>
      </c>
      <c r="L13" s="26">
        <v>500</v>
      </c>
      <c r="M13" s="27">
        <v>43517</v>
      </c>
      <c r="N13" s="28">
        <v>200</v>
      </c>
      <c r="O13" s="27">
        <v>43524</v>
      </c>
      <c r="P13" s="28">
        <v>650</v>
      </c>
      <c r="S13" s="5"/>
    </row>
    <row r="14" ht="15.75" spans="1:19">
      <c r="A14" s="5" t="str">
        <f t="shared" si="1"/>
        <v>32019</v>
      </c>
      <c r="B14">
        <v>43525</v>
      </c>
      <c r="C14" s="13">
        <f t="shared" si="2"/>
        <v>12975</v>
      </c>
      <c r="D14" s="13">
        <f t="shared" si="3"/>
        <v>0</v>
      </c>
      <c r="E14" s="13">
        <f t="shared" si="4"/>
        <v>0</v>
      </c>
      <c r="F14" s="14">
        <f t="shared" si="5"/>
        <v>0</v>
      </c>
      <c r="G14" s="14">
        <f t="shared" si="0"/>
        <v>0</v>
      </c>
      <c r="H14" s="14">
        <f t="shared" si="6"/>
        <v>22335</v>
      </c>
      <c r="I14" s="24">
        <f t="shared" si="7"/>
        <v>0</v>
      </c>
      <c r="J14" s="24">
        <f t="shared" si="8"/>
        <v>22335</v>
      </c>
      <c r="K14" s="27">
        <v>43534</v>
      </c>
      <c r="L14" s="26">
        <v>22335</v>
      </c>
      <c r="M14" s="27"/>
      <c r="N14" s="28"/>
      <c r="O14" s="27"/>
      <c r="P14" s="28"/>
      <c r="S14" s="5"/>
    </row>
    <row r="15" ht="15.75" spans="1:19">
      <c r="A15" s="5" t="str">
        <f t="shared" si="1"/>
        <v>42019</v>
      </c>
      <c r="B15">
        <v>43556</v>
      </c>
      <c r="C15" s="13">
        <f t="shared" si="2"/>
        <v>12975</v>
      </c>
      <c r="D15" s="13">
        <f t="shared" si="3"/>
        <v>0</v>
      </c>
      <c r="E15" s="13">
        <f t="shared" si="4"/>
        <v>0</v>
      </c>
      <c r="F15" s="14">
        <f t="shared" si="5"/>
        <v>0</v>
      </c>
      <c r="G15" s="14">
        <f t="shared" si="0"/>
        <v>0</v>
      </c>
      <c r="H15" s="14">
        <f t="shared" si="6"/>
        <v>0</v>
      </c>
      <c r="I15" s="24">
        <f t="shared" si="7"/>
        <v>0</v>
      </c>
      <c r="J15" s="24">
        <f t="shared" si="8"/>
        <v>0</v>
      </c>
      <c r="K15" s="29">
        <v>43565</v>
      </c>
      <c r="L15" s="26">
        <v>0</v>
      </c>
      <c r="M15" s="29"/>
      <c r="N15" s="30"/>
      <c r="O15" s="29"/>
      <c r="P15" s="30"/>
      <c r="S15" s="5"/>
    </row>
    <row r="16" ht="15.75" spans="1:19">
      <c r="A16" s="5" t="str">
        <f t="shared" si="1"/>
        <v>52019</v>
      </c>
      <c r="B16">
        <v>43586</v>
      </c>
      <c r="C16" s="13">
        <f t="shared" si="2"/>
        <v>12975</v>
      </c>
      <c r="D16" s="13">
        <f t="shared" si="3"/>
        <v>0</v>
      </c>
      <c r="E16" s="13">
        <f t="shared" si="4"/>
        <v>0</v>
      </c>
      <c r="F16" s="14">
        <f t="shared" si="5"/>
        <v>0</v>
      </c>
      <c r="G16" s="14">
        <f t="shared" si="0"/>
        <v>0</v>
      </c>
      <c r="H16" s="14">
        <f t="shared" si="6"/>
        <v>0</v>
      </c>
      <c r="I16" s="24">
        <f t="shared" si="7"/>
        <v>0</v>
      </c>
      <c r="J16" s="24">
        <f t="shared" si="8"/>
        <v>0</v>
      </c>
      <c r="K16" s="25">
        <v>43595</v>
      </c>
      <c r="L16" s="26">
        <v>0</v>
      </c>
      <c r="M16" s="25"/>
      <c r="N16" s="26"/>
      <c r="O16" s="25"/>
      <c r="P16" s="26"/>
      <c r="S16" s="5"/>
    </row>
    <row r="17" ht="15.75" spans="1:19">
      <c r="A17" s="5" t="str">
        <f t="shared" si="1"/>
        <v>62019</v>
      </c>
      <c r="B17">
        <v>43617</v>
      </c>
      <c r="C17" s="13">
        <f t="shared" si="2"/>
        <v>12975</v>
      </c>
      <c r="D17" s="13">
        <f t="shared" si="3"/>
        <v>0</v>
      </c>
      <c r="E17" s="13">
        <f t="shared" si="4"/>
        <v>0</v>
      </c>
      <c r="F17" s="14">
        <f t="shared" si="5"/>
        <v>0</v>
      </c>
      <c r="G17" s="14">
        <f t="shared" si="0"/>
        <v>0</v>
      </c>
      <c r="H17" s="14">
        <f t="shared" si="6"/>
        <v>0</v>
      </c>
      <c r="I17" s="24">
        <f t="shared" si="7"/>
        <v>0</v>
      </c>
      <c r="J17" s="24">
        <f t="shared" si="8"/>
        <v>0</v>
      </c>
      <c r="K17" s="25">
        <v>43626</v>
      </c>
      <c r="L17" s="26">
        <v>0</v>
      </c>
      <c r="M17" s="25"/>
      <c r="N17" s="26"/>
      <c r="O17" s="25"/>
      <c r="P17" s="26"/>
      <c r="S17" s="5"/>
    </row>
    <row r="18" ht="15.75" spans="1:19">
      <c r="A18" s="5" t="str">
        <f t="shared" si="1"/>
        <v>72019</v>
      </c>
      <c r="B18">
        <v>43647</v>
      </c>
      <c r="C18" s="13">
        <f t="shared" si="2"/>
        <v>12975</v>
      </c>
      <c r="D18" s="13">
        <f t="shared" si="3"/>
        <v>0</v>
      </c>
      <c r="E18" s="13">
        <f t="shared" si="4"/>
        <v>0</v>
      </c>
      <c r="F18" s="14">
        <f t="shared" si="5"/>
        <v>0</v>
      </c>
      <c r="G18" s="14">
        <f t="shared" si="0"/>
        <v>0</v>
      </c>
      <c r="H18" s="14">
        <f t="shared" si="6"/>
        <v>0</v>
      </c>
      <c r="I18" s="24">
        <f t="shared" si="7"/>
        <v>0</v>
      </c>
      <c r="J18" s="24">
        <f t="shared" si="8"/>
        <v>0</v>
      </c>
      <c r="K18" s="25">
        <v>43656</v>
      </c>
      <c r="L18" s="26">
        <v>0</v>
      </c>
      <c r="M18" s="25"/>
      <c r="N18" s="26"/>
      <c r="O18" s="25"/>
      <c r="P18" s="26"/>
      <c r="S18" s="5"/>
    </row>
    <row r="19" ht="15.75" spans="1:19">
      <c r="A19" s="5" t="str">
        <f t="shared" si="1"/>
        <v>82019</v>
      </c>
      <c r="B19">
        <v>43678</v>
      </c>
      <c r="C19" s="13">
        <f t="shared" si="2"/>
        <v>12975</v>
      </c>
      <c r="D19" s="13">
        <f t="shared" si="3"/>
        <v>0</v>
      </c>
      <c r="E19" s="13">
        <f t="shared" si="4"/>
        <v>0</v>
      </c>
      <c r="F19" s="14">
        <f t="shared" si="5"/>
        <v>0</v>
      </c>
      <c r="G19" s="14">
        <f t="shared" si="0"/>
        <v>0</v>
      </c>
      <c r="H19" s="14">
        <f t="shared" si="6"/>
        <v>0</v>
      </c>
      <c r="I19" s="24">
        <f t="shared" si="7"/>
        <v>0</v>
      </c>
      <c r="J19" s="24">
        <f t="shared" si="8"/>
        <v>0</v>
      </c>
      <c r="K19" s="25">
        <v>43687</v>
      </c>
      <c r="L19" s="26">
        <v>0</v>
      </c>
      <c r="M19" s="25"/>
      <c r="N19" s="26"/>
      <c r="O19" s="25"/>
      <c r="P19" s="26"/>
      <c r="S19" s="5"/>
    </row>
    <row r="20" ht="15.75" spans="1:19">
      <c r="A20" s="5" t="str">
        <f t="shared" si="1"/>
        <v>92019</v>
      </c>
      <c r="B20">
        <v>43709</v>
      </c>
      <c r="C20" s="13">
        <f t="shared" si="2"/>
        <v>12975</v>
      </c>
      <c r="D20" s="13">
        <f t="shared" si="3"/>
        <v>0</v>
      </c>
      <c r="E20" s="13">
        <f t="shared" si="4"/>
        <v>0</v>
      </c>
      <c r="F20" s="14">
        <f t="shared" si="5"/>
        <v>0</v>
      </c>
      <c r="G20" s="14">
        <f t="shared" si="0"/>
        <v>0</v>
      </c>
      <c r="H20" s="14">
        <f t="shared" si="6"/>
        <v>0</v>
      </c>
      <c r="I20" s="24">
        <f t="shared" si="7"/>
        <v>0</v>
      </c>
      <c r="J20" s="24">
        <f t="shared" si="8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102019</v>
      </c>
      <c r="B21">
        <v>43739</v>
      </c>
      <c r="C21" s="13">
        <f t="shared" si="2"/>
        <v>12975</v>
      </c>
      <c r="D21" s="13">
        <f t="shared" si="3"/>
        <v>0</v>
      </c>
      <c r="E21" s="13">
        <f t="shared" si="4"/>
        <v>0</v>
      </c>
      <c r="F21" s="14">
        <f t="shared" si="5"/>
        <v>0</v>
      </c>
      <c r="G21" s="14">
        <f t="shared" si="0"/>
        <v>0</v>
      </c>
      <c r="H21" s="14">
        <f t="shared" si="6"/>
        <v>0</v>
      </c>
      <c r="I21" s="24">
        <f t="shared" si="7"/>
        <v>0</v>
      </c>
      <c r="J21" s="24">
        <f t="shared" si="8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112019</v>
      </c>
      <c r="B22">
        <v>43770</v>
      </c>
      <c r="C22" s="13">
        <f t="shared" si="2"/>
        <v>12975</v>
      </c>
      <c r="D22" s="13">
        <f t="shared" si="3"/>
        <v>0</v>
      </c>
      <c r="E22" s="13">
        <f t="shared" si="4"/>
        <v>0</v>
      </c>
      <c r="F22" s="14">
        <f t="shared" si="5"/>
        <v>0</v>
      </c>
      <c r="G22" s="14">
        <f t="shared" si="0"/>
        <v>0</v>
      </c>
      <c r="H22" s="14">
        <f t="shared" si="6"/>
        <v>0</v>
      </c>
      <c r="I22" s="24">
        <f t="shared" si="7"/>
        <v>0</v>
      </c>
      <c r="J22" s="24">
        <f t="shared" si="8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122019</v>
      </c>
      <c r="B23">
        <v>43800</v>
      </c>
      <c r="C23" s="13">
        <f t="shared" si="2"/>
        <v>12975</v>
      </c>
      <c r="D23" s="13">
        <f t="shared" si="3"/>
        <v>0</v>
      </c>
      <c r="E23" s="13">
        <f t="shared" si="4"/>
        <v>0</v>
      </c>
      <c r="F23" s="14">
        <f t="shared" si="5"/>
        <v>0</v>
      </c>
      <c r="G23" s="14">
        <f t="shared" si="0"/>
        <v>0</v>
      </c>
      <c r="H23" s="14">
        <f t="shared" si="6"/>
        <v>0</v>
      </c>
      <c r="I23" s="24">
        <f t="shared" si="7"/>
        <v>0</v>
      </c>
      <c r="J23" s="24">
        <f t="shared" si="8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12020</v>
      </c>
      <c r="B24">
        <v>43831</v>
      </c>
      <c r="C24" s="13">
        <f t="shared" si="2"/>
        <v>12975</v>
      </c>
      <c r="D24" s="13">
        <f t="shared" si="3"/>
        <v>0</v>
      </c>
      <c r="E24" s="13">
        <f t="shared" si="4"/>
        <v>0</v>
      </c>
      <c r="F24" s="14">
        <f t="shared" si="5"/>
        <v>0</v>
      </c>
      <c r="G24" s="14">
        <f t="shared" si="0"/>
        <v>0</v>
      </c>
      <c r="H24" s="14">
        <f t="shared" si="6"/>
        <v>0</v>
      </c>
      <c r="I24" s="24">
        <f t="shared" si="7"/>
        <v>0</v>
      </c>
      <c r="J24" s="24">
        <f t="shared" si="8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22020</v>
      </c>
      <c r="B25">
        <v>43862</v>
      </c>
      <c r="C25" s="13">
        <f t="shared" si="2"/>
        <v>12975</v>
      </c>
      <c r="D25" s="13">
        <f t="shared" si="3"/>
        <v>0</v>
      </c>
      <c r="E25" s="13">
        <f t="shared" si="4"/>
        <v>0</v>
      </c>
      <c r="F25" s="14">
        <f t="shared" si="5"/>
        <v>0</v>
      </c>
      <c r="G25" s="14">
        <f t="shared" si="0"/>
        <v>0</v>
      </c>
      <c r="H25" s="14">
        <f t="shared" si="6"/>
        <v>0</v>
      </c>
      <c r="I25" s="24">
        <f t="shared" si="7"/>
        <v>0</v>
      </c>
      <c r="J25" s="24">
        <f t="shared" si="8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32020</v>
      </c>
      <c r="B26">
        <v>43891</v>
      </c>
      <c r="C26" s="13">
        <f t="shared" si="2"/>
        <v>12975</v>
      </c>
      <c r="D26" s="13">
        <f t="shared" si="3"/>
        <v>0</v>
      </c>
      <c r="E26" s="13">
        <f t="shared" si="4"/>
        <v>0</v>
      </c>
      <c r="F26" s="14">
        <f t="shared" si="5"/>
        <v>0</v>
      </c>
      <c r="G26" s="14">
        <f t="shared" si="0"/>
        <v>0</v>
      </c>
      <c r="H26" s="14">
        <f t="shared" si="6"/>
        <v>0</v>
      </c>
      <c r="I26" s="24">
        <f t="shared" si="7"/>
        <v>0</v>
      </c>
      <c r="J26" s="24">
        <f t="shared" si="8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42020</v>
      </c>
      <c r="B27">
        <v>43922</v>
      </c>
      <c r="C27" s="13">
        <f t="shared" si="2"/>
        <v>12975</v>
      </c>
      <c r="D27" s="13">
        <f t="shared" si="3"/>
        <v>0</v>
      </c>
      <c r="E27" s="13">
        <f t="shared" si="4"/>
        <v>0</v>
      </c>
      <c r="F27" s="14">
        <f t="shared" si="5"/>
        <v>0</v>
      </c>
      <c r="G27" s="14">
        <f t="shared" si="0"/>
        <v>0</v>
      </c>
      <c r="H27" s="14">
        <f t="shared" si="6"/>
        <v>0</v>
      </c>
      <c r="I27" s="24">
        <f t="shared" si="7"/>
        <v>0</v>
      </c>
      <c r="J27" s="24">
        <f t="shared" si="8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52020</v>
      </c>
      <c r="B28">
        <v>43952</v>
      </c>
      <c r="C28" s="13">
        <f t="shared" si="2"/>
        <v>12975</v>
      </c>
      <c r="D28" s="13">
        <f t="shared" si="3"/>
        <v>0</v>
      </c>
      <c r="E28" s="13">
        <f t="shared" si="4"/>
        <v>0</v>
      </c>
      <c r="F28" s="14">
        <f t="shared" si="5"/>
        <v>0</v>
      </c>
      <c r="G28" s="14">
        <f t="shared" si="0"/>
        <v>0</v>
      </c>
      <c r="H28" s="14">
        <f t="shared" si="6"/>
        <v>0</v>
      </c>
      <c r="I28" s="24">
        <f t="shared" si="7"/>
        <v>0</v>
      </c>
      <c r="J28" s="24">
        <f t="shared" si="8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62020</v>
      </c>
      <c r="B29">
        <v>43983</v>
      </c>
      <c r="C29" s="13">
        <f t="shared" si="2"/>
        <v>12975</v>
      </c>
      <c r="D29" s="13">
        <f t="shared" si="3"/>
        <v>0</v>
      </c>
      <c r="E29" s="13">
        <f t="shared" si="4"/>
        <v>0</v>
      </c>
      <c r="F29" s="14">
        <f t="shared" si="5"/>
        <v>0</v>
      </c>
      <c r="G29" s="14">
        <f t="shared" si="0"/>
        <v>0</v>
      </c>
      <c r="H29" s="14">
        <f t="shared" si="6"/>
        <v>0</v>
      </c>
      <c r="I29" s="24">
        <f t="shared" si="7"/>
        <v>0</v>
      </c>
      <c r="J29" s="24">
        <f t="shared" si="8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72020</v>
      </c>
      <c r="B30">
        <v>44013</v>
      </c>
      <c r="C30" s="13">
        <f t="shared" si="2"/>
        <v>12975</v>
      </c>
      <c r="D30" s="13">
        <f t="shared" si="3"/>
        <v>0</v>
      </c>
      <c r="E30" s="13">
        <f t="shared" si="4"/>
        <v>0</v>
      </c>
      <c r="F30" s="14">
        <f t="shared" si="5"/>
        <v>0</v>
      </c>
      <c r="G30" s="14">
        <f t="shared" si="0"/>
        <v>0</v>
      </c>
      <c r="H30" s="14">
        <f t="shared" si="6"/>
        <v>0</v>
      </c>
      <c r="I30" s="24">
        <f t="shared" si="7"/>
        <v>0</v>
      </c>
      <c r="J30" s="24">
        <f t="shared" si="8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82020</v>
      </c>
      <c r="B31">
        <v>44044</v>
      </c>
      <c r="C31" s="13">
        <f t="shared" si="2"/>
        <v>12975</v>
      </c>
      <c r="D31" s="13">
        <f t="shared" si="3"/>
        <v>0</v>
      </c>
      <c r="E31" s="13">
        <f t="shared" si="4"/>
        <v>0</v>
      </c>
      <c r="F31" s="14">
        <f t="shared" si="5"/>
        <v>0</v>
      </c>
      <c r="G31" s="14">
        <f t="shared" si="0"/>
        <v>0</v>
      </c>
      <c r="H31" s="14">
        <f t="shared" si="6"/>
        <v>0</v>
      </c>
      <c r="I31" s="24">
        <f t="shared" si="7"/>
        <v>0</v>
      </c>
      <c r="J31" s="24">
        <f t="shared" si="8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92020</v>
      </c>
      <c r="B32">
        <v>44075</v>
      </c>
      <c r="C32" s="13">
        <f t="shared" si="2"/>
        <v>12975</v>
      </c>
      <c r="D32" s="13">
        <f t="shared" si="3"/>
        <v>0</v>
      </c>
      <c r="E32" s="13">
        <f t="shared" si="4"/>
        <v>0</v>
      </c>
      <c r="F32" s="14">
        <f t="shared" si="5"/>
        <v>0</v>
      </c>
      <c r="G32" s="14">
        <f t="shared" si="0"/>
        <v>0</v>
      </c>
      <c r="H32" s="14">
        <f t="shared" si="6"/>
        <v>0</v>
      </c>
      <c r="I32" s="24">
        <f t="shared" si="7"/>
        <v>0</v>
      </c>
      <c r="J32" s="24">
        <f t="shared" si="8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102020</v>
      </c>
      <c r="B33">
        <v>44105</v>
      </c>
      <c r="C33" s="13">
        <f t="shared" si="2"/>
        <v>12975</v>
      </c>
      <c r="D33" s="13">
        <f t="shared" si="3"/>
        <v>0</v>
      </c>
      <c r="E33" s="13">
        <f t="shared" si="4"/>
        <v>0</v>
      </c>
      <c r="F33" s="14">
        <f t="shared" si="5"/>
        <v>0</v>
      </c>
      <c r="G33" s="14">
        <f t="shared" si="0"/>
        <v>0</v>
      </c>
      <c r="H33" s="14">
        <f t="shared" si="6"/>
        <v>0</v>
      </c>
      <c r="I33" s="24">
        <f t="shared" si="7"/>
        <v>0</v>
      </c>
      <c r="J33" s="24">
        <f t="shared" si="8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112020</v>
      </c>
      <c r="B34">
        <v>44136</v>
      </c>
      <c r="C34" s="13">
        <f t="shared" si="2"/>
        <v>12975</v>
      </c>
      <c r="D34" s="13">
        <f t="shared" si="3"/>
        <v>0</v>
      </c>
      <c r="E34" s="13">
        <f t="shared" si="4"/>
        <v>0</v>
      </c>
      <c r="F34" s="14">
        <f t="shared" si="5"/>
        <v>0</v>
      </c>
      <c r="G34" s="14">
        <f t="shared" si="0"/>
        <v>0</v>
      </c>
      <c r="H34" s="14">
        <f t="shared" si="6"/>
        <v>0</v>
      </c>
      <c r="I34" s="24">
        <f t="shared" si="7"/>
        <v>0</v>
      </c>
      <c r="J34" s="24">
        <f t="shared" si="8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122020</v>
      </c>
      <c r="B35">
        <v>44166</v>
      </c>
      <c r="C35" s="13">
        <f t="shared" si="2"/>
        <v>12975</v>
      </c>
      <c r="D35" s="13">
        <f t="shared" si="3"/>
        <v>0</v>
      </c>
      <c r="E35" s="13">
        <f t="shared" si="4"/>
        <v>0</v>
      </c>
      <c r="F35" s="14">
        <f t="shared" si="5"/>
        <v>0</v>
      </c>
      <c r="G35" s="14">
        <f t="shared" si="0"/>
        <v>0</v>
      </c>
      <c r="H35" s="14">
        <f t="shared" si="6"/>
        <v>0</v>
      </c>
      <c r="I35" s="24">
        <f t="shared" si="7"/>
        <v>0</v>
      </c>
      <c r="J35" s="24">
        <f t="shared" si="8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12021</v>
      </c>
      <c r="B36">
        <v>44197</v>
      </c>
      <c r="C36" s="13">
        <f t="shared" si="2"/>
        <v>12975</v>
      </c>
      <c r="D36" s="13">
        <f t="shared" si="3"/>
        <v>0</v>
      </c>
      <c r="E36" s="13">
        <f t="shared" si="4"/>
        <v>0</v>
      </c>
      <c r="F36" s="14">
        <f t="shared" si="5"/>
        <v>0</v>
      </c>
      <c r="G36" s="14">
        <f t="shared" si="0"/>
        <v>0</v>
      </c>
      <c r="H36" s="14">
        <f t="shared" si="6"/>
        <v>0</v>
      </c>
      <c r="I36" s="24">
        <f t="shared" si="7"/>
        <v>0</v>
      </c>
      <c r="J36" s="24">
        <f t="shared" si="8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22021</v>
      </c>
      <c r="B37">
        <v>44228</v>
      </c>
      <c r="C37" s="13">
        <f t="shared" si="2"/>
        <v>12975</v>
      </c>
      <c r="D37" s="13">
        <f t="shared" si="3"/>
        <v>0</v>
      </c>
      <c r="E37" s="13">
        <f t="shared" si="4"/>
        <v>0</v>
      </c>
      <c r="F37" s="14">
        <f t="shared" si="5"/>
        <v>0</v>
      </c>
      <c r="G37" s="14">
        <f t="shared" ref="G37:G68" si="9">E37-F37</f>
        <v>0</v>
      </c>
      <c r="H37" s="14">
        <f t="shared" si="6"/>
        <v>0</v>
      </c>
      <c r="I37" s="24">
        <f t="shared" si="7"/>
        <v>0</v>
      </c>
      <c r="J37" s="24">
        <f t="shared" si="8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0">MONTH(B38)&amp;YEAR(B38)</f>
        <v>32021</v>
      </c>
      <c r="B38" s="12">
        <f t="shared" ref="B38:B69" si="11">EDATE(B37,1)</f>
        <v>44256</v>
      </c>
      <c r="C38" s="13">
        <f t="shared" ref="C38:C69" si="12">C37-H38+I38</f>
        <v>12975</v>
      </c>
      <c r="D38" s="13">
        <f t="shared" ref="D38:D69" si="13">C37*$K$1</f>
        <v>0</v>
      </c>
      <c r="E38" s="13">
        <f t="shared" ref="E38:E69" si="14">C37*$K$1+G37</f>
        <v>0</v>
      </c>
      <c r="F38" s="14">
        <f t="shared" ref="F38:F69" si="15">IF(J38&gt;E38,E38,J38)</f>
        <v>0</v>
      </c>
      <c r="G38" s="14">
        <f t="shared" si="9"/>
        <v>0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 s="24">
        <f t="shared" si="8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0"/>
        <v>42021</v>
      </c>
      <c r="B39" s="12">
        <f t="shared" si="11"/>
        <v>44287</v>
      </c>
      <c r="C39" s="13">
        <f t="shared" si="12"/>
        <v>12975</v>
      </c>
      <c r="D39" s="13">
        <f t="shared" si="13"/>
        <v>0</v>
      </c>
      <c r="E39" s="13">
        <f t="shared" si="14"/>
        <v>0</v>
      </c>
      <c r="F39" s="14">
        <f t="shared" si="15"/>
        <v>0</v>
      </c>
      <c r="G39" s="14">
        <f t="shared" si="9"/>
        <v>0</v>
      </c>
      <c r="H39" s="14">
        <f t="shared" si="16"/>
        <v>0</v>
      </c>
      <c r="I39" s="24">
        <f t="shared" si="17"/>
        <v>0</v>
      </c>
      <c r="J39" s="24">
        <f t="shared" si="8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0"/>
        <v>52021</v>
      </c>
      <c r="B40" s="12">
        <f t="shared" si="11"/>
        <v>44317</v>
      </c>
      <c r="C40" s="13">
        <f t="shared" si="12"/>
        <v>12975</v>
      </c>
      <c r="D40" s="13">
        <f t="shared" si="13"/>
        <v>0</v>
      </c>
      <c r="E40" s="13">
        <f t="shared" si="14"/>
        <v>0</v>
      </c>
      <c r="F40" s="14">
        <f t="shared" si="15"/>
        <v>0</v>
      </c>
      <c r="G40" s="14">
        <f t="shared" si="9"/>
        <v>0</v>
      </c>
      <c r="H40" s="14">
        <f t="shared" si="16"/>
        <v>0</v>
      </c>
      <c r="I40" s="24">
        <f t="shared" si="17"/>
        <v>0</v>
      </c>
      <c r="J40" s="24">
        <f t="shared" si="8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0"/>
        <v>62021</v>
      </c>
      <c r="B41" s="12">
        <f t="shared" si="11"/>
        <v>44348</v>
      </c>
      <c r="C41" s="13">
        <f t="shared" si="12"/>
        <v>12975</v>
      </c>
      <c r="D41" s="13">
        <f t="shared" si="13"/>
        <v>0</v>
      </c>
      <c r="E41" s="13">
        <f t="shared" si="14"/>
        <v>0</v>
      </c>
      <c r="F41" s="14">
        <f t="shared" si="15"/>
        <v>0</v>
      </c>
      <c r="G41" s="14">
        <f t="shared" si="9"/>
        <v>0</v>
      </c>
      <c r="H41" s="14">
        <f t="shared" si="16"/>
        <v>0</v>
      </c>
      <c r="I41" s="24">
        <f t="shared" si="17"/>
        <v>0</v>
      </c>
      <c r="J41" s="24">
        <f t="shared" si="8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0"/>
        <v>72021</v>
      </c>
      <c r="B42" s="12">
        <f t="shared" si="11"/>
        <v>44378</v>
      </c>
      <c r="C42" s="13">
        <f t="shared" si="12"/>
        <v>12975</v>
      </c>
      <c r="D42" s="13">
        <f t="shared" si="13"/>
        <v>0</v>
      </c>
      <c r="E42" s="13">
        <f t="shared" si="14"/>
        <v>0</v>
      </c>
      <c r="F42" s="14">
        <f t="shared" si="15"/>
        <v>0</v>
      </c>
      <c r="G42" s="14">
        <f t="shared" si="9"/>
        <v>0</v>
      </c>
      <c r="H42" s="14">
        <f t="shared" si="16"/>
        <v>0</v>
      </c>
      <c r="I42" s="24">
        <f t="shared" si="17"/>
        <v>0</v>
      </c>
      <c r="J42" s="24">
        <f t="shared" si="8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0"/>
        <v>82021</v>
      </c>
      <c r="B43" s="12">
        <f t="shared" si="11"/>
        <v>44409</v>
      </c>
      <c r="C43" s="13">
        <f t="shared" si="12"/>
        <v>12975</v>
      </c>
      <c r="D43" s="13">
        <f t="shared" si="13"/>
        <v>0</v>
      </c>
      <c r="E43" s="13">
        <f t="shared" si="14"/>
        <v>0</v>
      </c>
      <c r="F43" s="14">
        <f t="shared" si="15"/>
        <v>0</v>
      </c>
      <c r="G43" s="14">
        <f t="shared" si="9"/>
        <v>0</v>
      </c>
      <c r="H43" s="14">
        <f t="shared" si="16"/>
        <v>0</v>
      </c>
      <c r="I43" s="24">
        <f t="shared" si="17"/>
        <v>0</v>
      </c>
      <c r="J43" s="24">
        <f t="shared" si="8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0"/>
        <v>92021</v>
      </c>
      <c r="B44" s="12">
        <f t="shared" si="11"/>
        <v>44440</v>
      </c>
      <c r="C44" s="13">
        <f t="shared" si="12"/>
        <v>12975</v>
      </c>
      <c r="D44" s="13">
        <f t="shared" si="13"/>
        <v>0</v>
      </c>
      <c r="E44" s="13">
        <f t="shared" si="14"/>
        <v>0</v>
      </c>
      <c r="F44" s="14">
        <f t="shared" si="15"/>
        <v>0</v>
      </c>
      <c r="G44" s="14">
        <f t="shared" si="9"/>
        <v>0</v>
      </c>
      <c r="H44" s="14">
        <f t="shared" si="16"/>
        <v>0</v>
      </c>
      <c r="I44" s="24">
        <f t="shared" si="17"/>
        <v>0</v>
      </c>
      <c r="J44" s="24">
        <f t="shared" si="8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0"/>
        <v>102021</v>
      </c>
      <c r="B45" s="12">
        <f t="shared" si="11"/>
        <v>44470</v>
      </c>
      <c r="C45" s="13">
        <f t="shared" si="12"/>
        <v>12975</v>
      </c>
      <c r="D45" s="13">
        <f t="shared" si="13"/>
        <v>0</v>
      </c>
      <c r="E45" s="13">
        <f t="shared" si="14"/>
        <v>0</v>
      </c>
      <c r="F45" s="14">
        <f t="shared" si="15"/>
        <v>0</v>
      </c>
      <c r="G45" s="14">
        <f t="shared" si="9"/>
        <v>0</v>
      </c>
      <c r="H45" s="14">
        <f t="shared" si="16"/>
        <v>0</v>
      </c>
      <c r="I45" s="24">
        <f t="shared" si="17"/>
        <v>0</v>
      </c>
      <c r="J45" s="24">
        <f t="shared" si="8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0"/>
        <v>112021</v>
      </c>
      <c r="B46" s="12">
        <f t="shared" si="11"/>
        <v>44501</v>
      </c>
      <c r="C46" s="13">
        <f t="shared" si="12"/>
        <v>12975</v>
      </c>
      <c r="D46" s="13">
        <f t="shared" si="13"/>
        <v>0</v>
      </c>
      <c r="E46" s="13">
        <f t="shared" si="14"/>
        <v>0</v>
      </c>
      <c r="F46" s="14">
        <f t="shared" si="15"/>
        <v>0</v>
      </c>
      <c r="G46" s="14">
        <f t="shared" si="9"/>
        <v>0</v>
      </c>
      <c r="H46" s="14">
        <f t="shared" si="16"/>
        <v>0</v>
      </c>
      <c r="I46" s="24">
        <f t="shared" si="17"/>
        <v>0</v>
      </c>
      <c r="J46" s="24">
        <f t="shared" si="8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0"/>
        <v>122021</v>
      </c>
      <c r="B47" s="12">
        <f t="shared" si="11"/>
        <v>44531</v>
      </c>
      <c r="C47" s="13">
        <f t="shared" si="12"/>
        <v>12975</v>
      </c>
      <c r="D47" s="13">
        <f t="shared" si="13"/>
        <v>0</v>
      </c>
      <c r="E47" s="13">
        <f t="shared" si="14"/>
        <v>0</v>
      </c>
      <c r="F47" s="14">
        <f t="shared" si="15"/>
        <v>0</v>
      </c>
      <c r="G47" s="14">
        <f t="shared" si="9"/>
        <v>0</v>
      </c>
      <c r="H47" s="14">
        <f t="shared" si="16"/>
        <v>0</v>
      </c>
      <c r="I47" s="24">
        <f t="shared" si="17"/>
        <v>0</v>
      </c>
      <c r="J47" s="24">
        <f t="shared" si="8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0"/>
        <v>12022</v>
      </c>
      <c r="B48" s="12">
        <f t="shared" si="11"/>
        <v>44562</v>
      </c>
      <c r="C48" s="13">
        <f t="shared" si="12"/>
        <v>12975</v>
      </c>
      <c r="D48" s="13">
        <f t="shared" si="13"/>
        <v>0</v>
      </c>
      <c r="E48" s="13">
        <f t="shared" si="14"/>
        <v>0</v>
      </c>
      <c r="F48" s="14">
        <f t="shared" si="15"/>
        <v>0</v>
      </c>
      <c r="G48" s="14">
        <f t="shared" si="9"/>
        <v>0</v>
      </c>
      <c r="H48" s="14">
        <f t="shared" si="16"/>
        <v>0</v>
      </c>
      <c r="I48" s="24">
        <f t="shared" si="17"/>
        <v>0</v>
      </c>
      <c r="J48" s="24">
        <f t="shared" si="8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0"/>
        <v>22022</v>
      </c>
      <c r="B49" s="12">
        <f t="shared" si="11"/>
        <v>44593</v>
      </c>
      <c r="C49" s="13">
        <f t="shared" si="12"/>
        <v>12975</v>
      </c>
      <c r="D49" s="13">
        <f t="shared" si="13"/>
        <v>0</v>
      </c>
      <c r="E49" s="13">
        <f t="shared" si="14"/>
        <v>0</v>
      </c>
      <c r="F49" s="14">
        <f t="shared" si="15"/>
        <v>0</v>
      </c>
      <c r="G49" s="14">
        <f t="shared" si="9"/>
        <v>0</v>
      </c>
      <c r="H49" s="14">
        <f t="shared" si="16"/>
        <v>0</v>
      </c>
      <c r="I49" s="24">
        <f t="shared" si="17"/>
        <v>0</v>
      </c>
      <c r="J49" s="24">
        <f t="shared" si="8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0"/>
        <v>32022</v>
      </c>
      <c r="B50" s="12">
        <f t="shared" si="11"/>
        <v>44621</v>
      </c>
      <c r="C50" s="13">
        <f t="shared" si="12"/>
        <v>12975</v>
      </c>
      <c r="D50" s="13">
        <f t="shared" si="13"/>
        <v>0</v>
      </c>
      <c r="E50" s="13">
        <f t="shared" si="14"/>
        <v>0</v>
      </c>
      <c r="F50" s="14">
        <f t="shared" si="15"/>
        <v>0</v>
      </c>
      <c r="G50" s="14">
        <f t="shared" si="9"/>
        <v>0</v>
      </c>
      <c r="H50" s="14">
        <f t="shared" si="16"/>
        <v>0</v>
      </c>
      <c r="I50" s="24">
        <f t="shared" si="17"/>
        <v>0</v>
      </c>
      <c r="J50" s="24">
        <f t="shared" si="8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0"/>
        <v>42022</v>
      </c>
      <c r="B51" s="12">
        <f t="shared" si="11"/>
        <v>44652</v>
      </c>
      <c r="C51" s="13">
        <f t="shared" si="12"/>
        <v>12975</v>
      </c>
      <c r="D51" s="13">
        <f t="shared" si="13"/>
        <v>0</v>
      </c>
      <c r="E51" s="13">
        <f t="shared" si="14"/>
        <v>0</v>
      </c>
      <c r="F51" s="14">
        <f t="shared" si="15"/>
        <v>0</v>
      </c>
      <c r="G51" s="14">
        <f t="shared" si="9"/>
        <v>0</v>
      </c>
      <c r="H51" s="14">
        <f t="shared" si="16"/>
        <v>0</v>
      </c>
      <c r="I51" s="24">
        <f t="shared" si="17"/>
        <v>0</v>
      </c>
      <c r="J51" s="24">
        <f t="shared" si="8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0"/>
        <v>52022</v>
      </c>
      <c r="B52" s="12">
        <f t="shared" si="11"/>
        <v>44682</v>
      </c>
      <c r="C52" s="13">
        <f t="shared" si="12"/>
        <v>12975</v>
      </c>
      <c r="D52" s="13">
        <f t="shared" si="13"/>
        <v>0</v>
      </c>
      <c r="E52" s="13">
        <f t="shared" si="14"/>
        <v>0</v>
      </c>
      <c r="F52" s="14">
        <f t="shared" si="15"/>
        <v>0</v>
      </c>
      <c r="G52" s="14">
        <f t="shared" si="9"/>
        <v>0</v>
      </c>
      <c r="H52" s="14">
        <f t="shared" si="16"/>
        <v>0</v>
      </c>
      <c r="I52" s="24">
        <f t="shared" si="17"/>
        <v>0</v>
      </c>
      <c r="J52" s="24">
        <f t="shared" si="8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0"/>
        <v>62022</v>
      </c>
      <c r="B53" s="12">
        <f t="shared" si="11"/>
        <v>44713</v>
      </c>
      <c r="C53" s="13">
        <f t="shared" si="12"/>
        <v>12975</v>
      </c>
      <c r="D53" s="13">
        <f t="shared" si="13"/>
        <v>0</v>
      </c>
      <c r="E53" s="13">
        <f t="shared" si="14"/>
        <v>0</v>
      </c>
      <c r="F53" s="14">
        <f t="shared" si="15"/>
        <v>0</v>
      </c>
      <c r="G53" s="14">
        <f t="shared" si="9"/>
        <v>0</v>
      </c>
      <c r="H53" s="14">
        <f t="shared" si="16"/>
        <v>0</v>
      </c>
      <c r="I53" s="24">
        <f t="shared" si="17"/>
        <v>0</v>
      </c>
      <c r="J53" s="24">
        <f t="shared" si="8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0"/>
        <v>72022</v>
      </c>
      <c r="B54" s="12">
        <f t="shared" si="11"/>
        <v>44743</v>
      </c>
      <c r="C54" s="13">
        <f t="shared" si="12"/>
        <v>12975</v>
      </c>
      <c r="D54" s="13">
        <f t="shared" si="13"/>
        <v>0</v>
      </c>
      <c r="E54" s="13">
        <f t="shared" si="14"/>
        <v>0</v>
      </c>
      <c r="F54" s="14">
        <f t="shared" si="15"/>
        <v>0</v>
      </c>
      <c r="G54" s="14">
        <f t="shared" si="9"/>
        <v>0</v>
      </c>
      <c r="H54" s="14">
        <f t="shared" si="16"/>
        <v>0</v>
      </c>
      <c r="I54" s="24">
        <f t="shared" si="17"/>
        <v>0</v>
      </c>
      <c r="J54" s="24">
        <f t="shared" si="8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0"/>
        <v>82022</v>
      </c>
      <c r="B55" s="12">
        <f t="shared" si="11"/>
        <v>44774</v>
      </c>
      <c r="C55" s="13">
        <f t="shared" si="12"/>
        <v>12975</v>
      </c>
      <c r="D55" s="13">
        <f t="shared" si="13"/>
        <v>0</v>
      </c>
      <c r="E55" s="13">
        <f t="shared" si="14"/>
        <v>0</v>
      </c>
      <c r="F55" s="14">
        <f t="shared" si="15"/>
        <v>0</v>
      </c>
      <c r="G55" s="14">
        <f t="shared" si="9"/>
        <v>0</v>
      </c>
      <c r="H55" s="14">
        <f t="shared" si="16"/>
        <v>0</v>
      </c>
      <c r="I55" s="24">
        <f t="shared" si="17"/>
        <v>0</v>
      </c>
      <c r="J55" s="24">
        <f t="shared" si="8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0"/>
        <v>92022</v>
      </c>
      <c r="B56" s="12">
        <f t="shared" si="11"/>
        <v>44805</v>
      </c>
      <c r="C56" s="13">
        <f t="shared" si="12"/>
        <v>12975</v>
      </c>
      <c r="D56" s="13">
        <f t="shared" si="13"/>
        <v>0</v>
      </c>
      <c r="E56" s="13">
        <f t="shared" si="14"/>
        <v>0</v>
      </c>
      <c r="F56" s="14">
        <f t="shared" si="15"/>
        <v>0</v>
      </c>
      <c r="G56" s="14">
        <f t="shared" si="9"/>
        <v>0</v>
      </c>
      <c r="H56" s="14">
        <f t="shared" si="16"/>
        <v>0</v>
      </c>
      <c r="I56" s="24">
        <f t="shared" si="17"/>
        <v>0</v>
      </c>
      <c r="J56" s="24">
        <f t="shared" si="8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0"/>
        <v>102022</v>
      </c>
      <c r="B57" s="12">
        <f t="shared" si="11"/>
        <v>44835</v>
      </c>
      <c r="C57" s="13">
        <f t="shared" si="12"/>
        <v>12975</v>
      </c>
      <c r="D57" s="13">
        <f t="shared" si="13"/>
        <v>0</v>
      </c>
      <c r="E57" s="13">
        <f t="shared" si="14"/>
        <v>0</v>
      </c>
      <c r="F57" s="14">
        <f t="shared" si="15"/>
        <v>0</v>
      </c>
      <c r="G57" s="14">
        <f t="shared" si="9"/>
        <v>0</v>
      </c>
      <c r="H57" s="14">
        <f t="shared" si="16"/>
        <v>0</v>
      </c>
      <c r="I57" s="24">
        <f t="shared" si="17"/>
        <v>0</v>
      </c>
      <c r="J57" s="24">
        <f t="shared" si="8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0"/>
        <v>112022</v>
      </c>
      <c r="B58" s="12">
        <f t="shared" si="11"/>
        <v>44866</v>
      </c>
      <c r="C58" s="13">
        <f t="shared" si="12"/>
        <v>12975</v>
      </c>
      <c r="D58" s="13">
        <f t="shared" si="13"/>
        <v>0</v>
      </c>
      <c r="E58" s="13">
        <f t="shared" si="14"/>
        <v>0</v>
      </c>
      <c r="F58" s="14">
        <f t="shared" si="15"/>
        <v>0</v>
      </c>
      <c r="G58" s="14">
        <f t="shared" si="9"/>
        <v>0</v>
      </c>
      <c r="H58" s="14">
        <f t="shared" si="16"/>
        <v>0</v>
      </c>
      <c r="I58" s="24">
        <f t="shared" si="17"/>
        <v>0</v>
      </c>
      <c r="J58" s="24">
        <f t="shared" si="8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0"/>
        <v>122022</v>
      </c>
      <c r="B59" s="12">
        <f t="shared" si="11"/>
        <v>44896</v>
      </c>
      <c r="C59" s="13">
        <f t="shared" si="12"/>
        <v>12975</v>
      </c>
      <c r="D59" s="13">
        <f t="shared" si="13"/>
        <v>0</v>
      </c>
      <c r="E59" s="13">
        <f t="shared" si="14"/>
        <v>0</v>
      </c>
      <c r="F59" s="14">
        <f t="shared" si="15"/>
        <v>0</v>
      </c>
      <c r="G59" s="14">
        <f t="shared" si="9"/>
        <v>0</v>
      </c>
      <c r="H59" s="14">
        <f t="shared" si="16"/>
        <v>0</v>
      </c>
      <c r="I59" s="24">
        <f t="shared" si="17"/>
        <v>0</v>
      </c>
      <c r="J59" s="24">
        <f t="shared" si="8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0"/>
        <v>12023</v>
      </c>
      <c r="B60" s="12">
        <f t="shared" si="11"/>
        <v>44927</v>
      </c>
      <c r="C60" s="13">
        <f t="shared" si="12"/>
        <v>12975</v>
      </c>
      <c r="D60" s="13">
        <f t="shared" si="13"/>
        <v>0</v>
      </c>
      <c r="E60" s="13">
        <f t="shared" si="14"/>
        <v>0</v>
      </c>
      <c r="F60" s="14">
        <f t="shared" si="15"/>
        <v>0</v>
      </c>
      <c r="G60" s="14">
        <f t="shared" si="9"/>
        <v>0</v>
      </c>
      <c r="H60" s="14">
        <f t="shared" si="16"/>
        <v>0</v>
      </c>
      <c r="I60" s="24">
        <f t="shared" si="17"/>
        <v>0</v>
      </c>
      <c r="J60" s="24">
        <f t="shared" si="8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0"/>
        <v>22023</v>
      </c>
      <c r="B61" s="12">
        <f t="shared" si="11"/>
        <v>44958</v>
      </c>
      <c r="C61" s="13">
        <f t="shared" si="12"/>
        <v>12975</v>
      </c>
      <c r="D61" s="13">
        <f t="shared" si="13"/>
        <v>0</v>
      </c>
      <c r="E61" s="13">
        <f t="shared" si="14"/>
        <v>0</v>
      </c>
      <c r="F61" s="14">
        <f t="shared" si="15"/>
        <v>0</v>
      </c>
      <c r="G61" s="14">
        <f t="shared" si="9"/>
        <v>0</v>
      </c>
      <c r="H61" s="14">
        <f t="shared" si="16"/>
        <v>0</v>
      </c>
      <c r="I61" s="24">
        <f t="shared" si="17"/>
        <v>0</v>
      </c>
      <c r="J61" s="24">
        <f t="shared" si="8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0"/>
        <v>32023</v>
      </c>
      <c r="B62" s="12">
        <f t="shared" si="11"/>
        <v>44986</v>
      </c>
      <c r="C62" s="13">
        <f t="shared" si="12"/>
        <v>12975</v>
      </c>
      <c r="D62" s="13">
        <f t="shared" si="13"/>
        <v>0</v>
      </c>
      <c r="E62" s="13">
        <f t="shared" si="14"/>
        <v>0</v>
      </c>
      <c r="F62" s="14">
        <f t="shared" si="15"/>
        <v>0</v>
      </c>
      <c r="G62" s="14">
        <f t="shared" si="9"/>
        <v>0</v>
      </c>
      <c r="H62" s="14">
        <f t="shared" si="16"/>
        <v>0</v>
      </c>
      <c r="I62" s="24">
        <f t="shared" si="17"/>
        <v>0</v>
      </c>
      <c r="J62" s="24">
        <f t="shared" si="8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0"/>
        <v>42023</v>
      </c>
      <c r="B63" s="12">
        <f t="shared" si="11"/>
        <v>45017</v>
      </c>
      <c r="C63" s="13">
        <f t="shared" si="12"/>
        <v>12975</v>
      </c>
      <c r="D63" s="13">
        <f t="shared" si="13"/>
        <v>0</v>
      </c>
      <c r="E63" s="13">
        <f t="shared" si="14"/>
        <v>0</v>
      </c>
      <c r="F63" s="14">
        <f t="shared" si="15"/>
        <v>0</v>
      </c>
      <c r="G63" s="14">
        <f t="shared" si="9"/>
        <v>0</v>
      </c>
      <c r="H63" s="14">
        <f t="shared" si="16"/>
        <v>0</v>
      </c>
      <c r="I63" s="24">
        <f t="shared" si="17"/>
        <v>0</v>
      </c>
      <c r="J63" s="24">
        <f t="shared" si="8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0"/>
        <v>52023</v>
      </c>
      <c r="B64" s="12">
        <f t="shared" si="11"/>
        <v>45047</v>
      </c>
      <c r="C64" s="13">
        <f t="shared" si="12"/>
        <v>12975</v>
      </c>
      <c r="D64" s="13">
        <f t="shared" si="13"/>
        <v>0</v>
      </c>
      <c r="E64" s="13">
        <f t="shared" si="14"/>
        <v>0</v>
      </c>
      <c r="F64" s="14">
        <f t="shared" si="15"/>
        <v>0</v>
      </c>
      <c r="G64" s="14">
        <f t="shared" si="9"/>
        <v>0</v>
      </c>
      <c r="H64" s="14">
        <f t="shared" si="16"/>
        <v>0</v>
      </c>
      <c r="I64" s="24">
        <f t="shared" si="17"/>
        <v>0</v>
      </c>
      <c r="J64" s="24">
        <f t="shared" si="8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0"/>
        <v>62023</v>
      </c>
      <c r="B65" s="12">
        <f t="shared" si="11"/>
        <v>45078</v>
      </c>
      <c r="C65" s="13">
        <f t="shared" si="12"/>
        <v>12975</v>
      </c>
      <c r="D65" s="13">
        <f t="shared" si="13"/>
        <v>0</v>
      </c>
      <c r="E65" s="13">
        <f t="shared" si="14"/>
        <v>0</v>
      </c>
      <c r="F65" s="14">
        <f t="shared" si="15"/>
        <v>0</v>
      </c>
      <c r="G65" s="14">
        <f t="shared" si="9"/>
        <v>0</v>
      </c>
      <c r="H65" s="14">
        <f t="shared" si="16"/>
        <v>0</v>
      </c>
      <c r="I65" s="24">
        <f t="shared" si="17"/>
        <v>0</v>
      </c>
      <c r="J65" s="24">
        <f t="shared" si="8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0"/>
        <v>72023</v>
      </c>
      <c r="B66" s="12">
        <f t="shared" si="11"/>
        <v>45108</v>
      </c>
      <c r="C66" s="13">
        <f t="shared" si="12"/>
        <v>12975</v>
      </c>
      <c r="D66" s="13">
        <f t="shared" si="13"/>
        <v>0</v>
      </c>
      <c r="E66" s="13">
        <f t="shared" si="14"/>
        <v>0</v>
      </c>
      <c r="F66" s="14">
        <f t="shared" si="15"/>
        <v>0</v>
      </c>
      <c r="G66" s="14">
        <f t="shared" si="9"/>
        <v>0</v>
      </c>
      <c r="H66" s="14">
        <f t="shared" si="16"/>
        <v>0</v>
      </c>
      <c r="I66" s="24">
        <f t="shared" si="17"/>
        <v>0</v>
      </c>
      <c r="J66" s="24">
        <f t="shared" si="8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0"/>
        <v>82023</v>
      </c>
      <c r="B67" s="12">
        <f t="shared" si="11"/>
        <v>45139</v>
      </c>
      <c r="C67" s="13">
        <f t="shared" si="12"/>
        <v>12975</v>
      </c>
      <c r="D67" s="13">
        <f t="shared" si="13"/>
        <v>0</v>
      </c>
      <c r="E67" s="13">
        <f t="shared" si="14"/>
        <v>0</v>
      </c>
      <c r="F67" s="14">
        <f t="shared" si="15"/>
        <v>0</v>
      </c>
      <c r="G67" s="14">
        <f t="shared" si="9"/>
        <v>0</v>
      </c>
      <c r="H67" s="14">
        <f t="shared" si="16"/>
        <v>0</v>
      </c>
      <c r="I67" s="24">
        <f t="shared" si="17"/>
        <v>0</v>
      </c>
      <c r="J67" s="24">
        <f t="shared" si="8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0"/>
        <v>92023</v>
      </c>
      <c r="B68" s="12">
        <f t="shared" si="11"/>
        <v>45170</v>
      </c>
      <c r="C68" s="13">
        <f t="shared" si="12"/>
        <v>12975</v>
      </c>
      <c r="D68" s="13">
        <f t="shared" si="13"/>
        <v>0</v>
      </c>
      <c r="E68" s="13">
        <f t="shared" si="14"/>
        <v>0</v>
      </c>
      <c r="F68" s="14">
        <f t="shared" si="15"/>
        <v>0</v>
      </c>
      <c r="G68" s="14">
        <f t="shared" si="9"/>
        <v>0</v>
      </c>
      <c r="H68" s="14">
        <f t="shared" si="16"/>
        <v>0</v>
      </c>
      <c r="I68" s="24">
        <f t="shared" si="17"/>
        <v>0</v>
      </c>
      <c r="J68" s="24">
        <f t="shared" si="8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0"/>
        <v>102023</v>
      </c>
      <c r="B69" s="12">
        <f t="shared" si="11"/>
        <v>45200</v>
      </c>
      <c r="C69" s="13">
        <f t="shared" si="12"/>
        <v>12975</v>
      </c>
      <c r="D69" s="13">
        <f t="shared" si="13"/>
        <v>0</v>
      </c>
      <c r="E69" s="13">
        <f t="shared" si="14"/>
        <v>0</v>
      </c>
      <c r="F69" s="14">
        <f t="shared" si="15"/>
        <v>0</v>
      </c>
      <c r="G69" s="14">
        <f t="shared" ref="G69:G100" si="18">E69-F69</f>
        <v>0</v>
      </c>
      <c r="H69" s="14">
        <f t="shared" si="16"/>
        <v>0</v>
      </c>
      <c r="I69" s="24">
        <f t="shared" si="17"/>
        <v>0</v>
      </c>
      <c r="J69" s="24">
        <f t="shared" si="8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9">MONTH(B70)&amp;YEAR(B70)</f>
        <v>112023</v>
      </c>
      <c r="B70" s="12">
        <f t="shared" ref="B70:B101" si="20">EDATE(B69,1)</f>
        <v>45231</v>
      </c>
      <c r="C70" s="13">
        <f t="shared" ref="C70:C101" si="21">C69-H70+I70</f>
        <v>12975</v>
      </c>
      <c r="D70" s="13">
        <f t="shared" ref="D70:D101" si="22">C69*$K$1</f>
        <v>0</v>
      </c>
      <c r="E70" s="13">
        <f t="shared" ref="E70:E101" si="23">C69*$K$1+G69</f>
        <v>0</v>
      </c>
      <c r="F70" s="14">
        <f t="shared" ref="F70:F101" si="24">IF(J70&gt;E70,E70,J70)</f>
        <v>0</v>
      </c>
      <c r="G70" s="14">
        <f t="shared" si="18"/>
        <v>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8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9"/>
        <v>122023</v>
      </c>
      <c r="B71" s="12">
        <f t="shared" si="20"/>
        <v>45261</v>
      </c>
      <c r="C71" s="13">
        <f t="shared" si="21"/>
        <v>12975</v>
      </c>
      <c r="D71" s="13">
        <f t="shared" si="22"/>
        <v>0</v>
      </c>
      <c r="E71" s="13">
        <f t="shared" si="23"/>
        <v>0</v>
      </c>
      <c r="F71" s="14">
        <f t="shared" si="24"/>
        <v>0</v>
      </c>
      <c r="G71" s="14">
        <f t="shared" si="18"/>
        <v>0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9"/>
        <v>12024</v>
      </c>
      <c r="B72" s="12">
        <f t="shared" si="20"/>
        <v>45292</v>
      </c>
      <c r="C72" s="13">
        <f t="shared" si="21"/>
        <v>12975</v>
      </c>
      <c r="D72" s="13">
        <f t="shared" si="22"/>
        <v>0</v>
      </c>
      <c r="E72" s="13">
        <f t="shared" si="23"/>
        <v>0</v>
      </c>
      <c r="F72" s="14">
        <f t="shared" si="24"/>
        <v>0</v>
      </c>
      <c r="G72" s="14">
        <f t="shared" si="18"/>
        <v>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9"/>
        <v>22024</v>
      </c>
      <c r="B73" s="12">
        <f t="shared" si="20"/>
        <v>45323</v>
      </c>
      <c r="C73" s="13">
        <f t="shared" si="21"/>
        <v>12975</v>
      </c>
      <c r="D73" s="13">
        <f t="shared" si="22"/>
        <v>0</v>
      </c>
      <c r="E73" s="13">
        <f t="shared" si="23"/>
        <v>0</v>
      </c>
      <c r="F73" s="14">
        <f t="shared" si="24"/>
        <v>0</v>
      </c>
      <c r="G73" s="14">
        <f t="shared" si="18"/>
        <v>0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9"/>
        <v>32024</v>
      </c>
      <c r="B74" s="12">
        <f t="shared" si="20"/>
        <v>45352</v>
      </c>
      <c r="C74" s="13">
        <f t="shared" si="21"/>
        <v>12975</v>
      </c>
      <c r="D74" s="13">
        <f t="shared" si="22"/>
        <v>0</v>
      </c>
      <c r="E74" s="13">
        <f t="shared" si="23"/>
        <v>0</v>
      </c>
      <c r="F74" s="14">
        <f t="shared" si="24"/>
        <v>0</v>
      </c>
      <c r="G74" s="14">
        <f t="shared" si="18"/>
        <v>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9"/>
        <v>42024</v>
      </c>
      <c r="B75" s="12">
        <f t="shared" si="20"/>
        <v>45383</v>
      </c>
      <c r="C75" s="13">
        <f t="shared" si="21"/>
        <v>12975</v>
      </c>
      <c r="D75" s="13">
        <f t="shared" si="22"/>
        <v>0</v>
      </c>
      <c r="E75" s="13">
        <f t="shared" si="23"/>
        <v>0</v>
      </c>
      <c r="F75" s="14">
        <f t="shared" si="24"/>
        <v>0</v>
      </c>
      <c r="G75" s="14">
        <f t="shared" si="18"/>
        <v>0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9"/>
        <v>52024</v>
      </c>
      <c r="B76" s="12">
        <f t="shared" si="20"/>
        <v>45413</v>
      </c>
      <c r="C76" s="13">
        <f t="shared" si="21"/>
        <v>12975</v>
      </c>
      <c r="D76" s="13">
        <f t="shared" si="22"/>
        <v>0</v>
      </c>
      <c r="E76" s="13">
        <f t="shared" si="23"/>
        <v>0</v>
      </c>
      <c r="F76" s="14">
        <f t="shared" si="24"/>
        <v>0</v>
      </c>
      <c r="G76" s="14">
        <f t="shared" si="18"/>
        <v>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9"/>
        <v>62024</v>
      </c>
      <c r="B77" s="12">
        <f t="shared" si="20"/>
        <v>45444</v>
      </c>
      <c r="C77" s="13">
        <f t="shared" si="21"/>
        <v>12975</v>
      </c>
      <c r="D77" s="13">
        <f t="shared" si="22"/>
        <v>0</v>
      </c>
      <c r="E77" s="13">
        <f t="shared" si="23"/>
        <v>0</v>
      </c>
      <c r="F77" s="14">
        <f t="shared" si="24"/>
        <v>0</v>
      </c>
      <c r="G77" s="14">
        <f t="shared" si="18"/>
        <v>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9"/>
        <v>72024</v>
      </c>
      <c r="B78" s="12">
        <f t="shared" si="20"/>
        <v>45474</v>
      </c>
      <c r="C78" s="13">
        <f t="shared" si="21"/>
        <v>12975</v>
      </c>
      <c r="D78" s="13">
        <f t="shared" si="22"/>
        <v>0</v>
      </c>
      <c r="E78" s="13">
        <f t="shared" si="23"/>
        <v>0</v>
      </c>
      <c r="F78" s="14">
        <f t="shared" si="24"/>
        <v>0</v>
      </c>
      <c r="G78" s="14">
        <f t="shared" si="18"/>
        <v>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9"/>
        <v>82024</v>
      </c>
      <c r="B79" s="12">
        <f t="shared" si="20"/>
        <v>45505</v>
      </c>
      <c r="C79" s="13">
        <f t="shared" si="21"/>
        <v>12975</v>
      </c>
      <c r="D79" s="13">
        <f t="shared" si="22"/>
        <v>0</v>
      </c>
      <c r="E79" s="13">
        <f t="shared" si="23"/>
        <v>0</v>
      </c>
      <c r="F79" s="14">
        <f t="shared" si="24"/>
        <v>0</v>
      </c>
      <c r="G79" s="14">
        <f t="shared" si="18"/>
        <v>0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9"/>
        <v>92024</v>
      </c>
      <c r="B80" s="12">
        <f t="shared" si="20"/>
        <v>45536</v>
      </c>
      <c r="C80" s="13">
        <f t="shared" si="21"/>
        <v>12975</v>
      </c>
      <c r="D80" s="13">
        <f t="shared" si="22"/>
        <v>0</v>
      </c>
      <c r="E80" s="13">
        <f t="shared" si="23"/>
        <v>0</v>
      </c>
      <c r="F80" s="14">
        <f t="shared" si="24"/>
        <v>0</v>
      </c>
      <c r="G80" s="14">
        <f t="shared" si="18"/>
        <v>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9"/>
        <v>102024</v>
      </c>
      <c r="B81" s="12">
        <f t="shared" si="20"/>
        <v>45566</v>
      </c>
      <c r="C81" s="13">
        <f t="shared" si="21"/>
        <v>12975</v>
      </c>
      <c r="D81" s="13">
        <f t="shared" si="22"/>
        <v>0</v>
      </c>
      <c r="E81" s="13">
        <f t="shared" si="23"/>
        <v>0</v>
      </c>
      <c r="F81" s="14">
        <f t="shared" si="24"/>
        <v>0</v>
      </c>
      <c r="G81" s="14">
        <f t="shared" si="18"/>
        <v>0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9"/>
        <v>112024</v>
      </c>
      <c r="B82" s="12">
        <f t="shared" si="20"/>
        <v>45597</v>
      </c>
      <c r="C82" s="13">
        <f t="shared" si="21"/>
        <v>12975</v>
      </c>
      <c r="D82" s="13">
        <f t="shared" si="22"/>
        <v>0</v>
      </c>
      <c r="E82" s="13">
        <f t="shared" si="23"/>
        <v>0</v>
      </c>
      <c r="F82" s="14">
        <f t="shared" si="24"/>
        <v>0</v>
      </c>
      <c r="G82" s="14">
        <f t="shared" si="18"/>
        <v>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9"/>
        <v>122024</v>
      </c>
      <c r="B83" s="12">
        <f t="shared" si="20"/>
        <v>45627</v>
      </c>
      <c r="C83" s="13">
        <f t="shared" si="21"/>
        <v>12975</v>
      </c>
      <c r="D83" s="13">
        <f t="shared" si="22"/>
        <v>0</v>
      </c>
      <c r="E83" s="13">
        <f t="shared" si="23"/>
        <v>0</v>
      </c>
      <c r="F83" s="14">
        <f t="shared" si="24"/>
        <v>0</v>
      </c>
      <c r="G83" s="14">
        <f t="shared" si="18"/>
        <v>0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9"/>
        <v>12025</v>
      </c>
      <c r="B84" s="12">
        <f t="shared" si="20"/>
        <v>45658</v>
      </c>
      <c r="C84" s="13">
        <f t="shared" si="21"/>
        <v>12975</v>
      </c>
      <c r="D84" s="13">
        <f t="shared" si="22"/>
        <v>0</v>
      </c>
      <c r="E84" s="13">
        <f t="shared" si="23"/>
        <v>0</v>
      </c>
      <c r="F84" s="14">
        <f t="shared" si="24"/>
        <v>0</v>
      </c>
      <c r="G84" s="14">
        <f t="shared" si="18"/>
        <v>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9"/>
        <v>22025</v>
      </c>
      <c r="B85" s="12">
        <f t="shared" si="20"/>
        <v>45689</v>
      </c>
      <c r="C85" s="13">
        <f t="shared" si="21"/>
        <v>12975</v>
      </c>
      <c r="D85" s="13">
        <f t="shared" si="22"/>
        <v>0</v>
      </c>
      <c r="E85" s="13">
        <f t="shared" si="23"/>
        <v>0</v>
      </c>
      <c r="F85" s="14">
        <f t="shared" si="24"/>
        <v>0</v>
      </c>
      <c r="G85" s="14">
        <f t="shared" si="18"/>
        <v>0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9"/>
        <v>32025</v>
      </c>
      <c r="B86" s="12">
        <f t="shared" si="20"/>
        <v>45717</v>
      </c>
      <c r="C86" s="13">
        <f t="shared" si="21"/>
        <v>12975</v>
      </c>
      <c r="D86" s="13">
        <f t="shared" si="22"/>
        <v>0</v>
      </c>
      <c r="E86" s="13">
        <f t="shared" si="23"/>
        <v>0</v>
      </c>
      <c r="F86" s="14">
        <f t="shared" si="24"/>
        <v>0</v>
      </c>
      <c r="G86" s="14">
        <f t="shared" si="18"/>
        <v>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9"/>
        <v>42025</v>
      </c>
      <c r="B87" s="12">
        <f t="shared" si="20"/>
        <v>45748</v>
      </c>
      <c r="C87" s="13">
        <f t="shared" si="21"/>
        <v>12975</v>
      </c>
      <c r="D87" s="13">
        <f t="shared" si="22"/>
        <v>0</v>
      </c>
      <c r="E87" s="13">
        <f t="shared" si="23"/>
        <v>0</v>
      </c>
      <c r="F87" s="14">
        <f t="shared" si="24"/>
        <v>0</v>
      </c>
      <c r="G87" s="14">
        <f t="shared" si="18"/>
        <v>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9"/>
        <v>52025</v>
      </c>
      <c r="B88" s="12">
        <f t="shared" si="20"/>
        <v>45778</v>
      </c>
      <c r="C88" s="13">
        <f t="shared" si="21"/>
        <v>12975</v>
      </c>
      <c r="D88" s="13">
        <f t="shared" si="22"/>
        <v>0</v>
      </c>
      <c r="E88" s="13">
        <f t="shared" si="23"/>
        <v>0</v>
      </c>
      <c r="F88" s="14">
        <f t="shared" si="24"/>
        <v>0</v>
      </c>
      <c r="G88" s="14">
        <f t="shared" si="18"/>
        <v>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9"/>
        <v>62025</v>
      </c>
      <c r="B89" s="12">
        <f t="shared" si="20"/>
        <v>45809</v>
      </c>
      <c r="C89" s="13">
        <f t="shared" si="21"/>
        <v>12975</v>
      </c>
      <c r="D89" s="13">
        <f t="shared" si="22"/>
        <v>0</v>
      </c>
      <c r="E89" s="13">
        <f t="shared" si="23"/>
        <v>0</v>
      </c>
      <c r="F89" s="14">
        <f t="shared" si="24"/>
        <v>0</v>
      </c>
      <c r="G89" s="14">
        <f t="shared" si="18"/>
        <v>0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9"/>
        <v>72025</v>
      </c>
      <c r="B90" s="12">
        <f t="shared" si="20"/>
        <v>45839</v>
      </c>
      <c r="C90" s="13">
        <f t="shared" si="21"/>
        <v>12975</v>
      </c>
      <c r="D90" s="13">
        <f t="shared" si="22"/>
        <v>0</v>
      </c>
      <c r="E90" s="13">
        <f t="shared" si="23"/>
        <v>0</v>
      </c>
      <c r="F90" s="14">
        <f t="shared" si="24"/>
        <v>0</v>
      </c>
      <c r="G90" s="14">
        <f t="shared" si="18"/>
        <v>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9"/>
        <v>82025</v>
      </c>
      <c r="B91" s="12">
        <f t="shared" si="20"/>
        <v>45870</v>
      </c>
      <c r="C91" s="13">
        <f t="shared" si="21"/>
        <v>12975</v>
      </c>
      <c r="D91" s="13">
        <f t="shared" si="22"/>
        <v>0</v>
      </c>
      <c r="E91" s="13">
        <f t="shared" si="23"/>
        <v>0</v>
      </c>
      <c r="F91" s="14">
        <f t="shared" si="24"/>
        <v>0</v>
      </c>
      <c r="G91" s="14">
        <f t="shared" si="18"/>
        <v>0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9"/>
        <v>92025</v>
      </c>
      <c r="B92" s="12">
        <f t="shared" si="20"/>
        <v>45901</v>
      </c>
      <c r="C92" s="13">
        <f t="shared" si="21"/>
        <v>12975</v>
      </c>
      <c r="D92" s="13">
        <f t="shared" si="22"/>
        <v>0</v>
      </c>
      <c r="E92" s="13">
        <f t="shared" si="23"/>
        <v>0</v>
      </c>
      <c r="F92" s="14">
        <f t="shared" si="24"/>
        <v>0</v>
      </c>
      <c r="G92" s="14">
        <f t="shared" si="18"/>
        <v>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9"/>
        <v>102025</v>
      </c>
      <c r="B93" s="12">
        <f t="shared" si="20"/>
        <v>45931</v>
      </c>
      <c r="C93" s="13">
        <f t="shared" si="21"/>
        <v>12975</v>
      </c>
      <c r="D93" s="13">
        <f t="shared" si="22"/>
        <v>0</v>
      </c>
      <c r="E93" s="13">
        <f t="shared" si="23"/>
        <v>0</v>
      </c>
      <c r="F93" s="14">
        <f t="shared" si="24"/>
        <v>0</v>
      </c>
      <c r="G93" s="14">
        <f t="shared" si="18"/>
        <v>0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9"/>
        <v>112025</v>
      </c>
      <c r="B94" s="12">
        <f t="shared" si="20"/>
        <v>45962</v>
      </c>
      <c r="C94" s="13">
        <f t="shared" si="21"/>
        <v>12975</v>
      </c>
      <c r="D94" s="13">
        <f t="shared" si="22"/>
        <v>0</v>
      </c>
      <c r="E94" s="13">
        <f t="shared" si="23"/>
        <v>0</v>
      </c>
      <c r="F94" s="14">
        <f t="shared" si="24"/>
        <v>0</v>
      </c>
      <c r="G94" s="14">
        <f t="shared" si="18"/>
        <v>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9"/>
        <v>122025</v>
      </c>
      <c r="B95" s="12">
        <f t="shared" si="20"/>
        <v>45992</v>
      </c>
      <c r="C95" s="13">
        <f t="shared" si="21"/>
        <v>12975</v>
      </c>
      <c r="D95" s="13">
        <f t="shared" si="22"/>
        <v>0</v>
      </c>
      <c r="E95" s="13">
        <f t="shared" si="23"/>
        <v>0</v>
      </c>
      <c r="F95" s="14">
        <f t="shared" si="24"/>
        <v>0</v>
      </c>
      <c r="G95" s="14">
        <f t="shared" si="18"/>
        <v>0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9"/>
        <v>12026</v>
      </c>
      <c r="B96" s="12">
        <f t="shared" si="20"/>
        <v>46023</v>
      </c>
      <c r="C96" s="13">
        <f t="shared" si="21"/>
        <v>12975</v>
      </c>
      <c r="D96" s="13">
        <f t="shared" si="22"/>
        <v>0</v>
      </c>
      <c r="E96" s="13">
        <f t="shared" si="23"/>
        <v>0</v>
      </c>
      <c r="F96" s="14">
        <f t="shared" si="24"/>
        <v>0</v>
      </c>
      <c r="G96" s="14">
        <f t="shared" si="18"/>
        <v>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9"/>
        <v>22026</v>
      </c>
      <c r="B97" s="12">
        <f t="shared" si="20"/>
        <v>46054</v>
      </c>
      <c r="C97" s="13">
        <f t="shared" si="21"/>
        <v>12975</v>
      </c>
      <c r="D97" s="13">
        <f t="shared" si="22"/>
        <v>0</v>
      </c>
      <c r="E97" s="13">
        <f t="shared" si="23"/>
        <v>0</v>
      </c>
      <c r="F97" s="14">
        <f t="shared" si="24"/>
        <v>0</v>
      </c>
      <c r="G97" s="14">
        <f t="shared" si="18"/>
        <v>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9"/>
        <v>32026</v>
      </c>
      <c r="B98" s="12">
        <f t="shared" si="20"/>
        <v>46082</v>
      </c>
      <c r="C98" s="13">
        <f t="shared" si="21"/>
        <v>12975</v>
      </c>
      <c r="D98" s="13">
        <f t="shared" si="22"/>
        <v>0</v>
      </c>
      <c r="E98" s="13">
        <f t="shared" si="23"/>
        <v>0</v>
      </c>
      <c r="F98" s="14">
        <f t="shared" si="24"/>
        <v>0</v>
      </c>
      <c r="G98" s="14">
        <f t="shared" si="18"/>
        <v>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9"/>
        <v>42026</v>
      </c>
      <c r="B99" s="12">
        <f t="shared" si="20"/>
        <v>46113</v>
      </c>
      <c r="C99" s="13">
        <f t="shared" si="21"/>
        <v>12975</v>
      </c>
      <c r="D99" s="13">
        <f t="shared" si="22"/>
        <v>0</v>
      </c>
      <c r="E99" s="13">
        <f t="shared" si="23"/>
        <v>0</v>
      </c>
      <c r="F99" s="14">
        <f t="shared" si="24"/>
        <v>0</v>
      </c>
      <c r="G99" s="14">
        <f t="shared" si="18"/>
        <v>0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9"/>
        <v>52026</v>
      </c>
      <c r="B100" s="12">
        <f t="shared" si="20"/>
        <v>46143</v>
      </c>
      <c r="C100" s="13">
        <f t="shared" si="21"/>
        <v>12975</v>
      </c>
      <c r="D100" s="13">
        <f t="shared" si="22"/>
        <v>0</v>
      </c>
      <c r="E100" s="13">
        <f t="shared" si="23"/>
        <v>0</v>
      </c>
      <c r="F100" s="14">
        <f t="shared" si="24"/>
        <v>0</v>
      </c>
      <c r="G100" s="14">
        <f t="shared" si="18"/>
        <v>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9"/>
        <v>62026</v>
      </c>
      <c r="B101" s="12">
        <f t="shared" si="20"/>
        <v>46174</v>
      </c>
      <c r="C101" s="13">
        <f t="shared" si="21"/>
        <v>12975</v>
      </c>
      <c r="D101" s="13">
        <f t="shared" si="22"/>
        <v>0</v>
      </c>
      <c r="E101" s="13">
        <f t="shared" si="23"/>
        <v>0</v>
      </c>
      <c r="F101" s="14">
        <f t="shared" si="24"/>
        <v>0</v>
      </c>
      <c r="G101" s="14">
        <f t="shared" ref="G101:G124" si="28">E101-F101</f>
        <v>0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9">MONTH(B102)&amp;YEAR(B102)</f>
        <v>72026</v>
      </c>
      <c r="B102" s="12">
        <f t="shared" ref="B102:B124" si="30">EDATE(B101,1)</f>
        <v>46204</v>
      </c>
      <c r="C102" s="13">
        <f t="shared" ref="C102:C124" si="31">C101-H102+I102</f>
        <v>12975</v>
      </c>
      <c r="D102" s="13">
        <f t="shared" ref="D102:D124" si="32">C101*$K$1</f>
        <v>0</v>
      </c>
      <c r="E102" s="13">
        <f t="shared" ref="E102:E124" si="33">C101*$K$1+G101</f>
        <v>0</v>
      </c>
      <c r="F102" s="14">
        <f t="shared" ref="F102:F124" si="34">IF(J102&gt;E102,E102,J102)</f>
        <v>0</v>
      </c>
      <c r="G102" s="14">
        <f t="shared" si="28"/>
        <v>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9"/>
        <v>82026</v>
      </c>
      <c r="B103" s="12">
        <f t="shared" si="30"/>
        <v>46235</v>
      </c>
      <c r="C103" s="13">
        <f t="shared" si="31"/>
        <v>12975</v>
      </c>
      <c r="D103" s="13">
        <f t="shared" si="32"/>
        <v>0</v>
      </c>
      <c r="E103" s="13">
        <f t="shared" si="33"/>
        <v>0</v>
      </c>
      <c r="F103" s="14">
        <f t="shared" si="34"/>
        <v>0</v>
      </c>
      <c r="G103" s="14">
        <f t="shared" si="28"/>
        <v>0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9"/>
        <v>92026</v>
      </c>
      <c r="B104" s="12">
        <f t="shared" si="30"/>
        <v>46266</v>
      </c>
      <c r="C104" s="13">
        <f t="shared" si="31"/>
        <v>12975</v>
      </c>
      <c r="D104" s="13">
        <f t="shared" si="32"/>
        <v>0</v>
      </c>
      <c r="E104" s="13">
        <f t="shared" si="33"/>
        <v>0</v>
      </c>
      <c r="F104" s="14">
        <f t="shared" si="34"/>
        <v>0</v>
      </c>
      <c r="G104" s="14">
        <f t="shared" si="28"/>
        <v>0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9"/>
        <v>102026</v>
      </c>
      <c r="B105" s="12">
        <f t="shared" si="30"/>
        <v>46296</v>
      </c>
      <c r="C105" s="13">
        <f t="shared" si="31"/>
        <v>12975</v>
      </c>
      <c r="D105" s="13">
        <f t="shared" si="32"/>
        <v>0</v>
      </c>
      <c r="E105" s="13">
        <f t="shared" si="33"/>
        <v>0</v>
      </c>
      <c r="F105" s="14">
        <f t="shared" si="34"/>
        <v>0</v>
      </c>
      <c r="G105" s="14">
        <f t="shared" si="28"/>
        <v>0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9"/>
        <v>112026</v>
      </c>
      <c r="B106" s="12">
        <f t="shared" si="30"/>
        <v>46327</v>
      </c>
      <c r="C106" s="13">
        <f t="shared" si="31"/>
        <v>12975</v>
      </c>
      <c r="D106" s="13">
        <f t="shared" si="32"/>
        <v>0</v>
      </c>
      <c r="E106" s="13">
        <f t="shared" si="33"/>
        <v>0</v>
      </c>
      <c r="F106" s="14">
        <f t="shared" si="34"/>
        <v>0</v>
      </c>
      <c r="G106" s="14">
        <f t="shared" si="28"/>
        <v>0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9"/>
        <v>122026</v>
      </c>
      <c r="B107" s="12">
        <f t="shared" si="30"/>
        <v>46357</v>
      </c>
      <c r="C107" s="13">
        <f t="shared" si="31"/>
        <v>12975</v>
      </c>
      <c r="D107" s="13">
        <f t="shared" si="32"/>
        <v>0</v>
      </c>
      <c r="E107" s="13">
        <f t="shared" si="33"/>
        <v>0</v>
      </c>
      <c r="F107" s="14">
        <f t="shared" si="34"/>
        <v>0</v>
      </c>
      <c r="G107" s="14">
        <f t="shared" si="28"/>
        <v>0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9"/>
        <v>12027</v>
      </c>
      <c r="B108" s="12">
        <f t="shared" si="30"/>
        <v>46388</v>
      </c>
      <c r="C108" s="13">
        <f t="shared" si="31"/>
        <v>12975</v>
      </c>
      <c r="D108" s="13">
        <f t="shared" si="32"/>
        <v>0</v>
      </c>
      <c r="E108" s="13">
        <f t="shared" si="33"/>
        <v>0</v>
      </c>
      <c r="F108" s="14">
        <f t="shared" si="34"/>
        <v>0</v>
      </c>
      <c r="G108" s="14">
        <f t="shared" si="28"/>
        <v>0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9"/>
        <v>22027</v>
      </c>
      <c r="B109" s="12">
        <f t="shared" si="30"/>
        <v>46419</v>
      </c>
      <c r="C109" s="13">
        <f t="shared" si="31"/>
        <v>12975</v>
      </c>
      <c r="D109" s="13">
        <f t="shared" si="32"/>
        <v>0</v>
      </c>
      <c r="E109" s="13">
        <f t="shared" si="33"/>
        <v>0</v>
      </c>
      <c r="F109" s="14">
        <f t="shared" si="34"/>
        <v>0</v>
      </c>
      <c r="G109" s="14">
        <f t="shared" si="28"/>
        <v>0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9"/>
        <v>32027</v>
      </c>
      <c r="B110" s="12">
        <f t="shared" si="30"/>
        <v>46447</v>
      </c>
      <c r="C110" s="13">
        <f t="shared" si="31"/>
        <v>12975</v>
      </c>
      <c r="D110" s="13">
        <f t="shared" si="32"/>
        <v>0</v>
      </c>
      <c r="E110" s="13">
        <f t="shared" si="33"/>
        <v>0</v>
      </c>
      <c r="F110" s="14">
        <f t="shared" si="34"/>
        <v>0</v>
      </c>
      <c r="G110" s="14">
        <f t="shared" si="28"/>
        <v>0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9"/>
        <v>42027</v>
      </c>
      <c r="B111" s="12">
        <f t="shared" si="30"/>
        <v>46478</v>
      </c>
      <c r="C111" s="13">
        <f t="shared" si="31"/>
        <v>12975</v>
      </c>
      <c r="D111" s="13">
        <f t="shared" si="32"/>
        <v>0</v>
      </c>
      <c r="E111" s="13">
        <f t="shared" si="33"/>
        <v>0</v>
      </c>
      <c r="F111" s="14">
        <f t="shared" si="34"/>
        <v>0</v>
      </c>
      <c r="G111" s="14">
        <f t="shared" si="28"/>
        <v>0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9"/>
        <v>52027</v>
      </c>
      <c r="B112" s="12">
        <f t="shared" si="30"/>
        <v>46508</v>
      </c>
      <c r="C112" s="13">
        <f t="shared" si="31"/>
        <v>12975</v>
      </c>
      <c r="D112" s="13">
        <f t="shared" si="32"/>
        <v>0</v>
      </c>
      <c r="E112" s="13">
        <f t="shared" si="33"/>
        <v>0</v>
      </c>
      <c r="F112" s="14">
        <f t="shared" si="34"/>
        <v>0</v>
      </c>
      <c r="G112" s="14">
        <f t="shared" si="28"/>
        <v>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9"/>
        <v>62027</v>
      </c>
      <c r="B113" s="12">
        <f t="shared" si="30"/>
        <v>46539</v>
      </c>
      <c r="C113" s="13">
        <f t="shared" si="31"/>
        <v>12975</v>
      </c>
      <c r="D113" s="13">
        <f t="shared" si="32"/>
        <v>0</v>
      </c>
      <c r="E113" s="13">
        <f t="shared" si="33"/>
        <v>0</v>
      </c>
      <c r="F113" s="14">
        <f t="shared" si="34"/>
        <v>0</v>
      </c>
      <c r="G113" s="14">
        <f t="shared" si="28"/>
        <v>0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9"/>
        <v>72027</v>
      </c>
      <c r="B114" s="12">
        <f t="shared" si="30"/>
        <v>46569</v>
      </c>
      <c r="C114" s="13">
        <f t="shared" si="31"/>
        <v>12975</v>
      </c>
      <c r="D114" s="13">
        <f t="shared" si="32"/>
        <v>0</v>
      </c>
      <c r="E114" s="13">
        <f t="shared" si="33"/>
        <v>0</v>
      </c>
      <c r="F114" s="14">
        <f t="shared" si="34"/>
        <v>0</v>
      </c>
      <c r="G114" s="14">
        <f t="shared" si="28"/>
        <v>0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9"/>
        <v>82027</v>
      </c>
      <c r="B115" s="12">
        <f t="shared" si="30"/>
        <v>46600</v>
      </c>
      <c r="C115" s="13">
        <f t="shared" si="31"/>
        <v>12975</v>
      </c>
      <c r="D115" s="13">
        <f t="shared" si="32"/>
        <v>0</v>
      </c>
      <c r="E115" s="13">
        <f t="shared" si="33"/>
        <v>0</v>
      </c>
      <c r="F115" s="14">
        <f t="shared" si="34"/>
        <v>0</v>
      </c>
      <c r="G115" s="14">
        <f t="shared" si="28"/>
        <v>0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9"/>
        <v>92027</v>
      </c>
      <c r="B116" s="12">
        <f t="shared" si="30"/>
        <v>46631</v>
      </c>
      <c r="C116" s="13">
        <f t="shared" si="31"/>
        <v>12975</v>
      </c>
      <c r="D116" s="13">
        <f t="shared" si="32"/>
        <v>0</v>
      </c>
      <c r="E116" s="13">
        <f t="shared" si="33"/>
        <v>0</v>
      </c>
      <c r="F116" s="14">
        <f t="shared" si="34"/>
        <v>0</v>
      </c>
      <c r="G116" s="14">
        <f t="shared" si="28"/>
        <v>0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9"/>
        <v>102027</v>
      </c>
      <c r="B117" s="12">
        <f t="shared" si="30"/>
        <v>46661</v>
      </c>
      <c r="C117" s="13">
        <f t="shared" si="31"/>
        <v>12975</v>
      </c>
      <c r="D117" s="13">
        <f t="shared" si="32"/>
        <v>0</v>
      </c>
      <c r="E117" s="13">
        <f t="shared" si="33"/>
        <v>0</v>
      </c>
      <c r="F117" s="14">
        <f t="shared" si="34"/>
        <v>0</v>
      </c>
      <c r="G117" s="14">
        <f t="shared" si="28"/>
        <v>0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9"/>
        <v>112027</v>
      </c>
      <c r="B118" s="12">
        <f t="shared" si="30"/>
        <v>46692</v>
      </c>
      <c r="C118" s="13">
        <f t="shared" si="31"/>
        <v>12975</v>
      </c>
      <c r="D118" s="13">
        <f t="shared" si="32"/>
        <v>0</v>
      </c>
      <c r="E118" s="13">
        <f t="shared" si="33"/>
        <v>0</v>
      </c>
      <c r="F118" s="14">
        <f t="shared" si="34"/>
        <v>0</v>
      </c>
      <c r="G118" s="14">
        <f t="shared" si="28"/>
        <v>0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9"/>
        <v>122027</v>
      </c>
      <c r="B119" s="12">
        <f t="shared" si="30"/>
        <v>46722</v>
      </c>
      <c r="C119" s="13">
        <f t="shared" si="31"/>
        <v>12975</v>
      </c>
      <c r="D119" s="13">
        <f t="shared" si="32"/>
        <v>0</v>
      </c>
      <c r="E119" s="13">
        <f t="shared" si="33"/>
        <v>0</v>
      </c>
      <c r="F119" s="14">
        <f t="shared" si="34"/>
        <v>0</v>
      </c>
      <c r="G119" s="14">
        <f t="shared" si="28"/>
        <v>0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9"/>
        <v>12028</v>
      </c>
      <c r="B120" s="12">
        <f t="shared" si="30"/>
        <v>46753</v>
      </c>
      <c r="C120" s="13">
        <f t="shared" si="31"/>
        <v>12975</v>
      </c>
      <c r="D120" s="13">
        <f t="shared" si="32"/>
        <v>0</v>
      </c>
      <c r="E120" s="13">
        <f t="shared" si="33"/>
        <v>0</v>
      </c>
      <c r="F120" s="14">
        <f t="shared" si="34"/>
        <v>0</v>
      </c>
      <c r="G120" s="14">
        <f t="shared" si="28"/>
        <v>0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9"/>
        <v>22028</v>
      </c>
      <c r="B121" s="12">
        <f t="shared" si="30"/>
        <v>46784</v>
      </c>
      <c r="C121" s="13">
        <f t="shared" si="31"/>
        <v>12975</v>
      </c>
      <c r="D121" s="13">
        <f t="shared" si="32"/>
        <v>0</v>
      </c>
      <c r="E121" s="13">
        <f t="shared" si="33"/>
        <v>0</v>
      </c>
      <c r="F121" s="14">
        <f t="shared" si="34"/>
        <v>0</v>
      </c>
      <c r="G121" s="14">
        <f t="shared" si="28"/>
        <v>0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9"/>
        <v>32028</v>
      </c>
      <c r="B122" s="12">
        <f t="shared" si="30"/>
        <v>46813</v>
      </c>
      <c r="C122" s="13">
        <f t="shared" si="31"/>
        <v>12975</v>
      </c>
      <c r="D122" s="13">
        <f t="shared" si="32"/>
        <v>0</v>
      </c>
      <c r="E122" s="13">
        <f t="shared" si="33"/>
        <v>0</v>
      </c>
      <c r="F122" s="14">
        <f t="shared" si="34"/>
        <v>0</v>
      </c>
      <c r="G122" s="14">
        <f t="shared" si="28"/>
        <v>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9"/>
        <v>42028</v>
      </c>
      <c r="B123" s="12">
        <f t="shared" si="30"/>
        <v>46844</v>
      </c>
      <c r="C123" s="13">
        <f t="shared" si="31"/>
        <v>12975</v>
      </c>
      <c r="D123" s="13">
        <f t="shared" si="32"/>
        <v>0</v>
      </c>
      <c r="E123" s="13">
        <f t="shared" si="33"/>
        <v>0</v>
      </c>
      <c r="F123" s="14">
        <f t="shared" si="34"/>
        <v>0</v>
      </c>
      <c r="G123" s="14">
        <f t="shared" si="28"/>
        <v>0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9"/>
        <v>52028</v>
      </c>
      <c r="B124" s="12">
        <f t="shared" si="30"/>
        <v>46874</v>
      </c>
      <c r="C124" s="13">
        <f t="shared" si="31"/>
        <v>12975</v>
      </c>
      <c r="D124" s="13">
        <f t="shared" si="32"/>
        <v>0</v>
      </c>
      <c r="E124" s="13">
        <f t="shared" si="33"/>
        <v>0</v>
      </c>
      <c r="F124" s="14">
        <f t="shared" si="34"/>
        <v>0</v>
      </c>
      <c r="G124" s="14">
        <f t="shared" si="28"/>
        <v>0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3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2" sqref="M22"/>
    </sheetView>
  </sheetViews>
  <sheetFormatPr defaultColWidth="11" defaultRowHeight="15"/>
  <cols>
    <col min="1" max="1" width="7" hidden="1" customWidth="1"/>
    <col min="2" max="2" width="9.42857142857143" customWidth="1"/>
    <col min="4" max="5" width="10.2857142857143" customWidth="1"/>
    <col min="6" max="6" width="9.57142857142857" customWidth="1"/>
    <col min="7" max="7" width="10.2857142857143" customWidth="1"/>
    <col min="8" max="8" width="10.5714285714286" customWidth="1"/>
    <col min="9" max="9" width="11.2857142857143" customWidth="1"/>
    <col min="11" max="11" width="11.4285714285714"/>
    <col min="14" max="15" width="11.4285714285714" customWidth="1"/>
    <col min="16" max="16" width="10.4285714285714" customWidth="1"/>
    <col min="17" max="17" width="3" customWidth="1"/>
    <col min="18" max="18" width="18.8571428571429" customWidth="1"/>
    <col min="19" max="19" width="10.5714285714286" customWidth="1"/>
  </cols>
  <sheetData>
    <row r="1" spans="2:16">
      <c r="B1" s="1" t="s">
        <v>9</v>
      </c>
      <c r="C1" s="2" t="s">
        <v>153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43556</v>
      </c>
      <c r="N1" s="19" t="s">
        <v>13</v>
      </c>
      <c r="O1" s="20">
        <v>7000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200</v>
      </c>
    </row>
    <row r="5" ht="15.75" spans="1:19">
      <c r="A5" s="5" t="str">
        <f>(MONTH(B5)&amp;YEAR(B5))</f>
        <v>42019</v>
      </c>
      <c r="B5" s="12">
        <f>EDATE(M1,0)</f>
        <v>43556</v>
      </c>
      <c r="C5" s="13">
        <f>IF(H5&gt;0,O1-H5,IF(J5&lt;0,O1-J5,O1))</f>
        <v>7000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7000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3800</v>
      </c>
    </row>
    <row r="6" ht="15.75" spans="1:19">
      <c r="A6" s="5" t="str">
        <f t="shared" ref="A6:A37" si="1">MONTH(B6)&amp;YEAR(B6)</f>
        <v>52019</v>
      </c>
      <c r="B6" s="12">
        <f t="shared" ref="B6:B37" si="2">EDATE(B5,1)</f>
        <v>43586</v>
      </c>
      <c r="C6" s="13">
        <f t="shared" ref="C6:C37" si="3">C5-H6+I6</f>
        <v>6750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250</v>
      </c>
      <c r="I6" s="24">
        <f t="shared" ref="I6:I37" si="8">-SUMIF(L6:P6,"&lt;0",L6:P6)</f>
        <v>0</v>
      </c>
      <c r="J6" s="24">
        <f>IF($L6&gt;0,$L6,0)+IF($N6&gt;0,$N6,0)+IF($P6&gt;0,$P6,0)</f>
        <v>250</v>
      </c>
      <c r="K6" s="27">
        <v>43591</v>
      </c>
      <c r="L6" s="26">
        <v>250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62019</v>
      </c>
      <c r="B7" s="12">
        <f t="shared" si="2"/>
        <v>43617</v>
      </c>
      <c r="C7" s="13">
        <f t="shared" si="3"/>
        <v>6500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250</v>
      </c>
      <c r="I7" s="24">
        <f t="shared" si="8"/>
        <v>0</v>
      </c>
      <c r="J7" s="24">
        <f t="shared" ref="J7:J70" si="9">IF($L7&gt;0,$L7,0)+IF($N7&gt;0,$N7,0)+IF($P7&gt;0,$P7,0)</f>
        <v>250</v>
      </c>
      <c r="K7" s="27">
        <v>43620</v>
      </c>
      <c r="L7" s="26">
        <v>250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72019</v>
      </c>
      <c r="B8" s="12">
        <f t="shared" si="2"/>
        <v>43647</v>
      </c>
      <c r="C8" s="13">
        <f t="shared" si="3"/>
        <v>6250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250</v>
      </c>
      <c r="I8" s="24">
        <f t="shared" si="8"/>
        <v>0</v>
      </c>
      <c r="J8" s="24">
        <f t="shared" si="9"/>
        <v>250</v>
      </c>
      <c r="K8" s="27">
        <v>43654</v>
      </c>
      <c r="L8" s="26">
        <v>250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82019</v>
      </c>
      <c r="B9" s="12">
        <f t="shared" si="2"/>
        <v>43678</v>
      </c>
      <c r="C9" s="13">
        <f t="shared" si="3"/>
        <v>6000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250</v>
      </c>
      <c r="I9" s="24">
        <f t="shared" si="8"/>
        <v>0</v>
      </c>
      <c r="J9" s="24">
        <f t="shared" si="9"/>
        <v>250</v>
      </c>
      <c r="K9" s="27">
        <v>43690</v>
      </c>
      <c r="L9" s="26">
        <v>250</v>
      </c>
      <c r="M9" s="27"/>
      <c r="N9" s="28"/>
      <c r="O9" s="27"/>
      <c r="P9" s="28"/>
      <c r="S9" s="5"/>
    </row>
    <row r="10" ht="15.75" spans="1:19">
      <c r="A10" s="5" t="str">
        <f t="shared" si="1"/>
        <v>92019</v>
      </c>
      <c r="B10" s="12">
        <f t="shared" si="2"/>
        <v>43709</v>
      </c>
      <c r="C10" s="13">
        <f t="shared" si="3"/>
        <v>5750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250</v>
      </c>
      <c r="I10" s="24">
        <f t="shared" si="8"/>
        <v>0</v>
      </c>
      <c r="J10" s="24">
        <f t="shared" si="9"/>
        <v>250</v>
      </c>
      <c r="K10" s="27">
        <v>43712</v>
      </c>
      <c r="L10" s="26">
        <v>250</v>
      </c>
      <c r="M10" s="27"/>
      <c r="N10" s="28"/>
      <c r="O10" s="27"/>
      <c r="P10" s="28"/>
      <c r="S10" s="5"/>
    </row>
    <row r="11" ht="15.75" spans="1:19">
      <c r="A11" s="5" t="str">
        <f t="shared" si="1"/>
        <v>102019</v>
      </c>
      <c r="B11" s="12">
        <f t="shared" si="2"/>
        <v>43739</v>
      </c>
      <c r="C11" s="13">
        <f t="shared" si="3"/>
        <v>5500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250</v>
      </c>
      <c r="I11" s="24">
        <f t="shared" si="8"/>
        <v>0</v>
      </c>
      <c r="J11" s="24">
        <f t="shared" si="9"/>
        <v>250</v>
      </c>
      <c r="K11" s="27">
        <v>43743</v>
      </c>
      <c r="L11" s="26">
        <v>250</v>
      </c>
      <c r="M11" s="27"/>
      <c r="N11" s="28"/>
      <c r="O11" s="27"/>
      <c r="P11" s="28"/>
      <c r="S11" s="5"/>
    </row>
    <row r="12" ht="15.75" spans="1:19">
      <c r="A12" s="5" t="str">
        <f t="shared" si="1"/>
        <v>112019</v>
      </c>
      <c r="B12" s="12">
        <f t="shared" si="2"/>
        <v>43770</v>
      </c>
      <c r="C12" s="13">
        <f t="shared" si="3"/>
        <v>5250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250</v>
      </c>
      <c r="I12" s="24">
        <f t="shared" si="8"/>
        <v>0</v>
      </c>
      <c r="J12" s="24">
        <f t="shared" si="9"/>
        <v>250</v>
      </c>
      <c r="K12" s="27">
        <v>43775</v>
      </c>
      <c r="L12" s="26">
        <v>250</v>
      </c>
      <c r="M12" s="27"/>
      <c r="N12" s="28"/>
      <c r="O12" s="27"/>
      <c r="P12" s="28"/>
      <c r="S12" s="5"/>
    </row>
    <row r="13" ht="15.75" spans="1:19">
      <c r="A13" s="5" t="str">
        <f t="shared" si="1"/>
        <v>122019</v>
      </c>
      <c r="B13" s="12">
        <f t="shared" si="2"/>
        <v>43800</v>
      </c>
      <c r="C13" s="13">
        <f t="shared" si="3"/>
        <v>5000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250</v>
      </c>
      <c r="I13" s="24">
        <f t="shared" si="8"/>
        <v>0</v>
      </c>
      <c r="J13" s="24">
        <f t="shared" si="9"/>
        <v>250</v>
      </c>
      <c r="K13" s="27">
        <v>43801</v>
      </c>
      <c r="L13" s="26">
        <v>250</v>
      </c>
      <c r="M13" s="27"/>
      <c r="N13" s="28"/>
      <c r="O13" s="27"/>
      <c r="P13" s="28"/>
      <c r="S13" s="5"/>
    </row>
    <row r="14" ht="15.75" spans="1:19">
      <c r="A14" s="5" t="str">
        <f t="shared" si="1"/>
        <v>12020</v>
      </c>
      <c r="B14" s="12">
        <f t="shared" si="2"/>
        <v>43831</v>
      </c>
      <c r="C14" s="13">
        <f t="shared" si="3"/>
        <v>4750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250</v>
      </c>
      <c r="I14" s="24">
        <f t="shared" si="8"/>
        <v>0</v>
      </c>
      <c r="J14" s="24">
        <f t="shared" si="9"/>
        <v>250</v>
      </c>
      <c r="K14" s="27">
        <v>43835</v>
      </c>
      <c r="L14" s="26">
        <v>250</v>
      </c>
      <c r="M14" s="27"/>
      <c r="N14" s="28"/>
      <c r="O14" s="27"/>
      <c r="P14" s="28"/>
      <c r="S14" s="5"/>
    </row>
    <row r="15" ht="15.75" spans="1:19">
      <c r="A15" s="5" t="str">
        <f t="shared" si="1"/>
        <v>22020</v>
      </c>
      <c r="B15" s="12">
        <f t="shared" si="2"/>
        <v>43862</v>
      </c>
      <c r="C15" s="13">
        <f t="shared" si="3"/>
        <v>4500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250</v>
      </c>
      <c r="I15" s="24">
        <f t="shared" si="8"/>
        <v>0</v>
      </c>
      <c r="J15" s="24">
        <f t="shared" si="9"/>
        <v>250</v>
      </c>
      <c r="K15" s="29">
        <v>43864</v>
      </c>
      <c r="L15" s="26">
        <v>250</v>
      </c>
      <c r="M15" s="29"/>
      <c r="N15" s="30"/>
      <c r="O15" s="29"/>
      <c r="P15" s="30"/>
      <c r="S15" s="5"/>
    </row>
    <row r="16" ht="15.75" spans="1:19">
      <c r="A16" s="5" t="str">
        <f t="shared" si="1"/>
        <v>32020</v>
      </c>
      <c r="B16" s="12">
        <f t="shared" si="2"/>
        <v>43891</v>
      </c>
      <c r="C16" s="13">
        <f t="shared" si="3"/>
        <v>4250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250</v>
      </c>
      <c r="I16" s="24">
        <f t="shared" si="8"/>
        <v>0</v>
      </c>
      <c r="J16" s="24">
        <f t="shared" si="9"/>
        <v>250</v>
      </c>
      <c r="K16" s="25">
        <v>43895</v>
      </c>
      <c r="L16" s="26">
        <v>250</v>
      </c>
      <c r="M16" s="25"/>
      <c r="N16" s="26"/>
      <c r="O16" s="25"/>
      <c r="P16" s="26"/>
      <c r="S16" s="5"/>
    </row>
    <row r="17" ht="15.75" spans="1:19">
      <c r="A17" s="5" t="str">
        <f t="shared" si="1"/>
        <v>42020</v>
      </c>
      <c r="B17" s="12">
        <f t="shared" si="2"/>
        <v>43922</v>
      </c>
      <c r="C17" s="13">
        <f t="shared" si="3"/>
        <v>4250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>
        <v>43922</v>
      </c>
      <c r="L17" s="26">
        <v>0</v>
      </c>
      <c r="M17" s="25"/>
      <c r="N17" s="26"/>
      <c r="O17" s="25"/>
      <c r="P17" s="26"/>
      <c r="S17" s="5"/>
    </row>
    <row r="18" ht="15.75" spans="1:19">
      <c r="A18" s="5" t="str">
        <f t="shared" si="1"/>
        <v>52020</v>
      </c>
      <c r="B18" s="12">
        <f t="shared" si="2"/>
        <v>43952</v>
      </c>
      <c r="C18" s="13">
        <f t="shared" si="3"/>
        <v>4250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>
        <v>43952</v>
      </c>
      <c r="L18" s="26">
        <v>0</v>
      </c>
      <c r="M18" s="25"/>
      <c r="N18" s="26"/>
      <c r="O18" s="25"/>
      <c r="P18" s="26"/>
      <c r="S18" s="5"/>
    </row>
    <row r="19" ht="15.75" spans="1:19">
      <c r="A19" s="5" t="str">
        <f t="shared" si="1"/>
        <v>62020</v>
      </c>
      <c r="B19" s="12">
        <f t="shared" si="2"/>
        <v>43983</v>
      </c>
      <c r="C19" s="13">
        <f t="shared" si="3"/>
        <v>4100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150</v>
      </c>
      <c r="I19" s="24">
        <f t="shared" si="8"/>
        <v>0</v>
      </c>
      <c r="J19" s="24">
        <f t="shared" si="9"/>
        <v>150</v>
      </c>
      <c r="K19" s="25">
        <v>43987</v>
      </c>
      <c r="L19" s="26">
        <v>150</v>
      </c>
      <c r="M19" s="25"/>
      <c r="N19" s="26"/>
      <c r="O19" s="25"/>
      <c r="P19" s="26"/>
      <c r="S19" s="5"/>
    </row>
    <row r="20" ht="15.75" spans="1:19">
      <c r="A20" s="5" t="str">
        <f t="shared" si="1"/>
        <v>72020</v>
      </c>
      <c r="B20" s="12">
        <f t="shared" si="2"/>
        <v>44013</v>
      </c>
      <c r="C20" s="13">
        <f t="shared" si="3"/>
        <v>4100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>
        <v>44017</v>
      </c>
      <c r="L20" s="26">
        <v>0</v>
      </c>
      <c r="M20" s="25"/>
      <c r="N20" s="26"/>
      <c r="O20" s="25"/>
      <c r="P20" s="26"/>
      <c r="S20" s="5"/>
    </row>
    <row r="21" ht="15.75" spans="1:19">
      <c r="A21" s="5" t="str">
        <f t="shared" si="1"/>
        <v>82020</v>
      </c>
      <c r="B21" s="12">
        <f t="shared" si="2"/>
        <v>44044</v>
      </c>
      <c r="C21" s="13">
        <f t="shared" si="3"/>
        <v>4000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100</v>
      </c>
      <c r="I21" s="24">
        <f t="shared" si="8"/>
        <v>0</v>
      </c>
      <c r="J21" s="24">
        <f t="shared" si="9"/>
        <v>100</v>
      </c>
      <c r="K21" s="25">
        <v>44048</v>
      </c>
      <c r="L21" s="26">
        <v>100</v>
      </c>
      <c r="M21" s="25"/>
      <c r="N21" s="26"/>
      <c r="O21" s="25"/>
      <c r="P21" s="26"/>
      <c r="S21" s="5"/>
    </row>
    <row r="22" ht="15.75" spans="1:19">
      <c r="A22" s="5" t="str">
        <f t="shared" si="1"/>
        <v>92020</v>
      </c>
      <c r="B22" s="12">
        <f t="shared" si="2"/>
        <v>44075</v>
      </c>
      <c r="C22" s="13">
        <f t="shared" si="3"/>
        <v>3800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200</v>
      </c>
      <c r="I22" s="24">
        <f t="shared" si="8"/>
        <v>0</v>
      </c>
      <c r="J22" s="24">
        <f t="shared" si="9"/>
        <v>200</v>
      </c>
      <c r="K22" s="25">
        <v>44079</v>
      </c>
      <c r="L22" s="26">
        <v>200</v>
      </c>
      <c r="M22" s="25"/>
      <c r="N22" s="26"/>
      <c r="O22" s="25"/>
      <c r="P22" s="26"/>
      <c r="S22" s="5"/>
    </row>
    <row r="23" ht="15.75" spans="1:19">
      <c r="A23" s="5" t="str">
        <f t="shared" si="1"/>
        <v>102020</v>
      </c>
      <c r="B23" s="12">
        <f t="shared" si="2"/>
        <v>44105</v>
      </c>
      <c r="C23" s="13">
        <f t="shared" si="3"/>
        <v>3800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112020</v>
      </c>
      <c r="B24" s="12">
        <f t="shared" si="2"/>
        <v>44136</v>
      </c>
      <c r="C24" s="13">
        <f t="shared" si="3"/>
        <v>3800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122020</v>
      </c>
      <c r="B25" s="12">
        <f t="shared" si="2"/>
        <v>44166</v>
      </c>
      <c r="C25" s="13">
        <f t="shared" si="3"/>
        <v>3800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12021</v>
      </c>
      <c r="B26" s="12">
        <f t="shared" si="2"/>
        <v>44197</v>
      </c>
      <c r="C26" s="13">
        <f t="shared" si="3"/>
        <v>3800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22021</v>
      </c>
      <c r="B27" s="12">
        <f t="shared" si="2"/>
        <v>44228</v>
      </c>
      <c r="C27" s="13">
        <f t="shared" si="3"/>
        <v>3800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32021</v>
      </c>
      <c r="B28" s="12">
        <f t="shared" si="2"/>
        <v>44256</v>
      </c>
      <c r="C28" s="13">
        <f t="shared" si="3"/>
        <v>3800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42021</v>
      </c>
      <c r="B29" s="12">
        <f t="shared" si="2"/>
        <v>44287</v>
      </c>
      <c r="C29" s="13">
        <f t="shared" si="3"/>
        <v>3800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52021</v>
      </c>
      <c r="B30" s="12">
        <f t="shared" si="2"/>
        <v>44317</v>
      </c>
      <c r="C30" s="13">
        <f t="shared" si="3"/>
        <v>3800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62021</v>
      </c>
      <c r="B31" s="12">
        <f t="shared" si="2"/>
        <v>44348</v>
      </c>
      <c r="C31" s="13">
        <f t="shared" si="3"/>
        <v>3800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72021</v>
      </c>
      <c r="B32" s="12">
        <f t="shared" si="2"/>
        <v>44378</v>
      </c>
      <c r="C32" s="13">
        <f t="shared" si="3"/>
        <v>3800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82021</v>
      </c>
      <c r="B33" s="12">
        <f t="shared" si="2"/>
        <v>44409</v>
      </c>
      <c r="C33" s="13">
        <f t="shared" si="3"/>
        <v>3800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92021</v>
      </c>
      <c r="B34" s="12">
        <f t="shared" si="2"/>
        <v>44440</v>
      </c>
      <c r="C34" s="13">
        <f t="shared" si="3"/>
        <v>3800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102021</v>
      </c>
      <c r="B35" s="12">
        <f t="shared" si="2"/>
        <v>44470</v>
      </c>
      <c r="C35" s="13">
        <f t="shared" si="3"/>
        <v>3800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112021</v>
      </c>
      <c r="B36" s="12">
        <f t="shared" si="2"/>
        <v>44501</v>
      </c>
      <c r="C36" s="13">
        <f t="shared" si="3"/>
        <v>3800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122021</v>
      </c>
      <c r="B37" s="12">
        <f t="shared" si="2"/>
        <v>44531</v>
      </c>
      <c r="C37" s="13">
        <f t="shared" si="3"/>
        <v>3800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12022</v>
      </c>
      <c r="B38" s="12">
        <f t="shared" ref="B38:B69" si="12">EDATE(B37,1)</f>
        <v>44562</v>
      </c>
      <c r="C38" s="13">
        <f t="shared" ref="C38:C69" si="13">C37-H38+I38</f>
        <v>3800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22022</v>
      </c>
      <c r="B39" s="12">
        <f t="shared" si="12"/>
        <v>44593</v>
      </c>
      <c r="C39" s="13">
        <f t="shared" si="13"/>
        <v>3800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32022</v>
      </c>
      <c r="B40" s="12">
        <f t="shared" si="12"/>
        <v>44621</v>
      </c>
      <c r="C40" s="13">
        <f t="shared" si="13"/>
        <v>3800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42022</v>
      </c>
      <c r="B41" s="12">
        <f t="shared" si="12"/>
        <v>44652</v>
      </c>
      <c r="C41" s="13">
        <f t="shared" si="13"/>
        <v>3800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52022</v>
      </c>
      <c r="B42" s="12">
        <f t="shared" si="12"/>
        <v>44682</v>
      </c>
      <c r="C42" s="13">
        <f t="shared" si="13"/>
        <v>3800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62022</v>
      </c>
      <c r="B43" s="12">
        <f t="shared" si="12"/>
        <v>44713</v>
      </c>
      <c r="C43" s="13">
        <f t="shared" si="13"/>
        <v>3800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72022</v>
      </c>
      <c r="B44" s="12">
        <f t="shared" si="12"/>
        <v>44743</v>
      </c>
      <c r="C44" s="13">
        <f t="shared" si="13"/>
        <v>3800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82022</v>
      </c>
      <c r="B45" s="12">
        <f t="shared" si="12"/>
        <v>44774</v>
      </c>
      <c r="C45" s="13">
        <f t="shared" si="13"/>
        <v>3800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92022</v>
      </c>
      <c r="B46" s="12">
        <f t="shared" si="12"/>
        <v>44805</v>
      </c>
      <c r="C46" s="13">
        <f t="shared" si="13"/>
        <v>3800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102022</v>
      </c>
      <c r="B47" s="12">
        <f t="shared" si="12"/>
        <v>44835</v>
      </c>
      <c r="C47" s="13">
        <f t="shared" si="13"/>
        <v>3800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112022</v>
      </c>
      <c r="B48" s="12">
        <f t="shared" si="12"/>
        <v>44866</v>
      </c>
      <c r="C48" s="13">
        <f t="shared" si="13"/>
        <v>3800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122022</v>
      </c>
      <c r="B49" s="12">
        <f t="shared" si="12"/>
        <v>44896</v>
      </c>
      <c r="C49" s="13">
        <f t="shared" si="13"/>
        <v>3800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12023</v>
      </c>
      <c r="B50" s="12">
        <f t="shared" si="12"/>
        <v>44927</v>
      </c>
      <c r="C50" s="13">
        <f t="shared" si="13"/>
        <v>3800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22023</v>
      </c>
      <c r="B51" s="12">
        <f t="shared" si="12"/>
        <v>44958</v>
      </c>
      <c r="C51" s="13">
        <f t="shared" si="13"/>
        <v>3800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32023</v>
      </c>
      <c r="B52" s="12">
        <f t="shared" si="12"/>
        <v>44986</v>
      </c>
      <c r="C52" s="13">
        <f t="shared" si="13"/>
        <v>3800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42023</v>
      </c>
      <c r="B53" s="12">
        <f t="shared" si="12"/>
        <v>45017</v>
      </c>
      <c r="C53" s="13">
        <f t="shared" si="13"/>
        <v>3800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52023</v>
      </c>
      <c r="B54" s="12">
        <f t="shared" si="12"/>
        <v>45047</v>
      </c>
      <c r="C54" s="13">
        <f t="shared" si="13"/>
        <v>3800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62023</v>
      </c>
      <c r="B55" s="12">
        <f t="shared" si="12"/>
        <v>45078</v>
      </c>
      <c r="C55" s="13">
        <f t="shared" si="13"/>
        <v>3800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72023</v>
      </c>
      <c r="B56" s="12">
        <f t="shared" si="12"/>
        <v>45108</v>
      </c>
      <c r="C56" s="13">
        <f t="shared" si="13"/>
        <v>3800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82023</v>
      </c>
      <c r="B57" s="12">
        <f t="shared" si="12"/>
        <v>45139</v>
      </c>
      <c r="C57" s="13">
        <f t="shared" si="13"/>
        <v>3800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92023</v>
      </c>
      <c r="B58" s="12">
        <f t="shared" si="12"/>
        <v>45170</v>
      </c>
      <c r="C58" s="13">
        <f t="shared" si="13"/>
        <v>3800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102023</v>
      </c>
      <c r="B59" s="12">
        <f t="shared" si="12"/>
        <v>45200</v>
      </c>
      <c r="C59" s="13">
        <f t="shared" si="13"/>
        <v>3800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112023</v>
      </c>
      <c r="B60" s="12">
        <f t="shared" si="12"/>
        <v>45231</v>
      </c>
      <c r="C60" s="13">
        <f t="shared" si="13"/>
        <v>3800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122023</v>
      </c>
      <c r="B61" s="12">
        <f t="shared" si="12"/>
        <v>45261</v>
      </c>
      <c r="C61" s="13">
        <f t="shared" si="13"/>
        <v>3800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12024</v>
      </c>
      <c r="B62" s="12">
        <f t="shared" si="12"/>
        <v>45292</v>
      </c>
      <c r="C62" s="13">
        <f t="shared" si="13"/>
        <v>3800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22024</v>
      </c>
      <c r="B63" s="12">
        <f t="shared" si="12"/>
        <v>45323</v>
      </c>
      <c r="C63" s="13">
        <f t="shared" si="13"/>
        <v>3800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32024</v>
      </c>
      <c r="B64" s="12">
        <f t="shared" si="12"/>
        <v>45352</v>
      </c>
      <c r="C64" s="13">
        <f t="shared" si="13"/>
        <v>3800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42024</v>
      </c>
      <c r="B65" s="12">
        <f t="shared" si="12"/>
        <v>45383</v>
      </c>
      <c r="C65" s="13">
        <f t="shared" si="13"/>
        <v>3800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52024</v>
      </c>
      <c r="B66" s="12">
        <f t="shared" si="12"/>
        <v>45413</v>
      </c>
      <c r="C66" s="13">
        <f t="shared" si="13"/>
        <v>3800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62024</v>
      </c>
      <c r="B67" s="12">
        <f t="shared" si="12"/>
        <v>45444</v>
      </c>
      <c r="C67" s="13">
        <f t="shared" si="13"/>
        <v>3800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72024</v>
      </c>
      <c r="B68" s="12">
        <f t="shared" si="12"/>
        <v>45474</v>
      </c>
      <c r="C68" s="13">
        <f t="shared" si="13"/>
        <v>3800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82024</v>
      </c>
      <c r="B69" s="12">
        <f t="shared" si="12"/>
        <v>45505</v>
      </c>
      <c r="C69" s="13">
        <f t="shared" si="13"/>
        <v>3800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92024</v>
      </c>
      <c r="B70" s="12">
        <f t="shared" ref="B70:B101" si="21">EDATE(B69,1)</f>
        <v>45536</v>
      </c>
      <c r="C70" s="13">
        <f t="shared" ref="C70:C101" si="22">C69-H70+I70</f>
        <v>3800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102024</v>
      </c>
      <c r="B71" s="12">
        <f t="shared" si="21"/>
        <v>45566</v>
      </c>
      <c r="C71" s="13">
        <f t="shared" si="22"/>
        <v>3800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112024</v>
      </c>
      <c r="B72" s="12">
        <f t="shared" si="21"/>
        <v>45597</v>
      </c>
      <c r="C72" s="13">
        <f t="shared" si="22"/>
        <v>3800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122024</v>
      </c>
      <c r="B73" s="12">
        <f t="shared" si="21"/>
        <v>45627</v>
      </c>
      <c r="C73" s="13">
        <f t="shared" si="22"/>
        <v>3800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12025</v>
      </c>
      <c r="B74" s="12">
        <f t="shared" si="21"/>
        <v>45658</v>
      </c>
      <c r="C74" s="13">
        <f t="shared" si="22"/>
        <v>3800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22025</v>
      </c>
      <c r="B75" s="12">
        <f t="shared" si="21"/>
        <v>45689</v>
      </c>
      <c r="C75" s="13">
        <f t="shared" si="22"/>
        <v>3800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32025</v>
      </c>
      <c r="B76" s="12">
        <f t="shared" si="21"/>
        <v>45717</v>
      </c>
      <c r="C76" s="13">
        <f t="shared" si="22"/>
        <v>3800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42025</v>
      </c>
      <c r="B77" s="12">
        <f t="shared" si="21"/>
        <v>45748</v>
      </c>
      <c r="C77" s="13">
        <f t="shared" si="22"/>
        <v>3800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52025</v>
      </c>
      <c r="B78" s="12">
        <f t="shared" si="21"/>
        <v>45778</v>
      </c>
      <c r="C78" s="13">
        <f t="shared" si="22"/>
        <v>3800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62025</v>
      </c>
      <c r="B79" s="12">
        <f t="shared" si="21"/>
        <v>45809</v>
      </c>
      <c r="C79" s="13">
        <f t="shared" si="22"/>
        <v>3800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72025</v>
      </c>
      <c r="B80" s="12">
        <f t="shared" si="21"/>
        <v>45839</v>
      </c>
      <c r="C80" s="13">
        <f t="shared" si="22"/>
        <v>3800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82025</v>
      </c>
      <c r="B81" s="12">
        <f t="shared" si="21"/>
        <v>45870</v>
      </c>
      <c r="C81" s="13">
        <f t="shared" si="22"/>
        <v>3800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92025</v>
      </c>
      <c r="B82" s="12">
        <f t="shared" si="21"/>
        <v>45901</v>
      </c>
      <c r="C82" s="13">
        <f t="shared" si="22"/>
        <v>3800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102025</v>
      </c>
      <c r="B83" s="12">
        <f t="shared" si="21"/>
        <v>45931</v>
      </c>
      <c r="C83" s="13">
        <f t="shared" si="22"/>
        <v>3800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112025</v>
      </c>
      <c r="B84" s="12">
        <f t="shared" si="21"/>
        <v>45962</v>
      </c>
      <c r="C84" s="13">
        <f t="shared" si="22"/>
        <v>3800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122025</v>
      </c>
      <c r="B85" s="12">
        <f t="shared" si="21"/>
        <v>45992</v>
      </c>
      <c r="C85" s="13">
        <f t="shared" si="22"/>
        <v>3800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12026</v>
      </c>
      <c r="B86" s="12">
        <f t="shared" si="21"/>
        <v>46023</v>
      </c>
      <c r="C86" s="13">
        <f t="shared" si="22"/>
        <v>3800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22026</v>
      </c>
      <c r="B87" s="12">
        <f t="shared" si="21"/>
        <v>46054</v>
      </c>
      <c r="C87" s="13">
        <f t="shared" si="22"/>
        <v>3800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32026</v>
      </c>
      <c r="B88" s="12">
        <f t="shared" si="21"/>
        <v>46082</v>
      </c>
      <c r="C88" s="13">
        <f t="shared" si="22"/>
        <v>3800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42026</v>
      </c>
      <c r="B89" s="12">
        <f t="shared" si="21"/>
        <v>46113</v>
      </c>
      <c r="C89" s="13">
        <f t="shared" si="22"/>
        <v>3800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52026</v>
      </c>
      <c r="B90" s="12">
        <f t="shared" si="21"/>
        <v>46143</v>
      </c>
      <c r="C90" s="13">
        <f t="shared" si="22"/>
        <v>3800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62026</v>
      </c>
      <c r="B91" s="12">
        <f t="shared" si="21"/>
        <v>46174</v>
      </c>
      <c r="C91" s="13">
        <f t="shared" si="22"/>
        <v>3800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72026</v>
      </c>
      <c r="B92" s="12">
        <f t="shared" si="21"/>
        <v>46204</v>
      </c>
      <c r="C92" s="13">
        <f t="shared" si="22"/>
        <v>3800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82026</v>
      </c>
      <c r="B93" s="12">
        <f t="shared" si="21"/>
        <v>46235</v>
      </c>
      <c r="C93" s="13">
        <f t="shared" si="22"/>
        <v>3800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92026</v>
      </c>
      <c r="B94" s="12">
        <f t="shared" si="21"/>
        <v>46266</v>
      </c>
      <c r="C94" s="13">
        <f t="shared" si="22"/>
        <v>3800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102026</v>
      </c>
      <c r="B95" s="12">
        <f t="shared" si="21"/>
        <v>46296</v>
      </c>
      <c r="C95" s="13">
        <f t="shared" si="22"/>
        <v>3800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112026</v>
      </c>
      <c r="B96" s="12">
        <f t="shared" si="21"/>
        <v>46327</v>
      </c>
      <c r="C96" s="13">
        <f t="shared" si="22"/>
        <v>3800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122026</v>
      </c>
      <c r="B97" s="12">
        <f t="shared" si="21"/>
        <v>46357</v>
      </c>
      <c r="C97" s="13">
        <f t="shared" si="22"/>
        <v>3800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12027</v>
      </c>
      <c r="B98" s="12">
        <f t="shared" si="21"/>
        <v>46388</v>
      </c>
      <c r="C98" s="13">
        <f t="shared" si="22"/>
        <v>3800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22027</v>
      </c>
      <c r="B99" s="12">
        <f t="shared" si="21"/>
        <v>46419</v>
      </c>
      <c r="C99" s="13">
        <f t="shared" si="22"/>
        <v>3800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32027</v>
      </c>
      <c r="B100" s="12">
        <f t="shared" si="21"/>
        <v>46447</v>
      </c>
      <c r="C100" s="13">
        <f t="shared" si="22"/>
        <v>3800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42027</v>
      </c>
      <c r="B101" s="12">
        <f t="shared" si="21"/>
        <v>46478</v>
      </c>
      <c r="C101" s="13">
        <f t="shared" si="22"/>
        <v>3800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52027</v>
      </c>
      <c r="B102" s="12">
        <f t="shared" ref="B102:B124" si="31">EDATE(B101,1)</f>
        <v>46508</v>
      </c>
      <c r="C102" s="13">
        <f t="shared" ref="C102:C124" si="32">C101-H102+I102</f>
        <v>3800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62027</v>
      </c>
      <c r="B103" s="12">
        <f t="shared" si="31"/>
        <v>46539</v>
      </c>
      <c r="C103" s="13">
        <f t="shared" si="32"/>
        <v>3800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72027</v>
      </c>
      <c r="B104" s="12">
        <f t="shared" si="31"/>
        <v>46569</v>
      </c>
      <c r="C104" s="13">
        <f t="shared" si="32"/>
        <v>3800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82027</v>
      </c>
      <c r="B105" s="12">
        <f t="shared" si="31"/>
        <v>46600</v>
      </c>
      <c r="C105" s="13">
        <f t="shared" si="32"/>
        <v>3800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92027</v>
      </c>
      <c r="B106" s="12">
        <f t="shared" si="31"/>
        <v>46631</v>
      </c>
      <c r="C106" s="13">
        <f t="shared" si="32"/>
        <v>3800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102027</v>
      </c>
      <c r="B107" s="12">
        <f t="shared" si="31"/>
        <v>46661</v>
      </c>
      <c r="C107" s="13">
        <f t="shared" si="32"/>
        <v>3800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112027</v>
      </c>
      <c r="B108" s="12">
        <f t="shared" si="31"/>
        <v>46692</v>
      </c>
      <c r="C108" s="13">
        <f t="shared" si="32"/>
        <v>3800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122027</v>
      </c>
      <c r="B109" s="12">
        <f t="shared" si="31"/>
        <v>46722</v>
      </c>
      <c r="C109" s="13">
        <f t="shared" si="32"/>
        <v>3800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12028</v>
      </c>
      <c r="B110" s="12">
        <f t="shared" si="31"/>
        <v>46753</v>
      </c>
      <c r="C110" s="13">
        <f t="shared" si="32"/>
        <v>3800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22028</v>
      </c>
      <c r="B111" s="12">
        <f t="shared" si="31"/>
        <v>46784</v>
      </c>
      <c r="C111" s="13">
        <f t="shared" si="32"/>
        <v>3800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32028</v>
      </c>
      <c r="B112" s="12">
        <f t="shared" si="31"/>
        <v>46813</v>
      </c>
      <c r="C112" s="13">
        <f t="shared" si="32"/>
        <v>3800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42028</v>
      </c>
      <c r="B113" s="12">
        <f t="shared" si="31"/>
        <v>46844</v>
      </c>
      <c r="C113" s="13">
        <f t="shared" si="32"/>
        <v>3800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52028</v>
      </c>
      <c r="B114" s="12">
        <f t="shared" si="31"/>
        <v>46874</v>
      </c>
      <c r="C114" s="13">
        <f t="shared" si="32"/>
        <v>3800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62028</v>
      </c>
      <c r="B115" s="12">
        <f t="shared" si="31"/>
        <v>46905</v>
      </c>
      <c r="C115" s="13">
        <f t="shared" si="32"/>
        <v>3800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72028</v>
      </c>
      <c r="B116" s="12">
        <f t="shared" si="31"/>
        <v>46935</v>
      </c>
      <c r="C116" s="13">
        <f t="shared" si="32"/>
        <v>3800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82028</v>
      </c>
      <c r="B117" s="12">
        <f t="shared" si="31"/>
        <v>46966</v>
      </c>
      <c r="C117" s="13">
        <f t="shared" si="32"/>
        <v>3800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92028</v>
      </c>
      <c r="B118" s="12">
        <f t="shared" si="31"/>
        <v>46997</v>
      </c>
      <c r="C118" s="13">
        <f t="shared" si="32"/>
        <v>3800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102028</v>
      </c>
      <c r="B119" s="12">
        <f t="shared" si="31"/>
        <v>47027</v>
      </c>
      <c r="C119" s="13">
        <f t="shared" si="32"/>
        <v>3800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112028</v>
      </c>
      <c r="B120" s="12">
        <f t="shared" si="31"/>
        <v>47058</v>
      </c>
      <c r="C120" s="13">
        <f t="shared" si="32"/>
        <v>3800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122028</v>
      </c>
      <c r="B121" s="12">
        <f t="shared" si="31"/>
        <v>47088</v>
      </c>
      <c r="C121" s="13">
        <f t="shared" si="32"/>
        <v>3800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12029</v>
      </c>
      <c r="B122" s="12">
        <f t="shared" si="31"/>
        <v>47119</v>
      </c>
      <c r="C122" s="13">
        <f t="shared" si="32"/>
        <v>3800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22029</v>
      </c>
      <c r="B123" s="12">
        <f t="shared" si="31"/>
        <v>47150</v>
      </c>
      <c r="C123" s="13">
        <f t="shared" si="32"/>
        <v>3800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32029</v>
      </c>
      <c r="B124" s="12">
        <f t="shared" si="31"/>
        <v>47178</v>
      </c>
      <c r="C124" s="13">
        <f t="shared" si="32"/>
        <v>3800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16" sqref="M16"/>
    </sheetView>
  </sheetViews>
  <sheetFormatPr defaultColWidth="11" defaultRowHeight="15"/>
  <cols>
    <col min="1" max="1" width="7" hidden="1" customWidth="1"/>
    <col min="2" max="2" width="9.14285714285714" customWidth="1"/>
    <col min="4" max="4" width="11.2857142857143" customWidth="1"/>
    <col min="5" max="5" width="12" customWidth="1"/>
    <col min="6" max="6" width="10.7142857142857" customWidth="1"/>
    <col min="7" max="7" width="11.4285714285714" customWidth="1"/>
    <col min="8" max="8" width="12" customWidth="1"/>
    <col min="9" max="9" width="11.2857142857143" customWidth="1"/>
    <col min="10" max="10" width="9.71428571428571" customWidth="1"/>
    <col min="11" max="11" width="12.1428571428571" customWidth="1"/>
    <col min="12" max="12" width="9.71428571428571" customWidth="1"/>
    <col min="13" max="13" width="11.4285714285714" customWidth="1"/>
    <col min="14" max="14" width="10.2857142857143" customWidth="1"/>
    <col min="15" max="15" width="11.4285714285714" customWidth="1"/>
    <col min="16" max="16" width="9.14285714285714" customWidth="1"/>
    <col min="17" max="17" width="3.14285714285714" customWidth="1"/>
    <col min="18" max="18" width="18.7142857142857" customWidth="1"/>
    <col min="19" max="19" width="9.14285714285714" customWidth="1"/>
  </cols>
  <sheetData>
    <row r="1" spans="2:16">
      <c r="B1" s="1" t="s">
        <v>9</v>
      </c>
      <c r="C1" s="2" t="s">
        <v>158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43556</v>
      </c>
      <c r="N1" s="19" t="s">
        <v>13</v>
      </c>
      <c r="O1" s="20">
        <v>1255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42019</v>
      </c>
      <c r="B5" s="12">
        <f>EDATE(M1,0)</f>
        <v>43556</v>
      </c>
      <c r="C5" s="13">
        <f>IF(H5&gt;0,O1-H5,IF(J5&lt;0,O1-J5,O1))</f>
        <v>1255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1255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52019</v>
      </c>
      <c r="B6" s="12">
        <f t="shared" ref="B6:B37" si="2">EDATE(B5,1)</f>
        <v>43586</v>
      </c>
      <c r="C6" s="13">
        <f t="shared" ref="C6:C37" si="3">C5-H6+I6</f>
        <v>1255</v>
      </c>
      <c r="D6" s="13">
        <f t="shared" ref="D6:D37" si="4">C5*$K$1</f>
        <v>125.5</v>
      </c>
      <c r="E6" s="13">
        <f t="shared" ref="E6:E37" si="5">C5*$K$1+G5</f>
        <v>125.5</v>
      </c>
      <c r="F6" s="14">
        <f t="shared" ref="F6:F37" si="6">IF(J6&gt;E6,E6,J6)</f>
        <v>125.5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125.5</v>
      </c>
      <c r="K6" s="27">
        <v>43620</v>
      </c>
      <c r="L6" s="26">
        <v>125.5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62019</v>
      </c>
      <c r="B7" s="12">
        <f t="shared" si="2"/>
        <v>43617</v>
      </c>
      <c r="C7" s="13">
        <f t="shared" si="3"/>
        <v>1255</v>
      </c>
      <c r="D7" s="13">
        <f t="shared" si="4"/>
        <v>125.5</v>
      </c>
      <c r="E7" s="13">
        <f t="shared" si="5"/>
        <v>125.5</v>
      </c>
      <c r="F7" s="14">
        <f t="shared" si="6"/>
        <v>125.5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125.5</v>
      </c>
      <c r="K7" s="27">
        <v>43620</v>
      </c>
      <c r="L7" s="26">
        <v>125.5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72019</v>
      </c>
      <c r="B8" s="12">
        <f t="shared" si="2"/>
        <v>43647</v>
      </c>
      <c r="C8" s="13">
        <f t="shared" si="3"/>
        <v>1255</v>
      </c>
      <c r="D8" s="13">
        <f t="shared" si="4"/>
        <v>125.5</v>
      </c>
      <c r="E8" s="13">
        <f t="shared" si="5"/>
        <v>125.5</v>
      </c>
      <c r="F8" s="14">
        <f t="shared" si="6"/>
        <v>125.5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125.5</v>
      </c>
      <c r="K8" s="27">
        <v>43651</v>
      </c>
      <c r="L8" s="26">
        <v>125.5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82019</v>
      </c>
      <c r="B9" s="12">
        <f t="shared" si="2"/>
        <v>43678</v>
      </c>
      <c r="C9" s="13">
        <f t="shared" si="3"/>
        <v>1455</v>
      </c>
      <c r="D9" s="13">
        <f t="shared" si="4"/>
        <v>125.5</v>
      </c>
      <c r="E9" s="13">
        <f t="shared" si="5"/>
        <v>125.5</v>
      </c>
      <c r="F9" s="14">
        <f t="shared" si="6"/>
        <v>125.5</v>
      </c>
      <c r="G9" s="14">
        <f t="shared" si="0"/>
        <v>0</v>
      </c>
      <c r="H9" s="14">
        <f t="shared" si="7"/>
        <v>0</v>
      </c>
      <c r="I9" s="24">
        <f t="shared" si="8"/>
        <v>200</v>
      </c>
      <c r="J9" s="24">
        <f t="shared" si="9"/>
        <v>125.5</v>
      </c>
      <c r="K9" s="27">
        <v>43686</v>
      </c>
      <c r="L9" s="26">
        <v>125.5</v>
      </c>
      <c r="M9" s="27">
        <v>43691</v>
      </c>
      <c r="N9" s="28">
        <v>-200</v>
      </c>
      <c r="O9" s="27"/>
      <c r="P9" s="28"/>
      <c r="S9" s="5"/>
    </row>
    <row r="10" ht="15.75" spans="1:19">
      <c r="A10" s="5" t="str">
        <f t="shared" si="1"/>
        <v>92019</v>
      </c>
      <c r="B10" s="12">
        <f t="shared" si="2"/>
        <v>43709</v>
      </c>
      <c r="C10" s="13">
        <f t="shared" si="3"/>
        <v>1255</v>
      </c>
      <c r="D10" s="13">
        <f t="shared" si="4"/>
        <v>145.5</v>
      </c>
      <c r="E10" s="13">
        <f t="shared" si="5"/>
        <v>145.5</v>
      </c>
      <c r="F10" s="14">
        <f t="shared" si="6"/>
        <v>145.5</v>
      </c>
      <c r="G10" s="14">
        <f t="shared" si="0"/>
        <v>0</v>
      </c>
      <c r="H10" s="14">
        <f t="shared" si="7"/>
        <v>200</v>
      </c>
      <c r="I10" s="24">
        <f t="shared" si="8"/>
        <v>0</v>
      </c>
      <c r="J10" s="24">
        <f t="shared" si="9"/>
        <v>345.5</v>
      </c>
      <c r="K10" s="27">
        <v>43712</v>
      </c>
      <c r="L10" s="26">
        <v>345.5</v>
      </c>
      <c r="M10" s="27"/>
      <c r="N10" s="28"/>
      <c r="O10" s="27"/>
      <c r="P10" s="28"/>
      <c r="S10" s="5"/>
    </row>
    <row r="11" ht="15.75" spans="1:19">
      <c r="A11" s="5" t="str">
        <f t="shared" si="1"/>
        <v>102019</v>
      </c>
      <c r="B11" s="12">
        <f t="shared" si="2"/>
        <v>43739</v>
      </c>
      <c r="C11" s="13">
        <f t="shared" si="3"/>
        <v>405</v>
      </c>
      <c r="D11" s="13">
        <f t="shared" si="4"/>
        <v>125.5</v>
      </c>
      <c r="E11" s="13">
        <f t="shared" si="5"/>
        <v>125.5</v>
      </c>
      <c r="F11" s="14">
        <f t="shared" si="6"/>
        <v>125.5</v>
      </c>
      <c r="G11" s="14">
        <f t="shared" si="0"/>
        <v>0</v>
      </c>
      <c r="H11" s="14">
        <f t="shared" si="7"/>
        <v>850</v>
      </c>
      <c r="I11" s="24">
        <f t="shared" si="8"/>
        <v>0</v>
      </c>
      <c r="J11" s="24">
        <f t="shared" si="9"/>
        <v>975.5</v>
      </c>
      <c r="K11" s="27">
        <v>43743</v>
      </c>
      <c r="L11" s="26">
        <v>125.5</v>
      </c>
      <c r="M11" s="27">
        <v>43756</v>
      </c>
      <c r="N11" s="28">
        <v>850</v>
      </c>
      <c r="O11" s="27"/>
      <c r="P11" s="28"/>
      <c r="S11" s="5"/>
    </row>
    <row r="12" ht="15.75" spans="1:19">
      <c r="A12" s="5" t="str">
        <f t="shared" si="1"/>
        <v>112019</v>
      </c>
      <c r="B12" s="12">
        <f t="shared" si="2"/>
        <v>43770</v>
      </c>
      <c r="C12" s="13">
        <f t="shared" si="3"/>
        <v>400</v>
      </c>
      <c r="D12" s="13">
        <f t="shared" si="4"/>
        <v>40.5</v>
      </c>
      <c r="E12" s="13">
        <f t="shared" si="5"/>
        <v>40.5</v>
      </c>
      <c r="F12" s="14">
        <f t="shared" si="6"/>
        <v>40.5</v>
      </c>
      <c r="G12" s="14">
        <f t="shared" si="0"/>
        <v>0</v>
      </c>
      <c r="H12" s="14">
        <f t="shared" si="7"/>
        <v>5</v>
      </c>
      <c r="I12" s="24">
        <f t="shared" si="8"/>
        <v>0</v>
      </c>
      <c r="J12" s="24">
        <f t="shared" si="9"/>
        <v>45.5</v>
      </c>
      <c r="K12" s="27">
        <v>43781</v>
      </c>
      <c r="L12" s="26">
        <v>45.5</v>
      </c>
      <c r="M12" s="27"/>
      <c r="N12" s="28"/>
      <c r="O12" s="27"/>
      <c r="P12" s="28"/>
      <c r="S12" s="5"/>
    </row>
    <row r="13" ht="15.75" spans="1:19">
      <c r="A13" s="5" t="str">
        <f t="shared" si="1"/>
        <v>122019</v>
      </c>
      <c r="B13" s="12">
        <f t="shared" si="2"/>
        <v>43800</v>
      </c>
      <c r="C13" s="13">
        <f t="shared" si="3"/>
        <v>400</v>
      </c>
      <c r="D13" s="13">
        <f t="shared" si="4"/>
        <v>40</v>
      </c>
      <c r="E13" s="13">
        <f t="shared" si="5"/>
        <v>40</v>
      </c>
      <c r="F13" s="14">
        <f t="shared" si="6"/>
        <v>40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40</v>
      </c>
      <c r="K13" s="27">
        <v>43804</v>
      </c>
      <c r="L13" s="26">
        <v>40</v>
      </c>
      <c r="M13" s="27"/>
      <c r="N13" s="28"/>
      <c r="O13" s="27"/>
      <c r="P13" s="28"/>
      <c r="S13" s="5"/>
    </row>
    <row r="14" ht="15.75" spans="1:19">
      <c r="A14" s="5" t="str">
        <f t="shared" si="1"/>
        <v>12020</v>
      </c>
      <c r="B14" s="12">
        <f t="shared" si="2"/>
        <v>43831</v>
      </c>
      <c r="C14" s="13">
        <f t="shared" si="3"/>
        <v>400</v>
      </c>
      <c r="D14" s="13">
        <f t="shared" si="4"/>
        <v>40</v>
      </c>
      <c r="E14" s="13">
        <f t="shared" si="5"/>
        <v>40</v>
      </c>
      <c r="F14" s="14">
        <f t="shared" si="6"/>
        <v>40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40</v>
      </c>
      <c r="K14" s="27">
        <v>43854</v>
      </c>
      <c r="L14" s="26">
        <v>40</v>
      </c>
      <c r="M14" s="27"/>
      <c r="N14" s="28"/>
      <c r="O14" s="27"/>
      <c r="P14" s="28"/>
      <c r="S14" s="5"/>
    </row>
    <row r="15" ht="15.75" spans="1:19">
      <c r="A15" s="5" t="str">
        <f t="shared" si="1"/>
        <v>22020</v>
      </c>
      <c r="B15" s="12">
        <f t="shared" si="2"/>
        <v>43862</v>
      </c>
      <c r="C15" s="13">
        <f t="shared" si="3"/>
        <v>400</v>
      </c>
      <c r="D15" s="13">
        <f t="shared" si="4"/>
        <v>40</v>
      </c>
      <c r="E15" s="13">
        <f t="shared" si="5"/>
        <v>40</v>
      </c>
      <c r="F15" s="14">
        <f t="shared" si="6"/>
        <v>40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40</v>
      </c>
      <c r="K15" s="29">
        <v>43868</v>
      </c>
      <c r="L15" s="26">
        <v>40</v>
      </c>
      <c r="M15" s="29"/>
      <c r="N15" s="30"/>
      <c r="O15" s="29"/>
      <c r="P15" s="30"/>
      <c r="S15" s="5"/>
    </row>
    <row r="16" ht="15.75" spans="1:19">
      <c r="A16" s="5" t="str">
        <f t="shared" si="1"/>
        <v>32020</v>
      </c>
      <c r="B16" s="12">
        <f t="shared" si="2"/>
        <v>43891</v>
      </c>
      <c r="C16" s="13">
        <f t="shared" si="3"/>
        <v>0</v>
      </c>
      <c r="D16" s="13">
        <f t="shared" si="4"/>
        <v>40</v>
      </c>
      <c r="E16" s="13">
        <f t="shared" si="5"/>
        <v>40</v>
      </c>
      <c r="F16" s="14">
        <f t="shared" si="6"/>
        <v>40</v>
      </c>
      <c r="G16" s="14">
        <f t="shared" si="0"/>
        <v>0</v>
      </c>
      <c r="H16" s="14">
        <f t="shared" si="7"/>
        <v>400</v>
      </c>
      <c r="I16" s="24">
        <f t="shared" si="8"/>
        <v>0</v>
      </c>
      <c r="J16" s="24">
        <f t="shared" si="9"/>
        <v>440</v>
      </c>
      <c r="K16" s="25">
        <v>43895</v>
      </c>
      <c r="L16" s="26">
        <v>440</v>
      </c>
      <c r="M16" s="25"/>
      <c r="N16" s="26"/>
      <c r="O16" s="25"/>
      <c r="P16" s="26"/>
      <c r="S16" s="5"/>
    </row>
    <row r="17" ht="15.75" spans="1:19">
      <c r="A17" s="5" t="str">
        <f t="shared" si="1"/>
        <v>42020</v>
      </c>
      <c r="B17" s="12">
        <f t="shared" si="2"/>
        <v>43922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52020</v>
      </c>
      <c r="B18" s="12">
        <f t="shared" si="2"/>
        <v>43952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62020</v>
      </c>
      <c r="B19" s="12">
        <f t="shared" si="2"/>
        <v>43983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72020</v>
      </c>
      <c r="B20" s="12">
        <f t="shared" si="2"/>
        <v>44013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82020</v>
      </c>
      <c r="B21" s="12">
        <f t="shared" si="2"/>
        <v>44044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92020</v>
      </c>
      <c r="B22" s="12">
        <f t="shared" si="2"/>
        <v>44075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102020</v>
      </c>
      <c r="B23" s="12">
        <f t="shared" si="2"/>
        <v>44105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112020</v>
      </c>
      <c r="B24" s="12">
        <f t="shared" si="2"/>
        <v>44136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122020</v>
      </c>
      <c r="B25" s="12">
        <f t="shared" si="2"/>
        <v>44166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12021</v>
      </c>
      <c r="B26" s="12">
        <f t="shared" si="2"/>
        <v>44197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22021</v>
      </c>
      <c r="B27" s="12">
        <f t="shared" si="2"/>
        <v>44228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32021</v>
      </c>
      <c r="B28" s="12">
        <f t="shared" si="2"/>
        <v>44256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42021</v>
      </c>
      <c r="B29" s="12">
        <f t="shared" si="2"/>
        <v>44287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52021</v>
      </c>
      <c r="B30" s="12">
        <f t="shared" si="2"/>
        <v>44317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62021</v>
      </c>
      <c r="B31" s="12">
        <f t="shared" si="2"/>
        <v>44348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72021</v>
      </c>
      <c r="B32" s="12">
        <f t="shared" si="2"/>
        <v>44378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82021</v>
      </c>
      <c r="B33" s="12">
        <f t="shared" si="2"/>
        <v>44409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92021</v>
      </c>
      <c r="B34" s="12">
        <f t="shared" si="2"/>
        <v>44440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102021</v>
      </c>
      <c r="B35" s="12">
        <f t="shared" si="2"/>
        <v>44470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112021</v>
      </c>
      <c r="B36" s="12">
        <f t="shared" si="2"/>
        <v>44501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122021</v>
      </c>
      <c r="B37" s="12">
        <f t="shared" si="2"/>
        <v>44531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12022</v>
      </c>
      <c r="B38" s="12">
        <f t="shared" ref="B38:B69" si="12">EDATE(B37,1)</f>
        <v>44562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22022</v>
      </c>
      <c r="B39" s="12">
        <f t="shared" si="12"/>
        <v>44593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32022</v>
      </c>
      <c r="B40" s="12">
        <f t="shared" si="12"/>
        <v>44621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42022</v>
      </c>
      <c r="B41" s="12">
        <f t="shared" si="12"/>
        <v>44652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52022</v>
      </c>
      <c r="B42" s="12">
        <f t="shared" si="12"/>
        <v>44682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62022</v>
      </c>
      <c r="B43" s="12">
        <f t="shared" si="12"/>
        <v>44713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72022</v>
      </c>
      <c r="B44" s="12">
        <f t="shared" si="12"/>
        <v>44743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82022</v>
      </c>
      <c r="B45" s="12">
        <f t="shared" si="12"/>
        <v>44774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92022</v>
      </c>
      <c r="B46" s="12">
        <f t="shared" si="12"/>
        <v>44805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102022</v>
      </c>
      <c r="B47" s="12">
        <f t="shared" si="12"/>
        <v>44835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112022</v>
      </c>
      <c r="B48" s="12">
        <f t="shared" si="12"/>
        <v>44866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122022</v>
      </c>
      <c r="B49" s="12">
        <f t="shared" si="12"/>
        <v>44896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12023</v>
      </c>
      <c r="B50" s="12">
        <f t="shared" si="12"/>
        <v>44927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22023</v>
      </c>
      <c r="B51" s="12">
        <f t="shared" si="12"/>
        <v>44958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32023</v>
      </c>
      <c r="B52" s="12">
        <f t="shared" si="12"/>
        <v>44986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42023</v>
      </c>
      <c r="B53" s="12">
        <f t="shared" si="12"/>
        <v>45017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52023</v>
      </c>
      <c r="B54" s="12">
        <f t="shared" si="12"/>
        <v>45047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62023</v>
      </c>
      <c r="B55" s="12">
        <f t="shared" si="12"/>
        <v>45078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72023</v>
      </c>
      <c r="B56" s="12">
        <f t="shared" si="12"/>
        <v>45108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82023</v>
      </c>
      <c r="B57" s="12">
        <f t="shared" si="12"/>
        <v>45139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92023</v>
      </c>
      <c r="B58" s="12">
        <f t="shared" si="12"/>
        <v>45170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102023</v>
      </c>
      <c r="B59" s="12">
        <f t="shared" si="12"/>
        <v>45200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112023</v>
      </c>
      <c r="B60" s="12">
        <f t="shared" si="12"/>
        <v>45231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122023</v>
      </c>
      <c r="B61" s="12">
        <f t="shared" si="12"/>
        <v>45261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12024</v>
      </c>
      <c r="B62" s="12">
        <f t="shared" si="12"/>
        <v>45292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22024</v>
      </c>
      <c r="B63" s="12">
        <f t="shared" si="12"/>
        <v>45323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32024</v>
      </c>
      <c r="B64" s="12">
        <f t="shared" si="12"/>
        <v>45352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42024</v>
      </c>
      <c r="B65" s="12">
        <f t="shared" si="12"/>
        <v>45383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52024</v>
      </c>
      <c r="B66" s="12">
        <f t="shared" si="12"/>
        <v>45413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62024</v>
      </c>
      <c r="B67" s="12">
        <f t="shared" si="12"/>
        <v>45444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72024</v>
      </c>
      <c r="B68" s="12">
        <f t="shared" si="12"/>
        <v>45474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82024</v>
      </c>
      <c r="B69" s="12">
        <f t="shared" si="12"/>
        <v>45505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92024</v>
      </c>
      <c r="B70" s="12">
        <f t="shared" ref="B70:B101" si="21">EDATE(B69,1)</f>
        <v>45536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102024</v>
      </c>
      <c r="B71" s="12">
        <f t="shared" si="21"/>
        <v>45566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112024</v>
      </c>
      <c r="B72" s="12">
        <f t="shared" si="21"/>
        <v>45597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122024</v>
      </c>
      <c r="B73" s="12">
        <f t="shared" si="21"/>
        <v>45627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12025</v>
      </c>
      <c r="B74" s="12">
        <f t="shared" si="21"/>
        <v>45658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22025</v>
      </c>
      <c r="B75" s="12">
        <f t="shared" si="21"/>
        <v>45689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32025</v>
      </c>
      <c r="B76" s="12">
        <f t="shared" si="21"/>
        <v>45717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42025</v>
      </c>
      <c r="B77" s="12">
        <f t="shared" si="21"/>
        <v>45748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52025</v>
      </c>
      <c r="B78" s="12">
        <f t="shared" si="21"/>
        <v>45778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62025</v>
      </c>
      <c r="B79" s="12">
        <f t="shared" si="21"/>
        <v>45809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72025</v>
      </c>
      <c r="B80" s="12">
        <f t="shared" si="21"/>
        <v>45839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82025</v>
      </c>
      <c r="B81" s="12">
        <f t="shared" si="21"/>
        <v>45870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92025</v>
      </c>
      <c r="B82" s="12">
        <f t="shared" si="21"/>
        <v>45901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102025</v>
      </c>
      <c r="B83" s="12">
        <f t="shared" si="21"/>
        <v>45931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112025</v>
      </c>
      <c r="B84" s="12">
        <f t="shared" si="21"/>
        <v>45962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122025</v>
      </c>
      <c r="B85" s="12">
        <f t="shared" si="21"/>
        <v>45992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12026</v>
      </c>
      <c r="B86" s="12">
        <f t="shared" si="21"/>
        <v>46023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22026</v>
      </c>
      <c r="B87" s="12">
        <f t="shared" si="21"/>
        <v>46054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32026</v>
      </c>
      <c r="B88" s="12">
        <f t="shared" si="21"/>
        <v>46082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42026</v>
      </c>
      <c r="B89" s="12">
        <f t="shared" si="21"/>
        <v>46113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52026</v>
      </c>
      <c r="B90" s="12">
        <f t="shared" si="21"/>
        <v>46143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62026</v>
      </c>
      <c r="B91" s="12">
        <f t="shared" si="21"/>
        <v>46174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72026</v>
      </c>
      <c r="B92" s="12">
        <f t="shared" si="21"/>
        <v>46204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82026</v>
      </c>
      <c r="B93" s="12">
        <f t="shared" si="21"/>
        <v>46235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92026</v>
      </c>
      <c r="B94" s="12">
        <f t="shared" si="21"/>
        <v>46266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102026</v>
      </c>
      <c r="B95" s="12">
        <f t="shared" si="21"/>
        <v>46296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112026</v>
      </c>
      <c r="B96" s="12">
        <f t="shared" si="21"/>
        <v>46327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122026</v>
      </c>
      <c r="B97" s="12">
        <f t="shared" si="21"/>
        <v>46357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12027</v>
      </c>
      <c r="B98" s="12">
        <f t="shared" si="21"/>
        <v>46388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22027</v>
      </c>
      <c r="B99" s="12">
        <f t="shared" si="21"/>
        <v>46419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32027</v>
      </c>
      <c r="B100" s="12">
        <f t="shared" si="21"/>
        <v>46447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42027</v>
      </c>
      <c r="B101" s="12">
        <f t="shared" si="21"/>
        <v>46478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52027</v>
      </c>
      <c r="B102" s="12">
        <f t="shared" ref="B102:B124" si="31">EDATE(B101,1)</f>
        <v>46508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62027</v>
      </c>
      <c r="B103" s="12">
        <f t="shared" si="31"/>
        <v>46539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72027</v>
      </c>
      <c r="B104" s="12">
        <f t="shared" si="31"/>
        <v>46569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82027</v>
      </c>
      <c r="B105" s="12">
        <f t="shared" si="31"/>
        <v>46600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92027</v>
      </c>
      <c r="B106" s="12">
        <f t="shared" si="31"/>
        <v>46631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102027</v>
      </c>
      <c r="B107" s="12">
        <f t="shared" si="31"/>
        <v>46661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112027</v>
      </c>
      <c r="B108" s="12">
        <f t="shared" si="31"/>
        <v>46692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122027</v>
      </c>
      <c r="B109" s="12">
        <f t="shared" si="31"/>
        <v>46722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12028</v>
      </c>
      <c r="B110" s="12">
        <f t="shared" si="31"/>
        <v>46753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22028</v>
      </c>
      <c r="B111" s="12">
        <f t="shared" si="31"/>
        <v>46784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32028</v>
      </c>
      <c r="B112" s="12">
        <f t="shared" si="31"/>
        <v>46813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42028</v>
      </c>
      <c r="B113" s="12">
        <f t="shared" si="31"/>
        <v>46844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52028</v>
      </c>
      <c r="B114" s="12">
        <f t="shared" si="31"/>
        <v>46874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62028</v>
      </c>
      <c r="B115" s="12">
        <f t="shared" si="31"/>
        <v>46905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72028</v>
      </c>
      <c r="B116" s="12">
        <f t="shared" si="31"/>
        <v>46935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82028</v>
      </c>
      <c r="B117" s="12">
        <f t="shared" si="31"/>
        <v>46966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92028</v>
      </c>
      <c r="B118" s="12">
        <f t="shared" si="31"/>
        <v>46997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102028</v>
      </c>
      <c r="B119" s="12">
        <f t="shared" si="31"/>
        <v>47027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112028</v>
      </c>
      <c r="B120" s="12">
        <f t="shared" si="31"/>
        <v>47058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122028</v>
      </c>
      <c r="B121" s="12">
        <f t="shared" si="31"/>
        <v>47088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12029</v>
      </c>
      <c r="B122" s="12">
        <f t="shared" si="31"/>
        <v>47119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22029</v>
      </c>
      <c r="B123" s="12">
        <f t="shared" si="31"/>
        <v>47150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32029</v>
      </c>
      <c r="B124" s="12">
        <f t="shared" si="31"/>
        <v>47178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K28" sqref="K28"/>
    </sheetView>
  </sheetViews>
  <sheetFormatPr defaultColWidth="11" defaultRowHeight="15"/>
  <cols>
    <col min="1" max="1" width="7" hidden="1" customWidth="1"/>
    <col min="2" max="2" width="7.71428571428571" customWidth="1"/>
    <col min="3" max="3" width="13.4285714285714" customWidth="1"/>
    <col min="4" max="4" width="9.71428571428571" customWidth="1"/>
    <col min="5" max="5" width="9.28571428571429" customWidth="1"/>
    <col min="6" max="6" width="10" customWidth="1"/>
    <col min="7" max="7" width="9.71428571428571" customWidth="1"/>
    <col min="8" max="8" width="13" customWidth="1"/>
    <col min="9" max="9" width="12.8571428571429" customWidth="1"/>
    <col min="11" max="11" width="11.7142857142857" customWidth="1"/>
    <col min="12" max="12" width="10.1428571428571" customWidth="1"/>
    <col min="13" max="13" width="10.2857142857143" customWidth="1"/>
    <col min="14" max="14" width="11" customWidth="1"/>
    <col min="15" max="15" width="12.8571428571429" customWidth="1"/>
    <col min="16" max="16" width="7.71428571428571" customWidth="1"/>
    <col min="17" max="17" width="3" customWidth="1"/>
    <col min="18" max="18" width="19.1428571428571" customWidth="1"/>
    <col min="19" max="19" width="12" customWidth="1"/>
  </cols>
  <sheetData>
    <row r="1" spans="2:16">
      <c r="B1" s="1" t="s">
        <v>9</v>
      </c>
      <c r="C1" s="2" t="s">
        <v>159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43252</v>
      </c>
      <c r="N1" s="19" t="s">
        <v>13</v>
      </c>
      <c r="O1" s="20">
        <v>22200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62018</v>
      </c>
      <c r="B5" s="12">
        <f>EDATE(M1,0)</f>
        <v>43252</v>
      </c>
      <c r="C5" s="13">
        <f>IF(H5&gt;0,O1-H5,IF(J5&lt;0,O1-J5,O1))</f>
        <v>22200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22200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19155</v>
      </c>
    </row>
    <row r="6" ht="15.75" spans="1:19">
      <c r="A6" s="5" t="str">
        <f t="shared" ref="A6:A37" si="1">MONTH(B6)&amp;YEAR(B6)</f>
        <v>72018</v>
      </c>
      <c r="B6" s="12">
        <f t="shared" ref="B6:B37" si="2">EDATE(B5,1)</f>
        <v>43282</v>
      </c>
      <c r="C6" s="13">
        <f t="shared" ref="C6:C37" si="3">C5-H6+I6</f>
        <v>22100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100</v>
      </c>
      <c r="I6" s="24">
        <f t="shared" ref="I6:I37" si="8">-SUMIF(L6:P6,"&lt;0",L6:P6)</f>
        <v>0</v>
      </c>
      <c r="J6" s="24">
        <f>IF($L6&gt;0,$L6,0)+IF($N6&gt;0,$N6,0)+IF($P6&gt;0,$P6,0)</f>
        <v>100</v>
      </c>
      <c r="K6" s="27">
        <v>43297</v>
      </c>
      <c r="L6" s="26">
        <v>100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82018</v>
      </c>
      <c r="B7" s="12">
        <f t="shared" si="2"/>
        <v>43313</v>
      </c>
      <c r="C7" s="13">
        <f t="shared" si="3"/>
        <v>21655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445</v>
      </c>
      <c r="I7" s="24">
        <f t="shared" si="8"/>
        <v>0</v>
      </c>
      <c r="J7" s="24">
        <f t="shared" ref="J7:J70" si="9">IF($L7&gt;0,$L7,0)+IF($N7&gt;0,$N7,0)+IF($P7&gt;0,$P7,0)</f>
        <v>445</v>
      </c>
      <c r="K7" s="27">
        <v>43322</v>
      </c>
      <c r="L7" s="26">
        <v>445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92018</v>
      </c>
      <c r="B8" s="12">
        <f t="shared" si="2"/>
        <v>43344</v>
      </c>
      <c r="C8" s="13">
        <f t="shared" si="3"/>
        <v>21455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200</v>
      </c>
      <c r="I8" s="24">
        <f t="shared" si="8"/>
        <v>0</v>
      </c>
      <c r="J8" s="24">
        <f t="shared" si="9"/>
        <v>200</v>
      </c>
      <c r="K8" s="27">
        <v>43348</v>
      </c>
      <c r="L8" s="26">
        <v>200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102018</v>
      </c>
      <c r="B9" s="12">
        <f t="shared" si="2"/>
        <v>43374</v>
      </c>
      <c r="C9" s="13">
        <f t="shared" si="3"/>
        <v>21455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>
        <v>43374</v>
      </c>
      <c r="L9" s="26">
        <v>0</v>
      </c>
      <c r="M9" s="27"/>
      <c r="N9" s="28"/>
      <c r="O9" s="27"/>
      <c r="P9" s="28"/>
      <c r="S9" s="5"/>
    </row>
    <row r="10" ht="15.75" spans="1:19">
      <c r="A10" s="5" t="str">
        <f t="shared" si="1"/>
        <v>112018</v>
      </c>
      <c r="B10" s="12">
        <f t="shared" si="2"/>
        <v>43405</v>
      </c>
      <c r="C10" s="13">
        <f t="shared" si="3"/>
        <v>21055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400</v>
      </c>
      <c r="I10" s="24">
        <f t="shared" si="8"/>
        <v>0</v>
      </c>
      <c r="J10" s="24">
        <f t="shared" si="9"/>
        <v>400</v>
      </c>
      <c r="K10" s="27">
        <v>43411</v>
      </c>
      <c r="L10" s="26">
        <v>400</v>
      </c>
      <c r="M10" s="27"/>
      <c r="N10" s="28"/>
      <c r="O10" s="27"/>
      <c r="P10" s="28"/>
      <c r="S10" s="5"/>
    </row>
    <row r="11" ht="15.75" spans="1:19">
      <c r="A11" s="5" t="str">
        <f t="shared" si="1"/>
        <v>122018</v>
      </c>
      <c r="B11" s="12">
        <f t="shared" si="2"/>
        <v>43435</v>
      </c>
      <c r="C11" s="13">
        <f t="shared" si="3"/>
        <v>20455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600</v>
      </c>
      <c r="I11" s="24">
        <f t="shared" si="8"/>
        <v>0</v>
      </c>
      <c r="J11" s="24">
        <f t="shared" si="9"/>
        <v>600</v>
      </c>
      <c r="K11" s="27">
        <v>43463</v>
      </c>
      <c r="L11" s="26">
        <v>600</v>
      </c>
      <c r="M11" s="27"/>
      <c r="N11" s="28"/>
      <c r="O11" s="27"/>
      <c r="P11" s="28"/>
      <c r="S11" s="5"/>
    </row>
    <row r="12" ht="15.75" spans="1:19">
      <c r="A12" s="5" t="str">
        <f t="shared" si="1"/>
        <v>12019</v>
      </c>
      <c r="B12" s="12">
        <f t="shared" si="2"/>
        <v>43466</v>
      </c>
      <c r="C12" s="13">
        <f t="shared" si="3"/>
        <v>20055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400</v>
      </c>
      <c r="I12" s="24">
        <f t="shared" si="8"/>
        <v>0</v>
      </c>
      <c r="J12" s="24">
        <f t="shared" si="9"/>
        <v>400</v>
      </c>
      <c r="K12" s="27">
        <v>43496</v>
      </c>
      <c r="L12" s="26">
        <v>400</v>
      </c>
      <c r="M12" s="27"/>
      <c r="N12" s="28"/>
      <c r="O12" s="27"/>
      <c r="P12" s="28"/>
      <c r="S12" s="5"/>
    </row>
    <row r="13" ht="15.75" spans="1:19">
      <c r="A13" s="5" t="str">
        <f t="shared" si="1"/>
        <v>22019</v>
      </c>
      <c r="B13" s="12">
        <f t="shared" si="2"/>
        <v>43497</v>
      </c>
      <c r="C13" s="13">
        <f t="shared" si="3"/>
        <v>20055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>
        <v>43497</v>
      </c>
      <c r="L13" s="26">
        <v>0</v>
      </c>
      <c r="M13" s="27"/>
      <c r="N13" s="28"/>
      <c r="O13" s="27"/>
      <c r="P13" s="28"/>
      <c r="S13" s="5"/>
    </row>
    <row r="14" ht="15.75" spans="1:19">
      <c r="A14" s="5" t="str">
        <f t="shared" si="1"/>
        <v>32019</v>
      </c>
      <c r="B14" s="12">
        <f t="shared" si="2"/>
        <v>43525</v>
      </c>
      <c r="C14" s="13">
        <f t="shared" si="3"/>
        <v>20055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>
        <v>43525</v>
      </c>
      <c r="L14" s="26">
        <v>0</v>
      </c>
      <c r="M14" s="27"/>
      <c r="N14" s="28"/>
      <c r="O14" s="27"/>
      <c r="P14" s="28"/>
      <c r="S14" s="5"/>
    </row>
    <row r="15" ht="15.75" spans="1:19">
      <c r="A15" s="5" t="str">
        <f t="shared" si="1"/>
        <v>42019</v>
      </c>
      <c r="B15" s="12">
        <f t="shared" si="2"/>
        <v>43556</v>
      </c>
      <c r="C15" s="13">
        <f t="shared" si="3"/>
        <v>19655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400</v>
      </c>
      <c r="I15" s="24">
        <f t="shared" si="8"/>
        <v>0</v>
      </c>
      <c r="J15" s="24">
        <f t="shared" si="9"/>
        <v>400</v>
      </c>
      <c r="K15" s="29">
        <v>43563</v>
      </c>
      <c r="L15" s="26">
        <v>400</v>
      </c>
      <c r="M15" s="29"/>
      <c r="N15" s="30"/>
      <c r="O15" s="29"/>
      <c r="P15" s="30"/>
      <c r="S15" s="5"/>
    </row>
    <row r="16" ht="15.75" spans="1:19">
      <c r="A16" s="5" t="str">
        <f t="shared" si="1"/>
        <v>52019</v>
      </c>
      <c r="B16" s="12">
        <f t="shared" si="2"/>
        <v>43586</v>
      </c>
      <c r="C16" s="13">
        <f t="shared" si="3"/>
        <v>19655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>
        <v>43586</v>
      </c>
      <c r="L16" s="26">
        <v>0</v>
      </c>
      <c r="M16" s="25"/>
      <c r="N16" s="26"/>
      <c r="O16" s="25"/>
      <c r="P16" s="26"/>
      <c r="S16" s="5"/>
    </row>
    <row r="17" ht="15.75" spans="1:19">
      <c r="A17" s="5" t="str">
        <f t="shared" si="1"/>
        <v>62019</v>
      </c>
      <c r="B17" s="12">
        <f t="shared" si="2"/>
        <v>43617</v>
      </c>
      <c r="C17" s="13">
        <f t="shared" si="3"/>
        <v>19355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300</v>
      </c>
      <c r="I17" s="24">
        <f t="shared" si="8"/>
        <v>0</v>
      </c>
      <c r="J17" s="24">
        <f t="shared" si="9"/>
        <v>300</v>
      </c>
      <c r="K17" s="25">
        <v>43646</v>
      </c>
      <c r="L17" s="26">
        <v>300</v>
      </c>
      <c r="M17" s="25"/>
      <c r="N17" s="26"/>
      <c r="O17" s="25"/>
      <c r="P17" s="26"/>
      <c r="S17" s="5"/>
    </row>
    <row r="18" ht="15.75" spans="1:19">
      <c r="A18" s="5" t="str">
        <f t="shared" si="1"/>
        <v>72019</v>
      </c>
      <c r="B18" s="12">
        <f t="shared" si="2"/>
        <v>43647</v>
      </c>
      <c r="C18" s="13">
        <f t="shared" si="3"/>
        <v>19355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>
        <v>43656</v>
      </c>
      <c r="L18" s="26">
        <v>0</v>
      </c>
      <c r="M18" s="25"/>
      <c r="N18" s="26"/>
      <c r="O18" s="25"/>
      <c r="P18" s="26"/>
      <c r="S18" s="5"/>
    </row>
    <row r="19" ht="15.75" spans="1:19">
      <c r="A19" s="5" t="str">
        <f t="shared" si="1"/>
        <v>82019</v>
      </c>
      <c r="B19" s="12">
        <f t="shared" si="2"/>
        <v>43678</v>
      </c>
      <c r="C19" s="13">
        <f t="shared" si="3"/>
        <v>19155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200</v>
      </c>
      <c r="I19" s="24">
        <f t="shared" si="8"/>
        <v>0</v>
      </c>
      <c r="J19" s="24">
        <f t="shared" si="9"/>
        <v>200</v>
      </c>
      <c r="K19" s="25">
        <v>43687</v>
      </c>
      <c r="L19" s="26">
        <v>200</v>
      </c>
      <c r="M19" s="25"/>
      <c r="N19" s="26"/>
      <c r="O19" s="25"/>
      <c r="P19" s="26"/>
      <c r="S19" s="5"/>
    </row>
    <row r="20" ht="15.75" spans="1:19">
      <c r="A20" s="5" t="str">
        <f t="shared" si="1"/>
        <v>92019</v>
      </c>
      <c r="B20" s="12">
        <f t="shared" si="2"/>
        <v>43709</v>
      </c>
      <c r="C20" s="13">
        <f t="shared" si="3"/>
        <v>19155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102019</v>
      </c>
      <c r="B21" s="12">
        <f t="shared" si="2"/>
        <v>43739</v>
      </c>
      <c r="C21" s="13">
        <f t="shared" si="3"/>
        <v>19155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112019</v>
      </c>
      <c r="B22" s="12">
        <f t="shared" si="2"/>
        <v>43770</v>
      </c>
      <c r="C22" s="13">
        <f t="shared" si="3"/>
        <v>19155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122019</v>
      </c>
      <c r="B23" s="12">
        <f t="shared" si="2"/>
        <v>43800</v>
      </c>
      <c r="C23" s="13">
        <f t="shared" si="3"/>
        <v>19155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12020</v>
      </c>
      <c r="B24" s="12">
        <f t="shared" si="2"/>
        <v>43831</v>
      </c>
      <c r="C24" s="13">
        <f t="shared" si="3"/>
        <v>19155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22020</v>
      </c>
      <c r="B25" s="12">
        <f t="shared" si="2"/>
        <v>43862</v>
      </c>
      <c r="C25" s="13">
        <f t="shared" si="3"/>
        <v>19155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32020</v>
      </c>
      <c r="B26" s="12">
        <f t="shared" si="2"/>
        <v>43891</v>
      </c>
      <c r="C26" s="13">
        <f t="shared" si="3"/>
        <v>19155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42020</v>
      </c>
      <c r="B27" s="12">
        <f t="shared" si="2"/>
        <v>43922</v>
      </c>
      <c r="C27" s="13">
        <f t="shared" si="3"/>
        <v>19155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52020</v>
      </c>
      <c r="B28" s="12">
        <f t="shared" si="2"/>
        <v>43952</v>
      </c>
      <c r="C28" s="13">
        <f t="shared" si="3"/>
        <v>19155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62020</v>
      </c>
      <c r="B29" s="12">
        <f t="shared" si="2"/>
        <v>43983</v>
      </c>
      <c r="C29" s="13">
        <f t="shared" si="3"/>
        <v>19155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72020</v>
      </c>
      <c r="B30" s="12">
        <f t="shared" si="2"/>
        <v>44013</v>
      </c>
      <c r="C30" s="13">
        <f t="shared" si="3"/>
        <v>19155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82020</v>
      </c>
      <c r="B31" s="12">
        <f t="shared" si="2"/>
        <v>44044</v>
      </c>
      <c r="C31" s="13">
        <f t="shared" si="3"/>
        <v>19155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92020</v>
      </c>
      <c r="B32" s="12">
        <f t="shared" si="2"/>
        <v>44075</v>
      </c>
      <c r="C32" s="13">
        <f t="shared" si="3"/>
        <v>19155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102020</v>
      </c>
      <c r="B33" s="12">
        <f t="shared" si="2"/>
        <v>44105</v>
      </c>
      <c r="C33" s="13">
        <f t="shared" si="3"/>
        <v>19155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112020</v>
      </c>
      <c r="B34" s="12">
        <f t="shared" si="2"/>
        <v>44136</v>
      </c>
      <c r="C34" s="13">
        <f t="shared" si="3"/>
        <v>19155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122020</v>
      </c>
      <c r="B35" s="12">
        <f t="shared" si="2"/>
        <v>44166</v>
      </c>
      <c r="C35" s="13">
        <f t="shared" si="3"/>
        <v>19155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12021</v>
      </c>
      <c r="B36" s="12">
        <f t="shared" si="2"/>
        <v>44197</v>
      </c>
      <c r="C36" s="13">
        <f t="shared" si="3"/>
        <v>19155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22021</v>
      </c>
      <c r="B37" s="12">
        <f t="shared" si="2"/>
        <v>44228</v>
      </c>
      <c r="C37" s="13">
        <f t="shared" si="3"/>
        <v>19155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32021</v>
      </c>
      <c r="B38" s="12">
        <f t="shared" ref="B38:B69" si="12">EDATE(B37,1)</f>
        <v>44256</v>
      </c>
      <c r="C38" s="13">
        <f t="shared" ref="C38:C69" si="13">C37-H38+I38</f>
        <v>19155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42021</v>
      </c>
      <c r="B39" s="12">
        <f t="shared" si="12"/>
        <v>44287</v>
      </c>
      <c r="C39" s="13">
        <f t="shared" si="13"/>
        <v>19155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52021</v>
      </c>
      <c r="B40" s="12">
        <f t="shared" si="12"/>
        <v>44317</v>
      </c>
      <c r="C40" s="13">
        <f t="shared" si="13"/>
        <v>19155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62021</v>
      </c>
      <c r="B41" s="12">
        <f t="shared" si="12"/>
        <v>44348</v>
      </c>
      <c r="C41" s="13">
        <f t="shared" si="13"/>
        <v>19155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72021</v>
      </c>
      <c r="B42" s="12">
        <f t="shared" si="12"/>
        <v>44378</v>
      </c>
      <c r="C42" s="13">
        <f t="shared" si="13"/>
        <v>19155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82021</v>
      </c>
      <c r="B43" s="12">
        <f t="shared" si="12"/>
        <v>44409</v>
      </c>
      <c r="C43" s="13">
        <f t="shared" si="13"/>
        <v>19155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92021</v>
      </c>
      <c r="B44" s="12">
        <f t="shared" si="12"/>
        <v>44440</v>
      </c>
      <c r="C44" s="13">
        <f t="shared" si="13"/>
        <v>19155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102021</v>
      </c>
      <c r="B45" s="12">
        <f t="shared" si="12"/>
        <v>44470</v>
      </c>
      <c r="C45" s="13">
        <f t="shared" si="13"/>
        <v>19155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112021</v>
      </c>
      <c r="B46" s="12">
        <f t="shared" si="12"/>
        <v>44501</v>
      </c>
      <c r="C46" s="13">
        <f t="shared" si="13"/>
        <v>19155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122021</v>
      </c>
      <c r="B47" s="12">
        <f t="shared" si="12"/>
        <v>44531</v>
      </c>
      <c r="C47" s="13">
        <f t="shared" si="13"/>
        <v>19155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12022</v>
      </c>
      <c r="B48" s="12">
        <f t="shared" si="12"/>
        <v>44562</v>
      </c>
      <c r="C48" s="13">
        <f t="shared" si="13"/>
        <v>19155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22022</v>
      </c>
      <c r="B49" s="12">
        <f t="shared" si="12"/>
        <v>44593</v>
      </c>
      <c r="C49" s="13">
        <f t="shared" si="13"/>
        <v>19155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32022</v>
      </c>
      <c r="B50" s="12">
        <f t="shared" si="12"/>
        <v>44621</v>
      </c>
      <c r="C50" s="13">
        <f t="shared" si="13"/>
        <v>19155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42022</v>
      </c>
      <c r="B51" s="12">
        <f t="shared" si="12"/>
        <v>44652</v>
      </c>
      <c r="C51" s="13">
        <f t="shared" si="13"/>
        <v>19155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52022</v>
      </c>
      <c r="B52" s="12">
        <f t="shared" si="12"/>
        <v>44682</v>
      </c>
      <c r="C52" s="13">
        <f t="shared" si="13"/>
        <v>19155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62022</v>
      </c>
      <c r="B53" s="12">
        <f t="shared" si="12"/>
        <v>44713</v>
      </c>
      <c r="C53" s="13">
        <f t="shared" si="13"/>
        <v>19155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72022</v>
      </c>
      <c r="B54" s="12">
        <f t="shared" si="12"/>
        <v>44743</v>
      </c>
      <c r="C54" s="13">
        <f t="shared" si="13"/>
        <v>19155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82022</v>
      </c>
      <c r="B55" s="12">
        <f t="shared" si="12"/>
        <v>44774</v>
      </c>
      <c r="C55" s="13">
        <f t="shared" si="13"/>
        <v>19155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92022</v>
      </c>
      <c r="B56" s="12">
        <f t="shared" si="12"/>
        <v>44805</v>
      </c>
      <c r="C56" s="13">
        <f t="shared" si="13"/>
        <v>19155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102022</v>
      </c>
      <c r="B57" s="12">
        <f t="shared" si="12"/>
        <v>44835</v>
      </c>
      <c r="C57" s="13">
        <f t="shared" si="13"/>
        <v>19155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112022</v>
      </c>
      <c r="B58" s="12">
        <f t="shared" si="12"/>
        <v>44866</v>
      </c>
      <c r="C58" s="13">
        <f t="shared" si="13"/>
        <v>19155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122022</v>
      </c>
      <c r="B59" s="12">
        <f t="shared" si="12"/>
        <v>44896</v>
      </c>
      <c r="C59" s="13">
        <f t="shared" si="13"/>
        <v>19155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12023</v>
      </c>
      <c r="B60" s="12">
        <f t="shared" si="12"/>
        <v>44927</v>
      </c>
      <c r="C60" s="13">
        <f t="shared" si="13"/>
        <v>19155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22023</v>
      </c>
      <c r="B61" s="12">
        <f t="shared" si="12"/>
        <v>44958</v>
      </c>
      <c r="C61" s="13">
        <f t="shared" si="13"/>
        <v>19155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32023</v>
      </c>
      <c r="B62" s="12">
        <f t="shared" si="12"/>
        <v>44986</v>
      </c>
      <c r="C62" s="13">
        <f t="shared" si="13"/>
        <v>19155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42023</v>
      </c>
      <c r="B63" s="12">
        <f t="shared" si="12"/>
        <v>45017</v>
      </c>
      <c r="C63" s="13">
        <f t="shared" si="13"/>
        <v>19155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52023</v>
      </c>
      <c r="B64" s="12">
        <f t="shared" si="12"/>
        <v>45047</v>
      </c>
      <c r="C64" s="13">
        <f t="shared" si="13"/>
        <v>19155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62023</v>
      </c>
      <c r="B65" s="12">
        <f t="shared" si="12"/>
        <v>45078</v>
      </c>
      <c r="C65" s="13">
        <f t="shared" si="13"/>
        <v>19155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72023</v>
      </c>
      <c r="B66" s="12">
        <f t="shared" si="12"/>
        <v>45108</v>
      </c>
      <c r="C66" s="13">
        <f t="shared" si="13"/>
        <v>19155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82023</v>
      </c>
      <c r="B67" s="12">
        <f t="shared" si="12"/>
        <v>45139</v>
      </c>
      <c r="C67" s="13">
        <f t="shared" si="13"/>
        <v>19155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92023</v>
      </c>
      <c r="B68" s="12">
        <f t="shared" si="12"/>
        <v>45170</v>
      </c>
      <c r="C68" s="13">
        <f t="shared" si="13"/>
        <v>19155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102023</v>
      </c>
      <c r="B69" s="12">
        <f t="shared" si="12"/>
        <v>45200</v>
      </c>
      <c r="C69" s="13">
        <f t="shared" si="13"/>
        <v>19155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112023</v>
      </c>
      <c r="B70" s="12">
        <f t="shared" ref="B70:B101" si="21">EDATE(B69,1)</f>
        <v>45231</v>
      </c>
      <c r="C70" s="13">
        <f t="shared" ref="C70:C101" si="22">C69-H70+I70</f>
        <v>19155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122023</v>
      </c>
      <c r="B71" s="12">
        <f t="shared" si="21"/>
        <v>45261</v>
      </c>
      <c r="C71" s="13">
        <f t="shared" si="22"/>
        <v>19155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12024</v>
      </c>
      <c r="B72" s="12">
        <f t="shared" si="21"/>
        <v>45292</v>
      </c>
      <c r="C72" s="13">
        <f t="shared" si="22"/>
        <v>19155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22024</v>
      </c>
      <c r="B73" s="12">
        <f t="shared" si="21"/>
        <v>45323</v>
      </c>
      <c r="C73" s="13">
        <f t="shared" si="22"/>
        <v>19155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32024</v>
      </c>
      <c r="B74" s="12">
        <f t="shared" si="21"/>
        <v>45352</v>
      </c>
      <c r="C74" s="13">
        <f t="shared" si="22"/>
        <v>19155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42024</v>
      </c>
      <c r="B75" s="12">
        <f t="shared" si="21"/>
        <v>45383</v>
      </c>
      <c r="C75" s="13">
        <f t="shared" si="22"/>
        <v>19155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52024</v>
      </c>
      <c r="B76" s="12">
        <f t="shared" si="21"/>
        <v>45413</v>
      </c>
      <c r="C76" s="13">
        <f t="shared" si="22"/>
        <v>19155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62024</v>
      </c>
      <c r="B77" s="12">
        <f t="shared" si="21"/>
        <v>45444</v>
      </c>
      <c r="C77" s="13">
        <f t="shared" si="22"/>
        <v>19155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72024</v>
      </c>
      <c r="B78" s="12">
        <f t="shared" si="21"/>
        <v>45474</v>
      </c>
      <c r="C78" s="13">
        <f t="shared" si="22"/>
        <v>19155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82024</v>
      </c>
      <c r="B79" s="12">
        <f t="shared" si="21"/>
        <v>45505</v>
      </c>
      <c r="C79" s="13">
        <f t="shared" si="22"/>
        <v>19155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92024</v>
      </c>
      <c r="B80" s="12">
        <f t="shared" si="21"/>
        <v>45536</v>
      </c>
      <c r="C80" s="13">
        <f t="shared" si="22"/>
        <v>19155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102024</v>
      </c>
      <c r="B81" s="12">
        <f t="shared" si="21"/>
        <v>45566</v>
      </c>
      <c r="C81" s="13">
        <f t="shared" si="22"/>
        <v>19155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112024</v>
      </c>
      <c r="B82" s="12">
        <f t="shared" si="21"/>
        <v>45597</v>
      </c>
      <c r="C82" s="13">
        <f t="shared" si="22"/>
        <v>19155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122024</v>
      </c>
      <c r="B83" s="12">
        <f t="shared" si="21"/>
        <v>45627</v>
      </c>
      <c r="C83" s="13">
        <f t="shared" si="22"/>
        <v>19155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12025</v>
      </c>
      <c r="B84" s="12">
        <f t="shared" si="21"/>
        <v>45658</v>
      </c>
      <c r="C84" s="13">
        <f t="shared" si="22"/>
        <v>19155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22025</v>
      </c>
      <c r="B85" s="12">
        <f t="shared" si="21"/>
        <v>45689</v>
      </c>
      <c r="C85" s="13">
        <f t="shared" si="22"/>
        <v>19155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32025</v>
      </c>
      <c r="B86" s="12">
        <f t="shared" si="21"/>
        <v>45717</v>
      </c>
      <c r="C86" s="13">
        <f t="shared" si="22"/>
        <v>19155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42025</v>
      </c>
      <c r="B87" s="12">
        <f t="shared" si="21"/>
        <v>45748</v>
      </c>
      <c r="C87" s="13">
        <f t="shared" si="22"/>
        <v>19155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52025</v>
      </c>
      <c r="B88" s="12">
        <f t="shared" si="21"/>
        <v>45778</v>
      </c>
      <c r="C88" s="13">
        <f t="shared" si="22"/>
        <v>19155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62025</v>
      </c>
      <c r="B89" s="12">
        <f t="shared" si="21"/>
        <v>45809</v>
      </c>
      <c r="C89" s="13">
        <f t="shared" si="22"/>
        <v>19155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72025</v>
      </c>
      <c r="B90" s="12">
        <f t="shared" si="21"/>
        <v>45839</v>
      </c>
      <c r="C90" s="13">
        <f t="shared" si="22"/>
        <v>19155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82025</v>
      </c>
      <c r="B91" s="12">
        <f t="shared" si="21"/>
        <v>45870</v>
      </c>
      <c r="C91" s="13">
        <f t="shared" si="22"/>
        <v>19155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92025</v>
      </c>
      <c r="B92" s="12">
        <f t="shared" si="21"/>
        <v>45901</v>
      </c>
      <c r="C92" s="13">
        <f t="shared" si="22"/>
        <v>19155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102025</v>
      </c>
      <c r="B93" s="12">
        <f t="shared" si="21"/>
        <v>45931</v>
      </c>
      <c r="C93" s="13">
        <f t="shared" si="22"/>
        <v>19155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112025</v>
      </c>
      <c r="B94" s="12">
        <f t="shared" si="21"/>
        <v>45962</v>
      </c>
      <c r="C94" s="13">
        <f t="shared" si="22"/>
        <v>19155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122025</v>
      </c>
      <c r="B95" s="12">
        <f t="shared" si="21"/>
        <v>45992</v>
      </c>
      <c r="C95" s="13">
        <f t="shared" si="22"/>
        <v>19155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12026</v>
      </c>
      <c r="B96" s="12">
        <f t="shared" si="21"/>
        <v>46023</v>
      </c>
      <c r="C96" s="13">
        <f t="shared" si="22"/>
        <v>19155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22026</v>
      </c>
      <c r="B97" s="12">
        <f t="shared" si="21"/>
        <v>46054</v>
      </c>
      <c r="C97" s="13">
        <f t="shared" si="22"/>
        <v>19155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32026</v>
      </c>
      <c r="B98" s="12">
        <f t="shared" si="21"/>
        <v>46082</v>
      </c>
      <c r="C98" s="13">
        <f t="shared" si="22"/>
        <v>19155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42026</v>
      </c>
      <c r="B99" s="12">
        <f t="shared" si="21"/>
        <v>46113</v>
      </c>
      <c r="C99" s="13">
        <f t="shared" si="22"/>
        <v>19155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52026</v>
      </c>
      <c r="B100" s="12">
        <f t="shared" si="21"/>
        <v>46143</v>
      </c>
      <c r="C100" s="13">
        <f t="shared" si="22"/>
        <v>19155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62026</v>
      </c>
      <c r="B101" s="12">
        <f t="shared" si="21"/>
        <v>46174</v>
      </c>
      <c r="C101" s="13">
        <f t="shared" si="22"/>
        <v>19155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72026</v>
      </c>
      <c r="B102" s="12">
        <f t="shared" ref="B102:B124" si="31">EDATE(B101,1)</f>
        <v>46204</v>
      </c>
      <c r="C102" s="13">
        <f t="shared" ref="C102:C124" si="32">C101-H102+I102</f>
        <v>19155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82026</v>
      </c>
      <c r="B103" s="12">
        <f t="shared" si="31"/>
        <v>46235</v>
      </c>
      <c r="C103" s="13">
        <f t="shared" si="32"/>
        <v>19155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92026</v>
      </c>
      <c r="B104" s="12">
        <f t="shared" si="31"/>
        <v>46266</v>
      </c>
      <c r="C104" s="13">
        <f t="shared" si="32"/>
        <v>19155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102026</v>
      </c>
      <c r="B105" s="12">
        <f t="shared" si="31"/>
        <v>46296</v>
      </c>
      <c r="C105" s="13">
        <f t="shared" si="32"/>
        <v>19155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112026</v>
      </c>
      <c r="B106" s="12">
        <f t="shared" si="31"/>
        <v>46327</v>
      </c>
      <c r="C106" s="13">
        <f t="shared" si="32"/>
        <v>19155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122026</v>
      </c>
      <c r="B107" s="12">
        <f t="shared" si="31"/>
        <v>46357</v>
      </c>
      <c r="C107" s="13">
        <f t="shared" si="32"/>
        <v>19155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12027</v>
      </c>
      <c r="B108" s="12">
        <f t="shared" si="31"/>
        <v>46388</v>
      </c>
      <c r="C108" s="13">
        <f t="shared" si="32"/>
        <v>19155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22027</v>
      </c>
      <c r="B109" s="12">
        <f t="shared" si="31"/>
        <v>46419</v>
      </c>
      <c r="C109" s="13">
        <f t="shared" si="32"/>
        <v>19155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32027</v>
      </c>
      <c r="B110" s="12">
        <f t="shared" si="31"/>
        <v>46447</v>
      </c>
      <c r="C110" s="13">
        <f t="shared" si="32"/>
        <v>19155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42027</v>
      </c>
      <c r="B111" s="12">
        <f t="shared" si="31"/>
        <v>46478</v>
      </c>
      <c r="C111" s="13">
        <f t="shared" si="32"/>
        <v>19155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52027</v>
      </c>
      <c r="B112" s="12">
        <f t="shared" si="31"/>
        <v>46508</v>
      </c>
      <c r="C112" s="13">
        <f t="shared" si="32"/>
        <v>19155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62027</v>
      </c>
      <c r="B113" s="12">
        <f t="shared" si="31"/>
        <v>46539</v>
      </c>
      <c r="C113" s="13">
        <f t="shared" si="32"/>
        <v>19155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72027</v>
      </c>
      <c r="B114" s="12">
        <f t="shared" si="31"/>
        <v>46569</v>
      </c>
      <c r="C114" s="13">
        <f t="shared" si="32"/>
        <v>19155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82027</v>
      </c>
      <c r="B115" s="12">
        <f t="shared" si="31"/>
        <v>46600</v>
      </c>
      <c r="C115" s="13">
        <f t="shared" si="32"/>
        <v>19155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92027</v>
      </c>
      <c r="B116" s="12">
        <f t="shared" si="31"/>
        <v>46631</v>
      </c>
      <c r="C116" s="13">
        <f t="shared" si="32"/>
        <v>19155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102027</v>
      </c>
      <c r="B117" s="12">
        <f t="shared" si="31"/>
        <v>46661</v>
      </c>
      <c r="C117" s="13">
        <f t="shared" si="32"/>
        <v>19155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112027</v>
      </c>
      <c r="B118" s="12">
        <f t="shared" si="31"/>
        <v>46692</v>
      </c>
      <c r="C118" s="13">
        <f t="shared" si="32"/>
        <v>19155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122027</v>
      </c>
      <c r="B119" s="12">
        <f t="shared" si="31"/>
        <v>46722</v>
      </c>
      <c r="C119" s="13">
        <f t="shared" si="32"/>
        <v>19155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12028</v>
      </c>
      <c r="B120" s="12">
        <f t="shared" si="31"/>
        <v>46753</v>
      </c>
      <c r="C120" s="13">
        <f t="shared" si="32"/>
        <v>19155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22028</v>
      </c>
      <c r="B121" s="12">
        <f t="shared" si="31"/>
        <v>46784</v>
      </c>
      <c r="C121" s="13">
        <f t="shared" si="32"/>
        <v>19155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32028</v>
      </c>
      <c r="B122" s="12">
        <f t="shared" si="31"/>
        <v>46813</v>
      </c>
      <c r="C122" s="13">
        <f t="shared" si="32"/>
        <v>19155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42028</v>
      </c>
      <c r="B123" s="12">
        <f t="shared" si="31"/>
        <v>46844</v>
      </c>
      <c r="C123" s="13">
        <f t="shared" si="32"/>
        <v>19155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52028</v>
      </c>
      <c r="B124" s="12">
        <f t="shared" si="31"/>
        <v>46874</v>
      </c>
      <c r="C124" s="13">
        <f t="shared" si="32"/>
        <v>19155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2" sqref="M22"/>
    </sheetView>
  </sheetViews>
  <sheetFormatPr defaultColWidth="11" defaultRowHeight="15"/>
  <cols>
    <col min="1" max="1" width="7" hidden="1" customWidth="1"/>
    <col min="2" max="2" width="8.42857142857143" customWidth="1"/>
    <col min="4" max="4" width="10" customWidth="1"/>
    <col min="5" max="5" width="11.7142857142857" customWidth="1"/>
    <col min="6" max="6" width="10.2857142857143" customWidth="1"/>
    <col min="7" max="7" width="11.5714285714286" customWidth="1"/>
    <col min="8" max="8" width="11.1428571428571" customWidth="1"/>
    <col min="9" max="9" width="12.2857142857143" customWidth="1"/>
    <col min="10" max="10" width="11.5714285714286" customWidth="1"/>
    <col min="11" max="11" width="12" customWidth="1"/>
    <col min="12" max="12" width="9.71428571428571" customWidth="1"/>
    <col min="13" max="14" width="11.2857142857143" customWidth="1"/>
    <col min="15" max="15" width="11.5714285714286" customWidth="1"/>
    <col min="16" max="16" width="7.42857142857143" customWidth="1"/>
    <col min="17" max="17" width="2.85714285714286" customWidth="1"/>
    <col min="18" max="18" width="19" customWidth="1"/>
    <col min="19" max="19" width="10.2857142857143" customWidth="1"/>
  </cols>
  <sheetData>
    <row r="1" spans="2:16">
      <c r="B1" s="1" t="s">
        <v>9</v>
      </c>
      <c r="C1" s="2" t="s">
        <v>160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43556</v>
      </c>
      <c r="N1" s="19" t="s">
        <v>13</v>
      </c>
      <c r="O1" s="20">
        <v>1100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42019</v>
      </c>
      <c r="B5" s="12">
        <f>EDATE(M1,0)</f>
        <v>43556</v>
      </c>
      <c r="C5" s="13">
        <f>IF(H5&gt;0,O1-H5,IF(J5&lt;0,O1-J5,O1))</f>
        <v>1100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1100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1150</v>
      </c>
    </row>
    <row r="6" ht="15.75" spans="1:19">
      <c r="A6" s="5" t="str">
        <f t="shared" ref="A6:A37" si="1">MONTH(B6)&amp;YEAR(B6)</f>
        <v>52019</v>
      </c>
      <c r="B6" s="12">
        <f t="shared" ref="B6:B37" si="2">EDATE(B5,1)</f>
        <v>43586</v>
      </c>
      <c r="C6" s="13">
        <f t="shared" ref="C6:C37" si="3">C5-H6+I6</f>
        <v>1100</v>
      </c>
      <c r="D6" s="13">
        <f t="shared" ref="D6:D37" si="4">C5*$K$1</f>
        <v>110</v>
      </c>
      <c r="E6" s="13">
        <f t="shared" ref="E6:E37" si="5">C5*$K$1+G5</f>
        <v>110</v>
      </c>
      <c r="F6" s="14">
        <f t="shared" ref="F6:F37" si="6">IF(J6&gt;E6,E6,J6)</f>
        <v>110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110</v>
      </c>
      <c r="K6" s="27">
        <v>43601</v>
      </c>
      <c r="L6" s="26">
        <v>110</v>
      </c>
      <c r="M6" s="27"/>
      <c r="N6" s="28"/>
      <c r="O6" s="27"/>
      <c r="P6" s="28"/>
      <c r="R6" s="34" t="s">
        <v>5</v>
      </c>
      <c r="S6" s="33">
        <f ca="1">VLOOKUP($A$2,$A$5:$P$127,4,FALSE)</f>
        <v>115</v>
      </c>
    </row>
    <row r="7" ht="15.75" spans="1:19">
      <c r="A7" s="5" t="str">
        <f t="shared" si="1"/>
        <v>62019</v>
      </c>
      <c r="B7" s="12">
        <f t="shared" si="2"/>
        <v>43617</v>
      </c>
      <c r="C7" s="13">
        <f t="shared" si="3"/>
        <v>1100</v>
      </c>
      <c r="D7" s="13">
        <f t="shared" si="4"/>
        <v>110</v>
      </c>
      <c r="E7" s="13">
        <f t="shared" si="5"/>
        <v>110</v>
      </c>
      <c r="F7" s="14">
        <f t="shared" si="6"/>
        <v>110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110</v>
      </c>
      <c r="K7" s="27">
        <v>43622</v>
      </c>
      <c r="L7" s="26">
        <v>50</v>
      </c>
      <c r="M7" s="27">
        <v>43628</v>
      </c>
      <c r="N7" s="28">
        <v>60</v>
      </c>
      <c r="O7" s="27"/>
      <c r="P7" s="28"/>
      <c r="R7" s="35" t="s">
        <v>24</v>
      </c>
      <c r="S7" s="33">
        <f ca="1">VLOOKUP($A$2,$A$5:$P$127,7,FALSE)</f>
        <v>15</v>
      </c>
    </row>
    <row r="8" ht="15.75" spans="1:19">
      <c r="A8" s="5" t="str">
        <f t="shared" si="1"/>
        <v>72019</v>
      </c>
      <c r="B8" s="12">
        <f t="shared" si="2"/>
        <v>43647</v>
      </c>
      <c r="C8" s="13">
        <f t="shared" si="3"/>
        <v>1100</v>
      </c>
      <c r="D8" s="13">
        <f t="shared" si="4"/>
        <v>110</v>
      </c>
      <c r="E8" s="13">
        <f t="shared" si="5"/>
        <v>110</v>
      </c>
      <c r="F8" s="14">
        <f t="shared" si="6"/>
        <v>110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110</v>
      </c>
      <c r="K8" s="27">
        <v>43658</v>
      </c>
      <c r="L8" s="26">
        <v>110</v>
      </c>
      <c r="M8" s="27"/>
      <c r="N8" s="28"/>
      <c r="O8" s="27"/>
      <c r="P8" s="28"/>
      <c r="R8" s="32" t="s">
        <v>7</v>
      </c>
      <c r="S8" s="33">
        <f ca="1">VLOOKUP($A$2,$A$5:$P$127,6,FALSE)</f>
        <v>100</v>
      </c>
    </row>
    <row r="9" ht="15.75" spans="1:19">
      <c r="A9" s="5" t="str">
        <f t="shared" si="1"/>
        <v>82019</v>
      </c>
      <c r="B9" s="12">
        <f t="shared" si="2"/>
        <v>43678</v>
      </c>
      <c r="C9" s="13">
        <f t="shared" si="3"/>
        <v>1100</v>
      </c>
      <c r="D9" s="13">
        <f t="shared" si="4"/>
        <v>110</v>
      </c>
      <c r="E9" s="13">
        <f t="shared" si="5"/>
        <v>110</v>
      </c>
      <c r="F9" s="14">
        <f t="shared" si="6"/>
        <v>110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110</v>
      </c>
      <c r="K9" s="27">
        <v>43705</v>
      </c>
      <c r="L9" s="26">
        <v>110</v>
      </c>
      <c r="M9" s="27"/>
      <c r="N9" s="28"/>
      <c r="O9" s="27"/>
      <c r="P9" s="28"/>
      <c r="S9" s="5"/>
    </row>
    <row r="10" ht="15.75" spans="1:19">
      <c r="A10" s="5" t="str">
        <f t="shared" si="1"/>
        <v>92019</v>
      </c>
      <c r="B10" s="12">
        <f t="shared" si="2"/>
        <v>43709</v>
      </c>
      <c r="C10" s="13">
        <f t="shared" si="3"/>
        <v>1150</v>
      </c>
      <c r="D10" s="13">
        <f t="shared" si="4"/>
        <v>110</v>
      </c>
      <c r="E10" s="13">
        <f t="shared" si="5"/>
        <v>110</v>
      </c>
      <c r="F10" s="14">
        <f t="shared" si="6"/>
        <v>110</v>
      </c>
      <c r="G10" s="14">
        <f t="shared" si="0"/>
        <v>0</v>
      </c>
      <c r="H10" s="14">
        <f t="shared" si="7"/>
        <v>0</v>
      </c>
      <c r="I10" s="24">
        <f t="shared" si="8"/>
        <v>50</v>
      </c>
      <c r="J10" s="24">
        <f t="shared" si="9"/>
        <v>110</v>
      </c>
      <c r="K10" s="27">
        <v>43719</v>
      </c>
      <c r="L10" s="26">
        <v>110</v>
      </c>
      <c r="M10" s="27">
        <v>43718</v>
      </c>
      <c r="N10" s="28">
        <v>-50</v>
      </c>
      <c r="O10" s="27"/>
      <c r="P10" s="28"/>
      <c r="S10" s="5"/>
    </row>
    <row r="11" ht="15.75" spans="1:19">
      <c r="A11" s="5" t="str">
        <f t="shared" si="1"/>
        <v>102019</v>
      </c>
      <c r="B11" s="12">
        <f t="shared" si="2"/>
        <v>43739</v>
      </c>
      <c r="C11" s="13">
        <f t="shared" si="3"/>
        <v>1150</v>
      </c>
      <c r="D11" s="13">
        <f t="shared" si="4"/>
        <v>115</v>
      </c>
      <c r="E11" s="13">
        <f t="shared" si="5"/>
        <v>115</v>
      </c>
      <c r="F11" s="14">
        <f t="shared" si="6"/>
        <v>115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115</v>
      </c>
      <c r="K11" s="27">
        <v>43750</v>
      </c>
      <c r="L11" s="26">
        <v>115</v>
      </c>
      <c r="M11" s="27"/>
      <c r="N11" s="28"/>
      <c r="O11" s="27"/>
      <c r="P11" s="28"/>
      <c r="S11" s="5"/>
    </row>
    <row r="12" ht="15.75" spans="1:19">
      <c r="A12" s="5" t="str">
        <f t="shared" si="1"/>
        <v>112019</v>
      </c>
      <c r="B12" s="12">
        <f t="shared" si="2"/>
        <v>43770</v>
      </c>
      <c r="C12" s="13">
        <f t="shared" si="3"/>
        <v>1150</v>
      </c>
      <c r="D12" s="13">
        <f t="shared" si="4"/>
        <v>115</v>
      </c>
      <c r="E12" s="13">
        <f t="shared" si="5"/>
        <v>115</v>
      </c>
      <c r="F12" s="14">
        <f t="shared" si="6"/>
        <v>115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115</v>
      </c>
      <c r="K12" s="27">
        <v>43796</v>
      </c>
      <c r="L12" s="26">
        <v>100</v>
      </c>
      <c r="M12" s="27">
        <v>43806</v>
      </c>
      <c r="N12" s="28">
        <v>15</v>
      </c>
      <c r="O12" s="27"/>
      <c r="P12" s="28"/>
      <c r="S12" s="5"/>
    </row>
    <row r="13" ht="15.75" spans="1:19">
      <c r="A13" s="5" t="str">
        <f t="shared" si="1"/>
        <v>122019</v>
      </c>
      <c r="B13" s="12">
        <f t="shared" si="2"/>
        <v>43800</v>
      </c>
      <c r="C13" s="13">
        <f t="shared" si="3"/>
        <v>1150</v>
      </c>
      <c r="D13" s="13">
        <f t="shared" si="4"/>
        <v>115</v>
      </c>
      <c r="E13" s="13">
        <f t="shared" si="5"/>
        <v>115</v>
      </c>
      <c r="F13" s="14">
        <f t="shared" si="6"/>
        <v>115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115</v>
      </c>
      <c r="K13" s="27">
        <v>43816</v>
      </c>
      <c r="L13" s="26">
        <v>115</v>
      </c>
      <c r="M13" s="27"/>
      <c r="N13" s="28"/>
      <c r="O13" s="27"/>
      <c r="P13" s="28"/>
      <c r="S13" s="5"/>
    </row>
    <row r="14" ht="15.75" spans="1:19">
      <c r="A14" s="5" t="str">
        <f t="shared" si="1"/>
        <v>12020</v>
      </c>
      <c r="B14" s="12">
        <f t="shared" si="2"/>
        <v>43831</v>
      </c>
      <c r="C14" s="13">
        <f t="shared" si="3"/>
        <v>1150</v>
      </c>
      <c r="D14" s="13">
        <f t="shared" si="4"/>
        <v>115</v>
      </c>
      <c r="E14" s="13">
        <f t="shared" si="5"/>
        <v>115</v>
      </c>
      <c r="F14" s="14">
        <f t="shared" si="6"/>
        <v>100</v>
      </c>
      <c r="G14" s="14">
        <f t="shared" si="0"/>
        <v>15</v>
      </c>
      <c r="H14" s="14">
        <f t="shared" si="7"/>
        <v>0</v>
      </c>
      <c r="I14" s="24">
        <f t="shared" si="8"/>
        <v>0</v>
      </c>
      <c r="J14" s="24">
        <f t="shared" si="9"/>
        <v>100</v>
      </c>
      <c r="K14" s="27">
        <v>43869</v>
      </c>
      <c r="L14" s="26">
        <v>100</v>
      </c>
      <c r="M14" s="27"/>
      <c r="N14" s="28"/>
      <c r="O14" s="27"/>
      <c r="P14" s="28"/>
      <c r="S14" s="5"/>
    </row>
    <row r="15" ht="15.75" spans="1:19">
      <c r="A15" s="5" t="str">
        <f t="shared" si="1"/>
        <v>22020</v>
      </c>
      <c r="B15" s="12">
        <f t="shared" si="2"/>
        <v>43862</v>
      </c>
      <c r="C15" s="13">
        <f t="shared" si="3"/>
        <v>1150</v>
      </c>
      <c r="D15" s="13">
        <f t="shared" si="4"/>
        <v>115</v>
      </c>
      <c r="E15" s="13">
        <f t="shared" si="5"/>
        <v>130</v>
      </c>
      <c r="F15" s="14">
        <f t="shared" si="6"/>
        <v>70</v>
      </c>
      <c r="G15" s="14">
        <f t="shared" si="0"/>
        <v>60</v>
      </c>
      <c r="H15" s="14">
        <f t="shared" si="7"/>
        <v>0</v>
      </c>
      <c r="I15" s="24">
        <f t="shared" si="8"/>
        <v>0</v>
      </c>
      <c r="J15" s="24">
        <f t="shared" si="9"/>
        <v>70</v>
      </c>
      <c r="K15" s="29">
        <v>43880</v>
      </c>
      <c r="L15" s="26">
        <v>40</v>
      </c>
      <c r="M15" s="29">
        <v>43896</v>
      </c>
      <c r="N15" s="30">
        <v>30</v>
      </c>
      <c r="O15" s="29"/>
      <c r="P15" s="30"/>
      <c r="S15" s="5"/>
    </row>
    <row r="16" ht="15.75" spans="1:19">
      <c r="A16" s="5" t="str">
        <f t="shared" si="1"/>
        <v>32020</v>
      </c>
      <c r="B16" s="12">
        <f t="shared" si="2"/>
        <v>43891</v>
      </c>
      <c r="C16" s="13">
        <f t="shared" si="3"/>
        <v>1150</v>
      </c>
      <c r="D16" s="13">
        <f t="shared" si="4"/>
        <v>115</v>
      </c>
      <c r="E16" s="13">
        <f t="shared" si="5"/>
        <v>175</v>
      </c>
      <c r="F16" s="14">
        <f t="shared" si="6"/>
        <v>175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175</v>
      </c>
      <c r="K16" s="25">
        <v>43941</v>
      </c>
      <c r="L16" s="26">
        <v>175</v>
      </c>
      <c r="M16" s="25"/>
      <c r="N16" s="26"/>
      <c r="O16" s="25"/>
      <c r="P16" s="26"/>
      <c r="S16" s="5"/>
    </row>
    <row r="17" ht="15.75" spans="1:19">
      <c r="A17" s="5" t="str">
        <f t="shared" si="1"/>
        <v>42020</v>
      </c>
      <c r="B17" s="12">
        <f t="shared" si="2"/>
        <v>43922</v>
      </c>
      <c r="C17" s="13">
        <f t="shared" si="3"/>
        <v>1150</v>
      </c>
      <c r="D17" s="13">
        <f t="shared" si="4"/>
        <v>115</v>
      </c>
      <c r="E17" s="13">
        <f t="shared" si="5"/>
        <v>115</v>
      </c>
      <c r="F17" s="14">
        <f t="shared" si="6"/>
        <v>115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115</v>
      </c>
      <c r="K17" s="25">
        <v>43954</v>
      </c>
      <c r="L17" s="26">
        <v>115</v>
      </c>
      <c r="M17" s="25"/>
      <c r="N17" s="26"/>
      <c r="O17" s="25"/>
      <c r="P17" s="26"/>
      <c r="S17" s="5"/>
    </row>
    <row r="18" ht="15.75" spans="1:19">
      <c r="A18" s="5" t="str">
        <f t="shared" si="1"/>
        <v>52020</v>
      </c>
      <c r="B18" s="12">
        <f t="shared" si="2"/>
        <v>43952</v>
      </c>
      <c r="C18" s="13">
        <f t="shared" si="3"/>
        <v>1150</v>
      </c>
      <c r="D18" s="13">
        <f t="shared" si="4"/>
        <v>115</v>
      </c>
      <c r="E18" s="13">
        <f t="shared" si="5"/>
        <v>115</v>
      </c>
      <c r="F18" s="14">
        <f t="shared" si="6"/>
        <v>115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115</v>
      </c>
      <c r="K18" s="25">
        <v>43966</v>
      </c>
      <c r="L18" s="26">
        <v>115</v>
      </c>
      <c r="M18" s="25"/>
      <c r="N18" s="26"/>
      <c r="O18" s="25"/>
      <c r="P18" s="26"/>
      <c r="S18" s="5"/>
    </row>
    <row r="19" ht="15.75" spans="1:19">
      <c r="A19" s="5" t="str">
        <f t="shared" si="1"/>
        <v>62020</v>
      </c>
      <c r="B19" s="12">
        <f t="shared" si="2"/>
        <v>43983</v>
      </c>
      <c r="C19" s="13">
        <f t="shared" si="3"/>
        <v>1150</v>
      </c>
      <c r="D19" s="13">
        <f t="shared" si="4"/>
        <v>115</v>
      </c>
      <c r="E19" s="13">
        <f t="shared" si="5"/>
        <v>115</v>
      </c>
      <c r="F19" s="14">
        <f t="shared" si="6"/>
        <v>110</v>
      </c>
      <c r="G19" s="14">
        <f t="shared" si="0"/>
        <v>5</v>
      </c>
      <c r="H19" s="14">
        <f t="shared" si="7"/>
        <v>0</v>
      </c>
      <c r="I19" s="24">
        <f t="shared" si="8"/>
        <v>0</v>
      </c>
      <c r="J19" s="24">
        <f t="shared" si="9"/>
        <v>110</v>
      </c>
      <c r="K19" s="25">
        <v>44005</v>
      </c>
      <c r="L19" s="26">
        <v>110</v>
      </c>
      <c r="M19" s="25"/>
      <c r="N19" s="26"/>
      <c r="O19" s="25"/>
      <c r="P19" s="26"/>
      <c r="S19" s="5"/>
    </row>
    <row r="20" ht="15.75" spans="1:19">
      <c r="A20" s="5" t="str">
        <f t="shared" si="1"/>
        <v>72020</v>
      </c>
      <c r="B20" s="12">
        <f t="shared" si="2"/>
        <v>44013</v>
      </c>
      <c r="C20" s="13">
        <f t="shared" si="3"/>
        <v>1150</v>
      </c>
      <c r="D20" s="13">
        <f t="shared" si="4"/>
        <v>115</v>
      </c>
      <c r="E20" s="13">
        <f t="shared" si="5"/>
        <v>120</v>
      </c>
      <c r="F20" s="14">
        <f t="shared" si="6"/>
        <v>120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120</v>
      </c>
      <c r="K20" s="25">
        <v>44018</v>
      </c>
      <c r="L20" s="26">
        <v>5</v>
      </c>
      <c r="M20" s="25">
        <v>44026</v>
      </c>
      <c r="N20" s="26">
        <v>115</v>
      </c>
      <c r="O20" s="25"/>
      <c r="P20" s="26"/>
      <c r="S20" s="5"/>
    </row>
    <row r="21" ht="15.75" spans="1:19">
      <c r="A21" s="5" t="str">
        <f t="shared" si="1"/>
        <v>82020</v>
      </c>
      <c r="B21" s="12">
        <f t="shared" si="2"/>
        <v>44044</v>
      </c>
      <c r="C21" s="13">
        <f t="shared" si="3"/>
        <v>1150</v>
      </c>
      <c r="D21" s="13">
        <f t="shared" si="4"/>
        <v>115</v>
      </c>
      <c r="E21" s="13">
        <f t="shared" si="5"/>
        <v>115</v>
      </c>
      <c r="F21" s="14">
        <f t="shared" si="6"/>
        <v>115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115</v>
      </c>
      <c r="K21" s="25">
        <v>44054</v>
      </c>
      <c r="L21" s="26">
        <v>100</v>
      </c>
      <c r="M21" s="25">
        <v>44068</v>
      </c>
      <c r="N21" s="26">
        <v>15</v>
      </c>
      <c r="O21" s="25"/>
      <c r="P21" s="26"/>
      <c r="S21" s="5"/>
    </row>
    <row r="22" ht="15.75" spans="1:19">
      <c r="A22" s="5" t="str">
        <f t="shared" si="1"/>
        <v>92020</v>
      </c>
      <c r="B22" s="12">
        <f t="shared" si="2"/>
        <v>44075</v>
      </c>
      <c r="C22" s="13">
        <f t="shared" si="3"/>
        <v>1150</v>
      </c>
      <c r="D22" s="13">
        <f t="shared" si="4"/>
        <v>115</v>
      </c>
      <c r="E22" s="13">
        <f t="shared" si="5"/>
        <v>115</v>
      </c>
      <c r="F22" s="14">
        <f t="shared" si="6"/>
        <v>100</v>
      </c>
      <c r="G22" s="14">
        <f t="shared" si="0"/>
        <v>15</v>
      </c>
      <c r="H22" s="14">
        <f t="shared" si="7"/>
        <v>0</v>
      </c>
      <c r="I22" s="24">
        <f t="shared" si="8"/>
        <v>0</v>
      </c>
      <c r="J22" s="24">
        <f t="shared" si="9"/>
        <v>100</v>
      </c>
      <c r="K22" s="25">
        <v>44089</v>
      </c>
      <c r="L22" s="26">
        <v>100</v>
      </c>
      <c r="M22" s="25"/>
      <c r="N22" s="26"/>
      <c r="O22" s="25"/>
      <c r="P22" s="26"/>
      <c r="S22" s="5"/>
    </row>
    <row r="23" ht="15.75" spans="1:19">
      <c r="A23" s="5" t="str">
        <f t="shared" si="1"/>
        <v>102020</v>
      </c>
      <c r="B23" s="12">
        <f t="shared" si="2"/>
        <v>44105</v>
      </c>
      <c r="C23" s="13">
        <f t="shared" si="3"/>
        <v>1150</v>
      </c>
      <c r="D23" s="13">
        <f t="shared" si="4"/>
        <v>115</v>
      </c>
      <c r="E23" s="13">
        <f t="shared" si="5"/>
        <v>130</v>
      </c>
      <c r="F23" s="14">
        <f t="shared" si="6"/>
        <v>0</v>
      </c>
      <c r="G23" s="14">
        <f t="shared" si="0"/>
        <v>130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112020</v>
      </c>
      <c r="B24" s="12">
        <f t="shared" si="2"/>
        <v>44136</v>
      </c>
      <c r="C24" s="13">
        <f t="shared" si="3"/>
        <v>1150</v>
      </c>
      <c r="D24" s="13">
        <f t="shared" si="4"/>
        <v>115</v>
      </c>
      <c r="E24" s="13">
        <f t="shared" si="5"/>
        <v>245</v>
      </c>
      <c r="F24" s="14">
        <f t="shared" si="6"/>
        <v>0</v>
      </c>
      <c r="G24" s="14">
        <f t="shared" si="0"/>
        <v>245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122020</v>
      </c>
      <c r="B25" s="12">
        <f t="shared" si="2"/>
        <v>44166</v>
      </c>
      <c r="C25" s="13">
        <f t="shared" si="3"/>
        <v>1150</v>
      </c>
      <c r="D25" s="13">
        <f t="shared" si="4"/>
        <v>115</v>
      </c>
      <c r="E25" s="13">
        <f t="shared" si="5"/>
        <v>360</v>
      </c>
      <c r="F25" s="14">
        <f t="shared" si="6"/>
        <v>0</v>
      </c>
      <c r="G25" s="14">
        <f t="shared" si="0"/>
        <v>360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12021</v>
      </c>
      <c r="B26" s="12">
        <f t="shared" si="2"/>
        <v>44197</v>
      </c>
      <c r="C26" s="13">
        <f t="shared" si="3"/>
        <v>1150</v>
      </c>
      <c r="D26" s="13">
        <f t="shared" si="4"/>
        <v>115</v>
      </c>
      <c r="E26" s="13">
        <f t="shared" si="5"/>
        <v>475</v>
      </c>
      <c r="F26" s="14">
        <f t="shared" si="6"/>
        <v>0</v>
      </c>
      <c r="G26" s="14">
        <f t="shared" si="0"/>
        <v>475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22021</v>
      </c>
      <c r="B27" s="12">
        <f t="shared" si="2"/>
        <v>44228</v>
      </c>
      <c r="C27" s="13">
        <f t="shared" si="3"/>
        <v>1150</v>
      </c>
      <c r="D27" s="13">
        <f t="shared" si="4"/>
        <v>115</v>
      </c>
      <c r="E27" s="13">
        <f t="shared" si="5"/>
        <v>590</v>
      </c>
      <c r="F27" s="14">
        <f t="shared" si="6"/>
        <v>0</v>
      </c>
      <c r="G27" s="14">
        <f t="shared" si="0"/>
        <v>590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32021</v>
      </c>
      <c r="B28" s="12">
        <f t="shared" si="2"/>
        <v>44256</v>
      </c>
      <c r="C28" s="13">
        <f t="shared" si="3"/>
        <v>1150</v>
      </c>
      <c r="D28" s="13">
        <f t="shared" si="4"/>
        <v>115</v>
      </c>
      <c r="E28" s="13">
        <f t="shared" si="5"/>
        <v>705</v>
      </c>
      <c r="F28" s="14">
        <f t="shared" si="6"/>
        <v>0</v>
      </c>
      <c r="G28" s="14">
        <f t="shared" si="0"/>
        <v>705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42021</v>
      </c>
      <c r="B29" s="12">
        <f t="shared" si="2"/>
        <v>44287</v>
      </c>
      <c r="C29" s="13">
        <f t="shared" si="3"/>
        <v>1150</v>
      </c>
      <c r="D29" s="13">
        <f t="shared" si="4"/>
        <v>115</v>
      </c>
      <c r="E29" s="13">
        <f t="shared" si="5"/>
        <v>820</v>
      </c>
      <c r="F29" s="14">
        <f t="shared" si="6"/>
        <v>0</v>
      </c>
      <c r="G29" s="14">
        <f t="shared" si="0"/>
        <v>820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52021</v>
      </c>
      <c r="B30" s="12">
        <f t="shared" si="2"/>
        <v>44317</v>
      </c>
      <c r="C30" s="13">
        <f t="shared" si="3"/>
        <v>1150</v>
      </c>
      <c r="D30" s="13">
        <f t="shared" si="4"/>
        <v>115</v>
      </c>
      <c r="E30" s="13">
        <f t="shared" si="5"/>
        <v>935</v>
      </c>
      <c r="F30" s="14">
        <f t="shared" si="6"/>
        <v>0</v>
      </c>
      <c r="G30" s="14">
        <f t="shared" si="0"/>
        <v>935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62021</v>
      </c>
      <c r="B31" s="12">
        <f t="shared" si="2"/>
        <v>44348</v>
      </c>
      <c r="C31" s="13">
        <f t="shared" si="3"/>
        <v>1150</v>
      </c>
      <c r="D31" s="13">
        <f t="shared" si="4"/>
        <v>115</v>
      </c>
      <c r="E31" s="13">
        <f t="shared" si="5"/>
        <v>1050</v>
      </c>
      <c r="F31" s="14">
        <f t="shared" si="6"/>
        <v>0</v>
      </c>
      <c r="G31" s="14">
        <f t="shared" si="0"/>
        <v>1050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72021</v>
      </c>
      <c r="B32" s="12">
        <f t="shared" si="2"/>
        <v>44378</v>
      </c>
      <c r="C32" s="13">
        <f t="shared" si="3"/>
        <v>1150</v>
      </c>
      <c r="D32" s="13">
        <f t="shared" si="4"/>
        <v>115</v>
      </c>
      <c r="E32" s="13">
        <f t="shared" si="5"/>
        <v>1165</v>
      </c>
      <c r="F32" s="14">
        <f t="shared" si="6"/>
        <v>0</v>
      </c>
      <c r="G32" s="14">
        <f t="shared" si="0"/>
        <v>1165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82021</v>
      </c>
      <c r="B33" s="12">
        <f t="shared" si="2"/>
        <v>44409</v>
      </c>
      <c r="C33" s="13">
        <f t="shared" si="3"/>
        <v>1150</v>
      </c>
      <c r="D33" s="13">
        <f t="shared" si="4"/>
        <v>115</v>
      </c>
      <c r="E33" s="13">
        <f t="shared" si="5"/>
        <v>1280</v>
      </c>
      <c r="F33" s="14">
        <f t="shared" si="6"/>
        <v>0</v>
      </c>
      <c r="G33" s="14">
        <f t="shared" si="0"/>
        <v>1280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92021</v>
      </c>
      <c r="B34" s="12">
        <f t="shared" si="2"/>
        <v>44440</v>
      </c>
      <c r="C34" s="13">
        <f t="shared" si="3"/>
        <v>1150</v>
      </c>
      <c r="D34" s="13">
        <f t="shared" si="4"/>
        <v>115</v>
      </c>
      <c r="E34" s="13">
        <f t="shared" si="5"/>
        <v>1395</v>
      </c>
      <c r="F34" s="14">
        <f t="shared" si="6"/>
        <v>0</v>
      </c>
      <c r="G34" s="14">
        <f t="shared" si="0"/>
        <v>1395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102021</v>
      </c>
      <c r="B35" s="12">
        <f t="shared" si="2"/>
        <v>44470</v>
      </c>
      <c r="C35" s="13">
        <f t="shared" si="3"/>
        <v>1150</v>
      </c>
      <c r="D35" s="13">
        <f t="shared" si="4"/>
        <v>115</v>
      </c>
      <c r="E35" s="13">
        <f t="shared" si="5"/>
        <v>1510</v>
      </c>
      <c r="F35" s="14">
        <f t="shared" si="6"/>
        <v>0</v>
      </c>
      <c r="G35" s="14">
        <f t="shared" si="0"/>
        <v>1510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112021</v>
      </c>
      <c r="B36" s="12">
        <f t="shared" si="2"/>
        <v>44501</v>
      </c>
      <c r="C36" s="13">
        <f t="shared" si="3"/>
        <v>1150</v>
      </c>
      <c r="D36" s="13">
        <f t="shared" si="4"/>
        <v>115</v>
      </c>
      <c r="E36" s="13">
        <f t="shared" si="5"/>
        <v>1625</v>
      </c>
      <c r="F36" s="14">
        <f t="shared" si="6"/>
        <v>0</v>
      </c>
      <c r="G36" s="14">
        <f t="shared" si="0"/>
        <v>1625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122021</v>
      </c>
      <c r="B37" s="12">
        <f t="shared" si="2"/>
        <v>44531</v>
      </c>
      <c r="C37" s="13">
        <f t="shared" si="3"/>
        <v>1150</v>
      </c>
      <c r="D37" s="13">
        <f t="shared" si="4"/>
        <v>115</v>
      </c>
      <c r="E37" s="13">
        <f t="shared" si="5"/>
        <v>1740</v>
      </c>
      <c r="F37" s="14">
        <f t="shared" si="6"/>
        <v>0</v>
      </c>
      <c r="G37" s="14">
        <f t="shared" ref="G37:G68" si="10">E37-F37</f>
        <v>1740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12022</v>
      </c>
      <c r="B38" s="12">
        <f t="shared" ref="B38:B69" si="12">EDATE(B37,1)</f>
        <v>44562</v>
      </c>
      <c r="C38" s="13">
        <f t="shared" ref="C38:C69" si="13">C37-H38+I38</f>
        <v>1150</v>
      </c>
      <c r="D38" s="13">
        <f t="shared" ref="D38:D69" si="14">C37*$K$1</f>
        <v>115</v>
      </c>
      <c r="E38" s="13">
        <f t="shared" ref="E38:E69" si="15">C37*$K$1+G37</f>
        <v>1855</v>
      </c>
      <c r="F38" s="14">
        <f t="shared" ref="F38:F69" si="16">IF(J38&gt;E38,E38,J38)</f>
        <v>0</v>
      </c>
      <c r="G38" s="14">
        <f t="shared" si="10"/>
        <v>1855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22022</v>
      </c>
      <c r="B39" s="12">
        <f t="shared" si="12"/>
        <v>44593</v>
      </c>
      <c r="C39" s="13">
        <f t="shared" si="13"/>
        <v>1150</v>
      </c>
      <c r="D39" s="13">
        <f t="shared" si="14"/>
        <v>115</v>
      </c>
      <c r="E39" s="13">
        <f t="shared" si="15"/>
        <v>1970</v>
      </c>
      <c r="F39" s="14">
        <f t="shared" si="16"/>
        <v>0</v>
      </c>
      <c r="G39" s="14">
        <f t="shared" si="10"/>
        <v>1970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32022</v>
      </c>
      <c r="B40" s="12">
        <f t="shared" si="12"/>
        <v>44621</v>
      </c>
      <c r="C40" s="13">
        <f t="shared" si="13"/>
        <v>1150</v>
      </c>
      <c r="D40" s="13">
        <f t="shared" si="14"/>
        <v>115</v>
      </c>
      <c r="E40" s="13">
        <f t="shared" si="15"/>
        <v>2085</v>
      </c>
      <c r="F40" s="14">
        <f t="shared" si="16"/>
        <v>0</v>
      </c>
      <c r="G40" s="14">
        <f t="shared" si="10"/>
        <v>2085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42022</v>
      </c>
      <c r="B41" s="12">
        <f t="shared" si="12"/>
        <v>44652</v>
      </c>
      <c r="C41" s="13">
        <f t="shared" si="13"/>
        <v>1150</v>
      </c>
      <c r="D41" s="13">
        <f t="shared" si="14"/>
        <v>115</v>
      </c>
      <c r="E41" s="13">
        <f t="shared" si="15"/>
        <v>2200</v>
      </c>
      <c r="F41" s="14">
        <f t="shared" si="16"/>
        <v>0</v>
      </c>
      <c r="G41" s="14">
        <f t="shared" si="10"/>
        <v>2200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52022</v>
      </c>
      <c r="B42" s="12">
        <f t="shared" si="12"/>
        <v>44682</v>
      </c>
      <c r="C42" s="13">
        <f t="shared" si="13"/>
        <v>1150</v>
      </c>
      <c r="D42" s="13">
        <f t="shared" si="14"/>
        <v>115</v>
      </c>
      <c r="E42" s="13">
        <f t="shared" si="15"/>
        <v>2315</v>
      </c>
      <c r="F42" s="14">
        <f t="shared" si="16"/>
        <v>0</v>
      </c>
      <c r="G42" s="14">
        <f t="shared" si="10"/>
        <v>2315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62022</v>
      </c>
      <c r="B43" s="12">
        <f t="shared" si="12"/>
        <v>44713</v>
      </c>
      <c r="C43" s="13">
        <f t="shared" si="13"/>
        <v>1150</v>
      </c>
      <c r="D43" s="13">
        <f t="shared" si="14"/>
        <v>115</v>
      </c>
      <c r="E43" s="13">
        <f t="shared" si="15"/>
        <v>2430</v>
      </c>
      <c r="F43" s="14">
        <f t="shared" si="16"/>
        <v>0</v>
      </c>
      <c r="G43" s="14">
        <f t="shared" si="10"/>
        <v>2430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72022</v>
      </c>
      <c r="B44" s="12">
        <f t="shared" si="12"/>
        <v>44743</v>
      </c>
      <c r="C44" s="13">
        <f t="shared" si="13"/>
        <v>1150</v>
      </c>
      <c r="D44" s="13">
        <f t="shared" si="14"/>
        <v>115</v>
      </c>
      <c r="E44" s="13">
        <f t="shared" si="15"/>
        <v>2545</v>
      </c>
      <c r="F44" s="14">
        <f t="shared" si="16"/>
        <v>0</v>
      </c>
      <c r="G44" s="14">
        <f t="shared" si="10"/>
        <v>2545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82022</v>
      </c>
      <c r="B45" s="12">
        <f t="shared" si="12"/>
        <v>44774</v>
      </c>
      <c r="C45" s="13">
        <f t="shared" si="13"/>
        <v>1150</v>
      </c>
      <c r="D45" s="13">
        <f t="shared" si="14"/>
        <v>115</v>
      </c>
      <c r="E45" s="13">
        <f t="shared" si="15"/>
        <v>2660</v>
      </c>
      <c r="F45" s="14">
        <f t="shared" si="16"/>
        <v>0</v>
      </c>
      <c r="G45" s="14">
        <f t="shared" si="10"/>
        <v>2660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92022</v>
      </c>
      <c r="B46" s="12">
        <f t="shared" si="12"/>
        <v>44805</v>
      </c>
      <c r="C46" s="13">
        <f t="shared" si="13"/>
        <v>1150</v>
      </c>
      <c r="D46" s="13">
        <f t="shared" si="14"/>
        <v>115</v>
      </c>
      <c r="E46" s="13">
        <f t="shared" si="15"/>
        <v>2775</v>
      </c>
      <c r="F46" s="14">
        <f t="shared" si="16"/>
        <v>0</v>
      </c>
      <c r="G46" s="14">
        <f t="shared" si="10"/>
        <v>2775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102022</v>
      </c>
      <c r="B47" s="12">
        <f t="shared" si="12"/>
        <v>44835</v>
      </c>
      <c r="C47" s="13">
        <f t="shared" si="13"/>
        <v>1150</v>
      </c>
      <c r="D47" s="13">
        <f t="shared" si="14"/>
        <v>115</v>
      </c>
      <c r="E47" s="13">
        <f t="shared" si="15"/>
        <v>2890</v>
      </c>
      <c r="F47" s="14">
        <f t="shared" si="16"/>
        <v>0</v>
      </c>
      <c r="G47" s="14">
        <f t="shared" si="10"/>
        <v>2890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112022</v>
      </c>
      <c r="B48" s="12">
        <f t="shared" si="12"/>
        <v>44866</v>
      </c>
      <c r="C48" s="13">
        <f t="shared" si="13"/>
        <v>1150</v>
      </c>
      <c r="D48" s="13">
        <f t="shared" si="14"/>
        <v>115</v>
      </c>
      <c r="E48" s="13">
        <f t="shared" si="15"/>
        <v>3005</v>
      </c>
      <c r="F48" s="14">
        <f t="shared" si="16"/>
        <v>0</v>
      </c>
      <c r="G48" s="14">
        <f t="shared" si="10"/>
        <v>3005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122022</v>
      </c>
      <c r="B49" s="12">
        <f t="shared" si="12"/>
        <v>44896</v>
      </c>
      <c r="C49" s="13">
        <f t="shared" si="13"/>
        <v>1150</v>
      </c>
      <c r="D49" s="13">
        <f t="shared" si="14"/>
        <v>115</v>
      </c>
      <c r="E49" s="13">
        <f t="shared" si="15"/>
        <v>3120</v>
      </c>
      <c r="F49" s="14">
        <f t="shared" si="16"/>
        <v>0</v>
      </c>
      <c r="G49" s="14">
        <f t="shared" si="10"/>
        <v>3120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12023</v>
      </c>
      <c r="B50" s="12">
        <f t="shared" si="12"/>
        <v>44927</v>
      </c>
      <c r="C50" s="13">
        <f t="shared" si="13"/>
        <v>1150</v>
      </c>
      <c r="D50" s="13">
        <f t="shared" si="14"/>
        <v>115</v>
      </c>
      <c r="E50" s="13">
        <f t="shared" si="15"/>
        <v>3235</v>
      </c>
      <c r="F50" s="14">
        <f t="shared" si="16"/>
        <v>0</v>
      </c>
      <c r="G50" s="14">
        <f t="shared" si="10"/>
        <v>3235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22023</v>
      </c>
      <c r="B51" s="12">
        <f t="shared" si="12"/>
        <v>44958</v>
      </c>
      <c r="C51" s="13">
        <f t="shared" si="13"/>
        <v>1150</v>
      </c>
      <c r="D51" s="13">
        <f t="shared" si="14"/>
        <v>115</v>
      </c>
      <c r="E51" s="13">
        <f t="shared" si="15"/>
        <v>3350</v>
      </c>
      <c r="F51" s="14">
        <f t="shared" si="16"/>
        <v>0</v>
      </c>
      <c r="G51" s="14">
        <f t="shared" si="10"/>
        <v>3350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32023</v>
      </c>
      <c r="B52" s="12">
        <f t="shared" si="12"/>
        <v>44986</v>
      </c>
      <c r="C52" s="13">
        <f t="shared" si="13"/>
        <v>1150</v>
      </c>
      <c r="D52" s="13">
        <f t="shared" si="14"/>
        <v>115</v>
      </c>
      <c r="E52" s="13">
        <f t="shared" si="15"/>
        <v>3465</v>
      </c>
      <c r="F52" s="14">
        <f t="shared" si="16"/>
        <v>0</v>
      </c>
      <c r="G52" s="14">
        <f t="shared" si="10"/>
        <v>3465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42023</v>
      </c>
      <c r="B53" s="12">
        <f t="shared" si="12"/>
        <v>45017</v>
      </c>
      <c r="C53" s="13">
        <f t="shared" si="13"/>
        <v>1150</v>
      </c>
      <c r="D53" s="13">
        <f t="shared" si="14"/>
        <v>115</v>
      </c>
      <c r="E53" s="13">
        <f t="shared" si="15"/>
        <v>3580</v>
      </c>
      <c r="F53" s="14">
        <f t="shared" si="16"/>
        <v>0</v>
      </c>
      <c r="G53" s="14">
        <f t="shared" si="10"/>
        <v>3580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52023</v>
      </c>
      <c r="B54" s="12">
        <f t="shared" si="12"/>
        <v>45047</v>
      </c>
      <c r="C54" s="13">
        <f t="shared" si="13"/>
        <v>1150</v>
      </c>
      <c r="D54" s="13">
        <f t="shared" si="14"/>
        <v>115</v>
      </c>
      <c r="E54" s="13">
        <f t="shared" si="15"/>
        <v>3695</v>
      </c>
      <c r="F54" s="14">
        <f t="shared" si="16"/>
        <v>0</v>
      </c>
      <c r="G54" s="14">
        <f t="shared" si="10"/>
        <v>3695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62023</v>
      </c>
      <c r="B55" s="12">
        <f t="shared" si="12"/>
        <v>45078</v>
      </c>
      <c r="C55" s="13">
        <f t="shared" si="13"/>
        <v>1150</v>
      </c>
      <c r="D55" s="13">
        <f t="shared" si="14"/>
        <v>115</v>
      </c>
      <c r="E55" s="13">
        <f t="shared" si="15"/>
        <v>3810</v>
      </c>
      <c r="F55" s="14">
        <f t="shared" si="16"/>
        <v>0</v>
      </c>
      <c r="G55" s="14">
        <f t="shared" si="10"/>
        <v>3810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72023</v>
      </c>
      <c r="B56" s="12">
        <f t="shared" si="12"/>
        <v>45108</v>
      </c>
      <c r="C56" s="13">
        <f t="shared" si="13"/>
        <v>1150</v>
      </c>
      <c r="D56" s="13">
        <f t="shared" si="14"/>
        <v>115</v>
      </c>
      <c r="E56" s="13">
        <f t="shared" si="15"/>
        <v>3925</v>
      </c>
      <c r="F56" s="14">
        <f t="shared" si="16"/>
        <v>0</v>
      </c>
      <c r="G56" s="14">
        <f t="shared" si="10"/>
        <v>3925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82023</v>
      </c>
      <c r="B57" s="12">
        <f t="shared" si="12"/>
        <v>45139</v>
      </c>
      <c r="C57" s="13">
        <f t="shared" si="13"/>
        <v>1150</v>
      </c>
      <c r="D57" s="13">
        <f t="shared" si="14"/>
        <v>115</v>
      </c>
      <c r="E57" s="13">
        <f t="shared" si="15"/>
        <v>4040</v>
      </c>
      <c r="F57" s="14">
        <f t="shared" si="16"/>
        <v>0</v>
      </c>
      <c r="G57" s="14">
        <f t="shared" si="10"/>
        <v>4040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92023</v>
      </c>
      <c r="B58" s="12">
        <f t="shared" si="12"/>
        <v>45170</v>
      </c>
      <c r="C58" s="13">
        <f t="shared" si="13"/>
        <v>1150</v>
      </c>
      <c r="D58" s="13">
        <f t="shared" si="14"/>
        <v>115</v>
      </c>
      <c r="E58" s="13">
        <f t="shared" si="15"/>
        <v>4155</v>
      </c>
      <c r="F58" s="14">
        <f t="shared" si="16"/>
        <v>0</v>
      </c>
      <c r="G58" s="14">
        <f t="shared" si="10"/>
        <v>4155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102023</v>
      </c>
      <c r="B59" s="12">
        <f t="shared" si="12"/>
        <v>45200</v>
      </c>
      <c r="C59" s="13">
        <f t="shared" si="13"/>
        <v>1150</v>
      </c>
      <c r="D59" s="13">
        <f t="shared" si="14"/>
        <v>115</v>
      </c>
      <c r="E59" s="13">
        <f t="shared" si="15"/>
        <v>4270</v>
      </c>
      <c r="F59" s="14">
        <f t="shared" si="16"/>
        <v>0</v>
      </c>
      <c r="G59" s="14">
        <f t="shared" si="10"/>
        <v>4270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112023</v>
      </c>
      <c r="B60" s="12">
        <f t="shared" si="12"/>
        <v>45231</v>
      </c>
      <c r="C60" s="13">
        <f t="shared" si="13"/>
        <v>1150</v>
      </c>
      <c r="D60" s="13">
        <f t="shared" si="14"/>
        <v>115</v>
      </c>
      <c r="E60" s="13">
        <f t="shared" si="15"/>
        <v>4385</v>
      </c>
      <c r="F60" s="14">
        <f t="shared" si="16"/>
        <v>0</v>
      </c>
      <c r="G60" s="14">
        <f t="shared" si="10"/>
        <v>4385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122023</v>
      </c>
      <c r="B61" s="12">
        <f t="shared" si="12"/>
        <v>45261</v>
      </c>
      <c r="C61" s="13">
        <f t="shared" si="13"/>
        <v>1150</v>
      </c>
      <c r="D61" s="13">
        <f t="shared" si="14"/>
        <v>115</v>
      </c>
      <c r="E61" s="13">
        <f t="shared" si="15"/>
        <v>4500</v>
      </c>
      <c r="F61" s="14">
        <f t="shared" si="16"/>
        <v>0</v>
      </c>
      <c r="G61" s="14">
        <f t="shared" si="10"/>
        <v>4500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12024</v>
      </c>
      <c r="B62" s="12">
        <f t="shared" si="12"/>
        <v>45292</v>
      </c>
      <c r="C62" s="13">
        <f t="shared" si="13"/>
        <v>1150</v>
      </c>
      <c r="D62" s="13">
        <f t="shared" si="14"/>
        <v>115</v>
      </c>
      <c r="E62" s="13">
        <f t="shared" si="15"/>
        <v>4615</v>
      </c>
      <c r="F62" s="14">
        <f t="shared" si="16"/>
        <v>0</v>
      </c>
      <c r="G62" s="14">
        <f t="shared" si="10"/>
        <v>4615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22024</v>
      </c>
      <c r="B63" s="12">
        <f t="shared" si="12"/>
        <v>45323</v>
      </c>
      <c r="C63" s="13">
        <f t="shared" si="13"/>
        <v>1150</v>
      </c>
      <c r="D63" s="13">
        <f t="shared" si="14"/>
        <v>115</v>
      </c>
      <c r="E63" s="13">
        <f t="shared" si="15"/>
        <v>4730</v>
      </c>
      <c r="F63" s="14">
        <f t="shared" si="16"/>
        <v>0</v>
      </c>
      <c r="G63" s="14">
        <f t="shared" si="10"/>
        <v>4730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32024</v>
      </c>
      <c r="B64" s="12">
        <f t="shared" si="12"/>
        <v>45352</v>
      </c>
      <c r="C64" s="13">
        <f t="shared" si="13"/>
        <v>1150</v>
      </c>
      <c r="D64" s="13">
        <f t="shared" si="14"/>
        <v>115</v>
      </c>
      <c r="E64" s="13">
        <f t="shared" si="15"/>
        <v>4845</v>
      </c>
      <c r="F64" s="14">
        <f t="shared" si="16"/>
        <v>0</v>
      </c>
      <c r="G64" s="14">
        <f t="shared" si="10"/>
        <v>4845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42024</v>
      </c>
      <c r="B65" s="12">
        <f t="shared" si="12"/>
        <v>45383</v>
      </c>
      <c r="C65" s="13">
        <f t="shared" si="13"/>
        <v>1150</v>
      </c>
      <c r="D65" s="13">
        <f t="shared" si="14"/>
        <v>115</v>
      </c>
      <c r="E65" s="13">
        <f t="shared" si="15"/>
        <v>4960</v>
      </c>
      <c r="F65" s="14">
        <f t="shared" si="16"/>
        <v>0</v>
      </c>
      <c r="G65" s="14">
        <f t="shared" si="10"/>
        <v>4960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52024</v>
      </c>
      <c r="B66" s="12">
        <f t="shared" si="12"/>
        <v>45413</v>
      </c>
      <c r="C66" s="13">
        <f t="shared" si="13"/>
        <v>1150</v>
      </c>
      <c r="D66" s="13">
        <f t="shared" si="14"/>
        <v>115</v>
      </c>
      <c r="E66" s="13">
        <f t="shared" si="15"/>
        <v>5075</v>
      </c>
      <c r="F66" s="14">
        <f t="shared" si="16"/>
        <v>0</v>
      </c>
      <c r="G66" s="14">
        <f t="shared" si="10"/>
        <v>5075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62024</v>
      </c>
      <c r="B67" s="12">
        <f t="shared" si="12"/>
        <v>45444</v>
      </c>
      <c r="C67" s="13">
        <f t="shared" si="13"/>
        <v>1150</v>
      </c>
      <c r="D67" s="13">
        <f t="shared" si="14"/>
        <v>115</v>
      </c>
      <c r="E67" s="13">
        <f t="shared" si="15"/>
        <v>5190</v>
      </c>
      <c r="F67" s="14">
        <f t="shared" si="16"/>
        <v>0</v>
      </c>
      <c r="G67" s="14">
        <f t="shared" si="10"/>
        <v>5190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72024</v>
      </c>
      <c r="B68" s="12">
        <f t="shared" si="12"/>
        <v>45474</v>
      </c>
      <c r="C68" s="13">
        <f t="shared" si="13"/>
        <v>1150</v>
      </c>
      <c r="D68" s="13">
        <f t="shared" si="14"/>
        <v>115</v>
      </c>
      <c r="E68" s="13">
        <f t="shared" si="15"/>
        <v>5305</v>
      </c>
      <c r="F68" s="14">
        <f t="shared" si="16"/>
        <v>0</v>
      </c>
      <c r="G68" s="14">
        <f t="shared" si="10"/>
        <v>5305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82024</v>
      </c>
      <c r="B69" s="12">
        <f t="shared" si="12"/>
        <v>45505</v>
      </c>
      <c r="C69" s="13">
        <f t="shared" si="13"/>
        <v>1150</v>
      </c>
      <c r="D69" s="13">
        <f t="shared" si="14"/>
        <v>115</v>
      </c>
      <c r="E69" s="13">
        <f t="shared" si="15"/>
        <v>5420</v>
      </c>
      <c r="F69" s="14">
        <f t="shared" si="16"/>
        <v>0</v>
      </c>
      <c r="G69" s="14">
        <f t="shared" ref="G69:G100" si="19">E69-F69</f>
        <v>5420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92024</v>
      </c>
      <c r="B70" s="12">
        <f t="shared" ref="B70:B101" si="21">EDATE(B69,1)</f>
        <v>45536</v>
      </c>
      <c r="C70" s="13">
        <f t="shared" ref="C70:C101" si="22">C69-H70+I70</f>
        <v>1150</v>
      </c>
      <c r="D70" s="13">
        <f t="shared" ref="D70:D101" si="23">C69*$K$1</f>
        <v>115</v>
      </c>
      <c r="E70" s="13">
        <f t="shared" ref="E70:E101" si="24">C69*$K$1+G69</f>
        <v>5535</v>
      </c>
      <c r="F70" s="14">
        <f t="shared" ref="F70:F101" si="25">IF(J70&gt;E70,E70,J70)</f>
        <v>0</v>
      </c>
      <c r="G70" s="14">
        <f t="shared" si="19"/>
        <v>5535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102024</v>
      </c>
      <c r="B71" s="12">
        <f t="shared" si="21"/>
        <v>45566</v>
      </c>
      <c r="C71" s="13">
        <f t="shared" si="22"/>
        <v>1150</v>
      </c>
      <c r="D71" s="13">
        <f t="shared" si="23"/>
        <v>115</v>
      </c>
      <c r="E71" s="13">
        <f t="shared" si="24"/>
        <v>5650</v>
      </c>
      <c r="F71" s="14">
        <f t="shared" si="25"/>
        <v>0</v>
      </c>
      <c r="G71" s="14">
        <f t="shared" si="19"/>
        <v>5650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112024</v>
      </c>
      <c r="B72" s="12">
        <f t="shared" si="21"/>
        <v>45597</v>
      </c>
      <c r="C72" s="13">
        <f t="shared" si="22"/>
        <v>1150</v>
      </c>
      <c r="D72" s="13">
        <f t="shared" si="23"/>
        <v>115</v>
      </c>
      <c r="E72" s="13">
        <f t="shared" si="24"/>
        <v>5765</v>
      </c>
      <c r="F72" s="14">
        <f t="shared" si="25"/>
        <v>0</v>
      </c>
      <c r="G72" s="14">
        <f t="shared" si="19"/>
        <v>5765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122024</v>
      </c>
      <c r="B73" s="12">
        <f t="shared" si="21"/>
        <v>45627</v>
      </c>
      <c r="C73" s="13">
        <f t="shared" si="22"/>
        <v>1150</v>
      </c>
      <c r="D73" s="13">
        <f t="shared" si="23"/>
        <v>115</v>
      </c>
      <c r="E73" s="13">
        <f t="shared" si="24"/>
        <v>5880</v>
      </c>
      <c r="F73" s="14">
        <f t="shared" si="25"/>
        <v>0</v>
      </c>
      <c r="G73" s="14">
        <f t="shared" si="19"/>
        <v>5880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12025</v>
      </c>
      <c r="B74" s="12">
        <f t="shared" si="21"/>
        <v>45658</v>
      </c>
      <c r="C74" s="13">
        <f t="shared" si="22"/>
        <v>1150</v>
      </c>
      <c r="D74" s="13">
        <f t="shared" si="23"/>
        <v>115</v>
      </c>
      <c r="E74" s="13">
        <f t="shared" si="24"/>
        <v>5995</v>
      </c>
      <c r="F74" s="14">
        <f t="shared" si="25"/>
        <v>0</v>
      </c>
      <c r="G74" s="14">
        <f t="shared" si="19"/>
        <v>5995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22025</v>
      </c>
      <c r="B75" s="12">
        <f t="shared" si="21"/>
        <v>45689</v>
      </c>
      <c r="C75" s="13">
        <f t="shared" si="22"/>
        <v>1150</v>
      </c>
      <c r="D75" s="13">
        <f t="shared" si="23"/>
        <v>115</v>
      </c>
      <c r="E75" s="13">
        <f t="shared" si="24"/>
        <v>6110</v>
      </c>
      <c r="F75" s="14">
        <f t="shared" si="25"/>
        <v>0</v>
      </c>
      <c r="G75" s="14">
        <f t="shared" si="19"/>
        <v>6110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32025</v>
      </c>
      <c r="B76" s="12">
        <f t="shared" si="21"/>
        <v>45717</v>
      </c>
      <c r="C76" s="13">
        <f t="shared" si="22"/>
        <v>1150</v>
      </c>
      <c r="D76" s="13">
        <f t="shared" si="23"/>
        <v>115</v>
      </c>
      <c r="E76" s="13">
        <f t="shared" si="24"/>
        <v>6225</v>
      </c>
      <c r="F76" s="14">
        <f t="shared" si="25"/>
        <v>0</v>
      </c>
      <c r="G76" s="14">
        <f t="shared" si="19"/>
        <v>6225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42025</v>
      </c>
      <c r="B77" s="12">
        <f t="shared" si="21"/>
        <v>45748</v>
      </c>
      <c r="C77" s="13">
        <f t="shared" si="22"/>
        <v>1150</v>
      </c>
      <c r="D77" s="13">
        <f t="shared" si="23"/>
        <v>115</v>
      </c>
      <c r="E77" s="13">
        <f t="shared" si="24"/>
        <v>6340</v>
      </c>
      <c r="F77" s="14">
        <f t="shared" si="25"/>
        <v>0</v>
      </c>
      <c r="G77" s="14">
        <f t="shared" si="19"/>
        <v>6340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52025</v>
      </c>
      <c r="B78" s="12">
        <f t="shared" si="21"/>
        <v>45778</v>
      </c>
      <c r="C78" s="13">
        <f t="shared" si="22"/>
        <v>1150</v>
      </c>
      <c r="D78" s="13">
        <f t="shared" si="23"/>
        <v>115</v>
      </c>
      <c r="E78" s="13">
        <f t="shared" si="24"/>
        <v>6455</v>
      </c>
      <c r="F78" s="14">
        <f t="shared" si="25"/>
        <v>0</v>
      </c>
      <c r="G78" s="14">
        <f t="shared" si="19"/>
        <v>6455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62025</v>
      </c>
      <c r="B79" s="12">
        <f t="shared" si="21"/>
        <v>45809</v>
      </c>
      <c r="C79" s="13">
        <f t="shared" si="22"/>
        <v>1150</v>
      </c>
      <c r="D79" s="13">
        <f t="shared" si="23"/>
        <v>115</v>
      </c>
      <c r="E79" s="13">
        <f t="shared" si="24"/>
        <v>6570</v>
      </c>
      <c r="F79" s="14">
        <f t="shared" si="25"/>
        <v>0</v>
      </c>
      <c r="G79" s="14">
        <f t="shared" si="19"/>
        <v>6570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72025</v>
      </c>
      <c r="B80" s="12">
        <f t="shared" si="21"/>
        <v>45839</v>
      </c>
      <c r="C80" s="13">
        <f t="shared" si="22"/>
        <v>1150</v>
      </c>
      <c r="D80" s="13">
        <f t="shared" si="23"/>
        <v>115</v>
      </c>
      <c r="E80" s="13">
        <f t="shared" si="24"/>
        <v>6685</v>
      </c>
      <c r="F80" s="14">
        <f t="shared" si="25"/>
        <v>0</v>
      </c>
      <c r="G80" s="14">
        <f t="shared" si="19"/>
        <v>6685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82025</v>
      </c>
      <c r="B81" s="12">
        <f t="shared" si="21"/>
        <v>45870</v>
      </c>
      <c r="C81" s="13">
        <f t="shared" si="22"/>
        <v>1150</v>
      </c>
      <c r="D81" s="13">
        <f t="shared" si="23"/>
        <v>115</v>
      </c>
      <c r="E81" s="13">
        <f t="shared" si="24"/>
        <v>6800</v>
      </c>
      <c r="F81" s="14">
        <f t="shared" si="25"/>
        <v>0</v>
      </c>
      <c r="G81" s="14">
        <f t="shared" si="19"/>
        <v>6800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92025</v>
      </c>
      <c r="B82" s="12">
        <f t="shared" si="21"/>
        <v>45901</v>
      </c>
      <c r="C82" s="13">
        <f t="shared" si="22"/>
        <v>1150</v>
      </c>
      <c r="D82" s="13">
        <f t="shared" si="23"/>
        <v>115</v>
      </c>
      <c r="E82" s="13">
        <f t="shared" si="24"/>
        <v>6915</v>
      </c>
      <c r="F82" s="14">
        <f t="shared" si="25"/>
        <v>0</v>
      </c>
      <c r="G82" s="14">
        <f t="shared" si="19"/>
        <v>6915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102025</v>
      </c>
      <c r="B83" s="12">
        <f t="shared" si="21"/>
        <v>45931</v>
      </c>
      <c r="C83" s="13">
        <f t="shared" si="22"/>
        <v>1150</v>
      </c>
      <c r="D83" s="13">
        <f t="shared" si="23"/>
        <v>115</v>
      </c>
      <c r="E83" s="13">
        <f t="shared" si="24"/>
        <v>7030</v>
      </c>
      <c r="F83" s="14">
        <f t="shared" si="25"/>
        <v>0</v>
      </c>
      <c r="G83" s="14">
        <f t="shared" si="19"/>
        <v>7030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112025</v>
      </c>
      <c r="B84" s="12">
        <f t="shared" si="21"/>
        <v>45962</v>
      </c>
      <c r="C84" s="13">
        <f t="shared" si="22"/>
        <v>1150</v>
      </c>
      <c r="D84" s="13">
        <f t="shared" si="23"/>
        <v>115</v>
      </c>
      <c r="E84" s="13">
        <f t="shared" si="24"/>
        <v>7145</v>
      </c>
      <c r="F84" s="14">
        <f t="shared" si="25"/>
        <v>0</v>
      </c>
      <c r="G84" s="14">
        <f t="shared" si="19"/>
        <v>7145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122025</v>
      </c>
      <c r="B85" s="12">
        <f t="shared" si="21"/>
        <v>45992</v>
      </c>
      <c r="C85" s="13">
        <f t="shared" si="22"/>
        <v>1150</v>
      </c>
      <c r="D85" s="13">
        <f t="shared" si="23"/>
        <v>115</v>
      </c>
      <c r="E85" s="13">
        <f t="shared" si="24"/>
        <v>7260</v>
      </c>
      <c r="F85" s="14">
        <f t="shared" si="25"/>
        <v>0</v>
      </c>
      <c r="G85" s="14">
        <f t="shared" si="19"/>
        <v>7260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12026</v>
      </c>
      <c r="B86" s="12">
        <f t="shared" si="21"/>
        <v>46023</v>
      </c>
      <c r="C86" s="13">
        <f t="shared" si="22"/>
        <v>1150</v>
      </c>
      <c r="D86" s="13">
        <f t="shared" si="23"/>
        <v>115</v>
      </c>
      <c r="E86" s="13">
        <f t="shared" si="24"/>
        <v>7375</v>
      </c>
      <c r="F86" s="14">
        <f t="shared" si="25"/>
        <v>0</v>
      </c>
      <c r="G86" s="14">
        <f t="shared" si="19"/>
        <v>7375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22026</v>
      </c>
      <c r="B87" s="12">
        <f t="shared" si="21"/>
        <v>46054</v>
      </c>
      <c r="C87" s="13">
        <f t="shared" si="22"/>
        <v>1150</v>
      </c>
      <c r="D87" s="13">
        <f t="shared" si="23"/>
        <v>115</v>
      </c>
      <c r="E87" s="13">
        <f t="shared" si="24"/>
        <v>7490</v>
      </c>
      <c r="F87" s="14">
        <f t="shared" si="25"/>
        <v>0</v>
      </c>
      <c r="G87" s="14">
        <f t="shared" si="19"/>
        <v>7490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32026</v>
      </c>
      <c r="B88" s="12">
        <f t="shared" si="21"/>
        <v>46082</v>
      </c>
      <c r="C88" s="13">
        <f t="shared" si="22"/>
        <v>1150</v>
      </c>
      <c r="D88" s="13">
        <f t="shared" si="23"/>
        <v>115</v>
      </c>
      <c r="E88" s="13">
        <f t="shared" si="24"/>
        <v>7605</v>
      </c>
      <c r="F88" s="14">
        <f t="shared" si="25"/>
        <v>0</v>
      </c>
      <c r="G88" s="14">
        <f t="shared" si="19"/>
        <v>7605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42026</v>
      </c>
      <c r="B89" s="12">
        <f t="shared" si="21"/>
        <v>46113</v>
      </c>
      <c r="C89" s="13">
        <f t="shared" si="22"/>
        <v>1150</v>
      </c>
      <c r="D89" s="13">
        <f t="shared" si="23"/>
        <v>115</v>
      </c>
      <c r="E89" s="13">
        <f t="shared" si="24"/>
        <v>7720</v>
      </c>
      <c r="F89" s="14">
        <f t="shared" si="25"/>
        <v>0</v>
      </c>
      <c r="G89" s="14">
        <f t="shared" si="19"/>
        <v>7720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52026</v>
      </c>
      <c r="B90" s="12">
        <f t="shared" si="21"/>
        <v>46143</v>
      </c>
      <c r="C90" s="13">
        <f t="shared" si="22"/>
        <v>1150</v>
      </c>
      <c r="D90" s="13">
        <f t="shared" si="23"/>
        <v>115</v>
      </c>
      <c r="E90" s="13">
        <f t="shared" si="24"/>
        <v>7835</v>
      </c>
      <c r="F90" s="14">
        <f t="shared" si="25"/>
        <v>0</v>
      </c>
      <c r="G90" s="14">
        <f t="shared" si="19"/>
        <v>7835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62026</v>
      </c>
      <c r="B91" s="12">
        <f t="shared" si="21"/>
        <v>46174</v>
      </c>
      <c r="C91" s="13">
        <f t="shared" si="22"/>
        <v>1150</v>
      </c>
      <c r="D91" s="13">
        <f t="shared" si="23"/>
        <v>115</v>
      </c>
      <c r="E91" s="13">
        <f t="shared" si="24"/>
        <v>7950</v>
      </c>
      <c r="F91" s="14">
        <f t="shared" si="25"/>
        <v>0</v>
      </c>
      <c r="G91" s="14">
        <f t="shared" si="19"/>
        <v>7950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72026</v>
      </c>
      <c r="B92" s="12">
        <f t="shared" si="21"/>
        <v>46204</v>
      </c>
      <c r="C92" s="13">
        <f t="shared" si="22"/>
        <v>1150</v>
      </c>
      <c r="D92" s="13">
        <f t="shared" si="23"/>
        <v>115</v>
      </c>
      <c r="E92" s="13">
        <f t="shared" si="24"/>
        <v>8065</v>
      </c>
      <c r="F92" s="14">
        <f t="shared" si="25"/>
        <v>0</v>
      </c>
      <c r="G92" s="14">
        <f t="shared" si="19"/>
        <v>8065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82026</v>
      </c>
      <c r="B93" s="12">
        <f t="shared" si="21"/>
        <v>46235</v>
      </c>
      <c r="C93" s="13">
        <f t="shared" si="22"/>
        <v>1150</v>
      </c>
      <c r="D93" s="13">
        <f t="shared" si="23"/>
        <v>115</v>
      </c>
      <c r="E93" s="13">
        <f t="shared" si="24"/>
        <v>8180</v>
      </c>
      <c r="F93" s="14">
        <f t="shared" si="25"/>
        <v>0</v>
      </c>
      <c r="G93" s="14">
        <f t="shared" si="19"/>
        <v>8180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92026</v>
      </c>
      <c r="B94" s="12">
        <f t="shared" si="21"/>
        <v>46266</v>
      </c>
      <c r="C94" s="13">
        <f t="shared" si="22"/>
        <v>1150</v>
      </c>
      <c r="D94" s="13">
        <f t="shared" si="23"/>
        <v>115</v>
      </c>
      <c r="E94" s="13">
        <f t="shared" si="24"/>
        <v>8295</v>
      </c>
      <c r="F94" s="14">
        <f t="shared" si="25"/>
        <v>0</v>
      </c>
      <c r="G94" s="14">
        <f t="shared" si="19"/>
        <v>8295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102026</v>
      </c>
      <c r="B95" s="12">
        <f t="shared" si="21"/>
        <v>46296</v>
      </c>
      <c r="C95" s="13">
        <f t="shared" si="22"/>
        <v>1150</v>
      </c>
      <c r="D95" s="13">
        <f t="shared" si="23"/>
        <v>115</v>
      </c>
      <c r="E95" s="13">
        <f t="shared" si="24"/>
        <v>8410</v>
      </c>
      <c r="F95" s="14">
        <f t="shared" si="25"/>
        <v>0</v>
      </c>
      <c r="G95" s="14">
        <f t="shared" si="19"/>
        <v>8410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112026</v>
      </c>
      <c r="B96" s="12">
        <f t="shared" si="21"/>
        <v>46327</v>
      </c>
      <c r="C96" s="13">
        <f t="shared" si="22"/>
        <v>1150</v>
      </c>
      <c r="D96" s="13">
        <f t="shared" si="23"/>
        <v>115</v>
      </c>
      <c r="E96" s="13">
        <f t="shared" si="24"/>
        <v>8525</v>
      </c>
      <c r="F96" s="14">
        <f t="shared" si="25"/>
        <v>0</v>
      </c>
      <c r="G96" s="14">
        <f t="shared" si="19"/>
        <v>8525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122026</v>
      </c>
      <c r="B97" s="12">
        <f t="shared" si="21"/>
        <v>46357</v>
      </c>
      <c r="C97" s="13">
        <f t="shared" si="22"/>
        <v>1150</v>
      </c>
      <c r="D97" s="13">
        <f t="shared" si="23"/>
        <v>115</v>
      </c>
      <c r="E97" s="13">
        <f t="shared" si="24"/>
        <v>8640</v>
      </c>
      <c r="F97" s="14">
        <f t="shared" si="25"/>
        <v>0</v>
      </c>
      <c r="G97" s="14">
        <f t="shared" si="19"/>
        <v>8640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12027</v>
      </c>
      <c r="B98" s="12">
        <f t="shared" si="21"/>
        <v>46388</v>
      </c>
      <c r="C98" s="13">
        <f t="shared" si="22"/>
        <v>1150</v>
      </c>
      <c r="D98" s="13">
        <f t="shared" si="23"/>
        <v>115</v>
      </c>
      <c r="E98" s="13">
        <f t="shared" si="24"/>
        <v>8755</v>
      </c>
      <c r="F98" s="14">
        <f t="shared" si="25"/>
        <v>0</v>
      </c>
      <c r="G98" s="14">
        <f t="shared" si="19"/>
        <v>8755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22027</v>
      </c>
      <c r="B99" s="12">
        <f t="shared" si="21"/>
        <v>46419</v>
      </c>
      <c r="C99" s="13">
        <f t="shared" si="22"/>
        <v>1150</v>
      </c>
      <c r="D99" s="13">
        <f t="shared" si="23"/>
        <v>115</v>
      </c>
      <c r="E99" s="13">
        <f t="shared" si="24"/>
        <v>8870</v>
      </c>
      <c r="F99" s="14">
        <f t="shared" si="25"/>
        <v>0</v>
      </c>
      <c r="G99" s="14">
        <f t="shared" si="19"/>
        <v>8870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32027</v>
      </c>
      <c r="B100" s="12">
        <f t="shared" si="21"/>
        <v>46447</v>
      </c>
      <c r="C100" s="13">
        <f t="shared" si="22"/>
        <v>1150</v>
      </c>
      <c r="D100" s="13">
        <f t="shared" si="23"/>
        <v>115</v>
      </c>
      <c r="E100" s="13">
        <f t="shared" si="24"/>
        <v>8985</v>
      </c>
      <c r="F100" s="14">
        <f t="shared" si="25"/>
        <v>0</v>
      </c>
      <c r="G100" s="14">
        <f t="shared" si="19"/>
        <v>8985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42027</v>
      </c>
      <c r="B101" s="12">
        <f t="shared" si="21"/>
        <v>46478</v>
      </c>
      <c r="C101" s="13">
        <f t="shared" si="22"/>
        <v>1150</v>
      </c>
      <c r="D101" s="13">
        <f t="shared" si="23"/>
        <v>115</v>
      </c>
      <c r="E101" s="13">
        <f t="shared" si="24"/>
        <v>9100</v>
      </c>
      <c r="F101" s="14">
        <f t="shared" si="25"/>
        <v>0</v>
      </c>
      <c r="G101" s="14">
        <f t="shared" ref="G101:G124" si="29">E101-F101</f>
        <v>9100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52027</v>
      </c>
      <c r="B102" s="12">
        <f t="shared" ref="B102:B124" si="31">EDATE(B101,1)</f>
        <v>46508</v>
      </c>
      <c r="C102" s="13">
        <f t="shared" ref="C102:C124" si="32">C101-H102+I102</f>
        <v>1150</v>
      </c>
      <c r="D102" s="13">
        <f t="shared" ref="D102:D124" si="33">C101*$K$1</f>
        <v>115</v>
      </c>
      <c r="E102" s="13">
        <f t="shared" ref="E102:E124" si="34">C101*$K$1+G101</f>
        <v>9215</v>
      </c>
      <c r="F102" s="14">
        <f t="shared" ref="F102:F124" si="35">IF(J102&gt;E102,E102,J102)</f>
        <v>0</v>
      </c>
      <c r="G102" s="14">
        <f t="shared" si="29"/>
        <v>9215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62027</v>
      </c>
      <c r="B103" s="12">
        <f t="shared" si="31"/>
        <v>46539</v>
      </c>
      <c r="C103" s="13">
        <f t="shared" si="32"/>
        <v>1150</v>
      </c>
      <c r="D103" s="13">
        <f t="shared" si="33"/>
        <v>115</v>
      </c>
      <c r="E103" s="13">
        <f t="shared" si="34"/>
        <v>9330</v>
      </c>
      <c r="F103" s="14">
        <f t="shared" si="35"/>
        <v>0</v>
      </c>
      <c r="G103" s="14">
        <f t="shared" si="29"/>
        <v>9330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72027</v>
      </c>
      <c r="B104" s="12">
        <f t="shared" si="31"/>
        <v>46569</v>
      </c>
      <c r="C104" s="13">
        <f t="shared" si="32"/>
        <v>1150</v>
      </c>
      <c r="D104" s="13">
        <f t="shared" si="33"/>
        <v>115</v>
      </c>
      <c r="E104" s="13">
        <f t="shared" si="34"/>
        <v>9445</v>
      </c>
      <c r="F104" s="14">
        <f t="shared" si="35"/>
        <v>0</v>
      </c>
      <c r="G104" s="14">
        <f t="shared" si="29"/>
        <v>9445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82027</v>
      </c>
      <c r="B105" s="12">
        <f t="shared" si="31"/>
        <v>46600</v>
      </c>
      <c r="C105" s="13">
        <f t="shared" si="32"/>
        <v>1150</v>
      </c>
      <c r="D105" s="13">
        <f t="shared" si="33"/>
        <v>115</v>
      </c>
      <c r="E105" s="13">
        <f t="shared" si="34"/>
        <v>9560</v>
      </c>
      <c r="F105" s="14">
        <f t="shared" si="35"/>
        <v>0</v>
      </c>
      <c r="G105" s="14">
        <f t="shared" si="29"/>
        <v>9560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92027</v>
      </c>
      <c r="B106" s="12">
        <f t="shared" si="31"/>
        <v>46631</v>
      </c>
      <c r="C106" s="13">
        <f t="shared" si="32"/>
        <v>1150</v>
      </c>
      <c r="D106" s="13">
        <f t="shared" si="33"/>
        <v>115</v>
      </c>
      <c r="E106" s="13">
        <f t="shared" si="34"/>
        <v>9675</v>
      </c>
      <c r="F106" s="14">
        <f t="shared" si="35"/>
        <v>0</v>
      </c>
      <c r="G106" s="14">
        <f t="shared" si="29"/>
        <v>9675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102027</v>
      </c>
      <c r="B107" s="12">
        <f t="shared" si="31"/>
        <v>46661</v>
      </c>
      <c r="C107" s="13">
        <f t="shared" si="32"/>
        <v>1150</v>
      </c>
      <c r="D107" s="13">
        <f t="shared" si="33"/>
        <v>115</v>
      </c>
      <c r="E107" s="13">
        <f t="shared" si="34"/>
        <v>9790</v>
      </c>
      <c r="F107" s="14">
        <f t="shared" si="35"/>
        <v>0</v>
      </c>
      <c r="G107" s="14">
        <f t="shared" si="29"/>
        <v>9790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112027</v>
      </c>
      <c r="B108" s="12">
        <f t="shared" si="31"/>
        <v>46692</v>
      </c>
      <c r="C108" s="13">
        <f t="shared" si="32"/>
        <v>1150</v>
      </c>
      <c r="D108" s="13">
        <f t="shared" si="33"/>
        <v>115</v>
      </c>
      <c r="E108" s="13">
        <f t="shared" si="34"/>
        <v>9905</v>
      </c>
      <c r="F108" s="14">
        <f t="shared" si="35"/>
        <v>0</v>
      </c>
      <c r="G108" s="14">
        <f t="shared" si="29"/>
        <v>9905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122027</v>
      </c>
      <c r="B109" s="12">
        <f t="shared" si="31"/>
        <v>46722</v>
      </c>
      <c r="C109" s="13">
        <f t="shared" si="32"/>
        <v>1150</v>
      </c>
      <c r="D109" s="13">
        <f t="shared" si="33"/>
        <v>115</v>
      </c>
      <c r="E109" s="13">
        <f t="shared" si="34"/>
        <v>10020</v>
      </c>
      <c r="F109" s="14">
        <f t="shared" si="35"/>
        <v>0</v>
      </c>
      <c r="G109" s="14">
        <f t="shared" si="29"/>
        <v>10020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12028</v>
      </c>
      <c r="B110" s="12">
        <f t="shared" si="31"/>
        <v>46753</v>
      </c>
      <c r="C110" s="13">
        <f t="shared" si="32"/>
        <v>1150</v>
      </c>
      <c r="D110" s="13">
        <f t="shared" si="33"/>
        <v>115</v>
      </c>
      <c r="E110" s="13">
        <f t="shared" si="34"/>
        <v>10135</v>
      </c>
      <c r="F110" s="14">
        <f t="shared" si="35"/>
        <v>0</v>
      </c>
      <c r="G110" s="14">
        <f t="shared" si="29"/>
        <v>10135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22028</v>
      </c>
      <c r="B111" s="12">
        <f t="shared" si="31"/>
        <v>46784</v>
      </c>
      <c r="C111" s="13">
        <f t="shared" si="32"/>
        <v>1150</v>
      </c>
      <c r="D111" s="13">
        <f t="shared" si="33"/>
        <v>115</v>
      </c>
      <c r="E111" s="13">
        <f t="shared" si="34"/>
        <v>10250</v>
      </c>
      <c r="F111" s="14">
        <f t="shared" si="35"/>
        <v>0</v>
      </c>
      <c r="G111" s="14">
        <f t="shared" si="29"/>
        <v>10250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32028</v>
      </c>
      <c r="B112" s="12">
        <f t="shared" si="31"/>
        <v>46813</v>
      </c>
      <c r="C112" s="13">
        <f t="shared" si="32"/>
        <v>1150</v>
      </c>
      <c r="D112" s="13">
        <f t="shared" si="33"/>
        <v>115</v>
      </c>
      <c r="E112" s="13">
        <f t="shared" si="34"/>
        <v>10365</v>
      </c>
      <c r="F112" s="14">
        <f t="shared" si="35"/>
        <v>0</v>
      </c>
      <c r="G112" s="14">
        <f t="shared" si="29"/>
        <v>10365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42028</v>
      </c>
      <c r="B113" s="12">
        <f t="shared" si="31"/>
        <v>46844</v>
      </c>
      <c r="C113" s="13">
        <f t="shared" si="32"/>
        <v>1150</v>
      </c>
      <c r="D113" s="13">
        <f t="shared" si="33"/>
        <v>115</v>
      </c>
      <c r="E113" s="13">
        <f t="shared" si="34"/>
        <v>10480</v>
      </c>
      <c r="F113" s="14">
        <f t="shared" si="35"/>
        <v>0</v>
      </c>
      <c r="G113" s="14">
        <f t="shared" si="29"/>
        <v>10480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52028</v>
      </c>
      <c r="B114" s="12">
        <f t="shared" si="31"/>
        <v>46874</v>
      </c>
      <c r="C114" s="13">
        <f t="shared" si="32"/>
        <v>1150</v>
      </c>
      <c r="D114" s="13">
        <f t="shared" si="33"/>
        <v>115</v>
      </c>
      <c r="E114" s="13">
        <f t="shared" si="34"/>
        <v>10595</v>
      </c>
      <c r="F114" s="14">
        <f t="shared" si="35"/>
        <v>0</v>
      </c>
      <c r="G114" s="14">
        <f t="shared" si="29"/>
        <v>10595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62028</v>
      </c>
      <c r="B115" s="12">
        <f t="shared" si="31"/>
        <v>46905</v>
      </c>
      <c r="C115" s="13">
        <f t="shared" si="32"/>
        <v>1150</v>
      </c>
      <c r="D115" s="13">
        <f t="shared" si="33"/>
        <v>115</v>
      </c>
      <c r="E115" s="13">
        <f t="shared" si="34"/>
        <v>10710</v>
      </c>
      <c r="F115" s="14">
        <f t="shared" si="35"/>
        <v>0</v>
      </c>
      <c r="G115" s="14">
        <f t="shared" si="29"/>
        <v>10710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72028</v>
      </c>
      <c r="B116" s="12">
        <f t="shared" si="31"/>
        <v>46935</v>
      </c>
      <c r="C116" s="13">
        <f t="shared" si="32"/>
        <v>1150</v>
      </c>
      <c r="D116" s="13">
        <f t="shared" si="33"/>
        <v>115</v>
      </c>
      <c r="E116" s="13">
        <f t="shared" si="34"/>
        <v>10825</v>
      </c>
      <c r="F116" s="14">
        <f t="shared" si="35"/>
        <v>0</v>
      </c>
      <c r="G116" s="14">
        <f t="shared" si="29"/>
        <v>10825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82028</v>
      </c>
      <c r="B117" s="12">
        <f t="shared" si="31"/>
        <v>46966</v>
      </c>
      <c r="C117" s="13">
        <f t="shared" si="32"/>
        <v>1150</v>
      </c>
      <c r="D117" s="13">
        <f t="shared" si="33"/>
        <v>115</v>
      </c>
      <c r="E117" s="13">
        <f t="shared" si="34"/>
        <v>10940</v>
      </c>
      <c r="F117" s="14">
        <f t="shared" si="35"/>
        <v>0</v>
      </c>
      <c r="G117" s="14">
        <f t="shared" si="29"/>
        <v>10940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92028</v>
      </c>
      <c r="B118" s="12">
        <f t="shared" si="31"/>
        <v>46997</v>
      </c>
      <c r="C118" s="13">
        <f t="shared" si="32"/>
        <v>1150</v>
      </c>
      <c r="D118" s="13">
        <f t="shared" si="33"/>
        <v>115</v>
      </c>
      <c r="E118" s="13">
        <f t="shared" si="34"/>
        <v>11055</v>
      </c>
      <c r="F118" s="14">
        <f t="shared" si="35"/>
        <v>0</v>
      </c>
      <c r="G118" s="14">
        <f t="shared" si="29"/>
        <v>11055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102028</v>
      </c>
      <c r="B119" s="12">
        <f t="shared" si="31"/>
        <v>47027</v>
      </c>
      <c r="C119" s="13">
        <f t="shared" si="32"/>
        <v>1150</v>
      </c>
      <c r="D119" s="13">
        <f t="shared" si="33"/>
        <v>115</v>
      </c>
      <c r="E119" s="13">
        <f t="shared" si="34"/>
        <v>11170</v>
      </c>
      <c r="F119" s="14">
        <f t="shared" si="35"/>
        <v>0</v>
      </c>
      <c r="G119" s="14">
        <f t="shared" si="29"/>
        <v>11170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112028</v>
      </c>
      <c r="B120" s="12">
        <f t="shared" si="31"/>
        <v>47058</v>
      </c>
      <c r="C120" s="13">
        <f t="shared" si="32"/>
        <v>1150</v>
      </c>
      <c r="D120" s="13">
        <f t="shared" si="33"/>
        <v>115</v>
      </c>
      <c r="E120" s="13">
        <f t="shared" si="34"/>
        <v>11285</v>
      </c>
      <c r="F120" s="14">
        <f t="shared" si="35"/>
        <v>0</v>
      </c>
      <c r="G120" s="14">
        <f t="shared" si="29"/>
        <v>11285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122028</v>
      </c>
      <c r="B121" s="12">
        <f t="shared" si="31"/>
        <v>47088</v>
      </c>
      <c r="C121" s="13">
        <f t="shared" si="32"/>
        <v>1150</v>
      </c>
      <c r="D121" s="13">
        <f t="shared" si="33"/>
        <v>115</v>
      </c>
      <c r="E121" s="13">
        <f t="shared" si="34"/>
        <v>11400</v>
      </c>
      <c r="F121" s="14">
        <f t="shared" si="35"/>
        <v>0</v>
      </c>
      <c r="G121" s="14">
        <f t="shared" si="29"/>
        <v>11400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12029</v>
      </c>
      <c r="B122" s="12">
        <f t="shared" si="31"/>
        <v>47119</v>
      </c>
      <c r="C122" s="13">
        <f t="shared" si="32"/>
        <v>1150</v>
      </c>
      <c r="D122" s="13">
        <f t="shared" si="33"/>
        <v>115</v>
      </c>
      <c r="E122" s="13">
        <f t="shared" si="34"/>
        <v>11515</v>
      </c>
      <c r="F122" s="14">
        <f t="shared" si="35"/>
        <v>0</v>
      </c>
      <c r="G122" s="14">
        <f t="shared" si="29"/>
        <v>11515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22029</v>
      </c>
      <c r="B123" s="12">
        <f t="shared" si="31"/>
        <v>47150</v>
      </c>
      <c r="C123" s="13">
        <f t="shared" si="32"/>
        <v>1150</v>
      </c>
      <c r="D123" s="13">
        <f t="shared" si="33"/>
        <v>115</v>
      </c>
      <c r="E123" s="13">
        <f t="shared" si="34"/>
        <v>11630</v>
      </c>
      <c r="F123" s="14">
        <f t="shared" si="35"/>
        <v>0</v>
      </c>
      <c r="G123" s="14">
        <f t="shared" si="29"/>
        <v>11630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32029</v>
      </c>
      <c r="B124" s="12">
        <f t="shared" si="31"/>
        <v>47178</v>
      </c>
      <c r="C124" s="13">
        <f t="shared" si="32"/>
        <v>1150</v>
      </c>
      <c r="D124" s="13">
        <f t="shared" si="33"/>
        <v>115</v>
      </c>
      <c r="E124" s="13">
        <f t="shared" si="34"/>
        <v>11745</v>
      </c>
      <c r="F124" s="14">
        <f t="shared" si="35"/>
        <v>0</v>
      </c>
      <c r="G124" s="14">
        <f t="shared" si="29"/>
        <v>11745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16" sqref="M16"/>
    </sheetView>
  </sheetViews>
  <sheetFormatPr defaultColWidth="11" defaultRowHeight="15"/>
  <cols>
    <col min="1" max="1" width="7" hidden="1" customWidth="1"/>
    <col min="2" max="2" width="9.85714285714286" customWidth="1"/>
    <col min="4" max="6" width="12" customWidth="1"/>
    <col min="7" max="7" width="11" customWidth="1"/>
    <col min="8" max="8" width="11.4285714285714" customWidth="1"/>
    <col min="9" max="9" width="10.1428571428571" customWidth="1"/>
    <col min="14" max="14" width="10.5714285714286" customWidth="1"/>
    <col min="15" max="15" width="10.2857142857143" customWidth="1"/>
    <col min="16" max="16" width="8" customWidth="1"/>
    <col min="17" max="17" width="3.42857142857143" customWidth="1"/>
    <col min="18" max="18" width="18.5714285714286" customWidth="1"/>
    <col min="19" max="19" width="8.71428571428571" customWidth="1"/>
  </cols>
  <sheetData>
    <row r="1" spans="2:16">
      <c r="B1" s="1" t="s">
        <v>9</v>
      </c>
      <c r="C1" s="2" t="s">
        <v>161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43556</v>
      </c>
      <c r="N1" s="19" t="s">
        <v>13</v>
      </c>
      <c r="O1" s="20">
        <v>100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42019</v>
      </c>
      <c r="B5" s="12">
        <f>EDATE(M1,0)</f>
        <v>43556</v>
      </c>
      <c r="C5" s="13">
        <f>IF(H5&gt;0,O1-H5,IF(J5&lt;0,O1-J5,O1))</f>
        <v>100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100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52019</v>
      </c>
      <c r="B6" s="12">
        <f t="shared" ref="B6:B37" si="2">EDATE(B5,1)</f>
        <v>43586</v>
      </c>
      <c r="C6" s="13">
        <f t="shared" ref="C6:C37" si="3">C5-H6+I6</f>
        <v>100</v>
      </c>
      <c r="D6" s="13">
        <f t="shared" ref="D6:D37" si="4">C5*$K$1</f>
        <v>10</v>
      </c>
      <c r="E6" s="13">
        <f t="shared" ref="E6:E37" si="5">C5*$K$1+G5</f>
        <v>10</v>
      </c>
      <c r="F6" s="14">
        <f t="shared" ref="F6:F37" si="6">IF(J6&gt;E6,E6,J6)</f>
        <v>10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10</v>
      </c>
      <c r="K6" s="27">
        <v>43605</v>
      </c>
      <c r="L6" s="26">
        <v>10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62019</v>
      </c>
      <c r="B7" s="12">
        <f t="shared" si="2"/>
        <v>43617</v>
      </c>
      <c r="C7" s="13">
        <f t="shared" si="3"/>
        <v>100</v>
      </c>
      <c r="D7" s="13">
        <f t="shared" si="4"/>
        <v>10</v>
      </c>
      <c r="E7" s="13">
        <f t="shared" si="5"/>
        <v>10</v>
      </c>
      <c r="F7" s="14">
        <f t="shared" si="6"/>
        <v>10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10</v>
      </c>
      <c r="K7" s="27">
        <v>43643</v>
      </c>
      <c r="L7" s="26">
        <v>10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72019</v>
      </c>
      <c r="B8" s="12">
        <f t="shared" si="2"/>
        <v>43647</v>
      </c>
      <c r="C8" s="13">
        <f t="shared" si="3"/>
        <v>100</v>
      </c>
      <c r="D8" s="13">
        <f t="shared" si="4"/>
        <v>10</v>
      </c>
      <c r="E8" s="13">
        <f t="shared" si="5"/>
        <v>10</v>
      </c>
      <c r="F8" s="14">
        <f t="shared" si="6"/>
        <v>10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10</v>
      </c>
      <c r="K8" s="27">
        <v>43643</v>
      </c>
      <c r="L8" s="26">
        <v>10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82019</v>
      </c>
      <c r="B9" s="12">
        <f t="shared" si="2"/>
        <v>43678</v>
      </c>
      <c r="C9" s="13">
        <f t="shared" si="3"/>
        <v>50</v>
      </c>
      <c r="D9" s="13">
        <f t="shared" si="4"/>
        <v>10</v>
      </c>
      <c r="E9" s="13">
        <f t="shared" si="5"/>
        <v>10</v>
      </c>
      <c r="F9" s="14">
        <f t="shared" si="6"/>
        <v>10</v>
      </c>
      <c r="G9" s="14">
        <f t="shared" si="0"/>
        <v>0</v>
      </c>
      <c r="H9" s="14">
        <f t="shared" si="7"/>
        <v>50</v>
      </c>
      <c r="I9" s="24">
        <f t="shared" si="8"/>
        <v>0</v>
      </c>
      <c r="J9" s="24">
        <f t="shared" si="9"/>
        <v>60</v>
      </c>
      <c r="K9" s="27">
        <v>43679</v>
      </c>
      <c r="L9" s="26">
        <v>60</v>
      </c>
      <c r="M9" s="27"/>
      <c r="N9" s="28"/>
      <c r="O9" s="27"/>
      <c r="P9" s="28"/>
      <c r="S9" s="5"/>
    </row>
    <row r="10" ht="15.75" spans="1:19">
      <c r="A10" s="5" t="str">
        <f t="shared" si="1"/>
        <v>92019</v>
      </c>
      <c r="B10" s="12">
        <f t="shared" si="2"/>
        <v>43709</v>
      </c>
      <c r="C10" s="13">
        <f t="shared" si="3"/>
        <v>0</v>
      </c>
      <c r="D10" s="13">
        <f t="shared" si="4"/>
        <v>5</v>
      </c>
      <c r="E10" s="13">
        <f t="shared" si="5"/>
        <v>5</v>
      </c>
      <c r="F10" s="14">
        <f t="shared" si="6"/>
        <v>5</v>
      </c>
      <c r="G10" s="14">
        <f t="shared" si="0"/>
        <v>0</v>
      </c>
      <c r="H10" s="14">
        <f t="shared" si="7"/>
        <v>50</v>
      </c>
      <c r="I10" s="24">
        <f t="shared" si="8"/>
        <v>0</v>
      </c>
      <c r="J10" s="24">
        <f t="shared" si="9"/>
        <v>55</v>
      </c>
      <c r="K10" s="27">
        <v>43736</v>
      </c>
      <c r="L10" s="26">
        <v>55</v>
      </c>
      <c r="M10" s="27"/>
      <c r="N10" s="28"/>
      <c r="O10" s="27"/>
      <c r="P10" s="28"/>
      <c r="S10" s="5"/>
    </row>
    <row r="11" ht="15.75" spans="1:19">
      <c r="A11" s="5" t="str">
        <f t="shared" si="1"/>
        <v>102019</v>
      </c>
      <c r="B11" s="12">
        <f t="shared" si="2"/>
        <v>43739</v>
      </c>
      <c r="C11" s="13">
        <f t="shared" si="3"/>
        <v>150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150</v>
      </c>
      <c r="J11" s="24">
        <f t="shared" si="9"/>
        <v>0</v>
      </c>
      <c r="K11" s="27">
        <v>43742</v>
      </c>
      <c r="L11" s="26">
        <v>-150</v>
      </c>
      <c r="M11" s="27" t="s">
        <v>47</v>
      </c>
      <c r="N11" s="28"/>
      <c r="O11" s="27"/>
      <c r="P11" s="28"/>
      <c r="S11" s="5"/>
    </row>
    <row r="12" ht="15.75" spans="1:19">
      <c r="A12" s="5" t="str">
        <f t="shared" si="1"/>
        <v>112019</v>
      </c>
      <c r="B12" s="12">
        <f t="shared" si="2"/>
        <v>43770</v>
      </c>
      <c r="C12" s="13">
        <f t="shared" si="3"/>
        <v>150</v>
      </c>
      <c r="D12" s="13">
        <f t="shared" si="4"/>
        <v>15</v>
      </c>
      <c r="E12" s="13">
        <f t="shared" si="5"/>
        <v>15</v>
      </c>
      <c r="F12" s="14">
        <f t="shared" si="6"/>
        <v>15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15</v>
      </c>
      <c r="K12" s="27">
        <v>43784</v>
      </c>
      <c r="L12" s="26">
        <v>15</v>
      </c>
      <c r="M12" s="27"/>
      <c r="N12" s="28"/>
      <c r="O12" s="27"/>
      <c r="P12" s="28"/>
      <c r="S12" s="5"/>
    </row>
    <row r="13" ht="15.75" spans="1:19">
      <c r="A13" s="5" t="str">
        <f t="shared" si="1"/>
        <v>122019</v>
      </c>
      <c r="B13" s="12">
        <f t="shared" si="2"/>
        <v>43800</v>
      </c>
      <c r="C13" s="13">
        <f t="shared" si="3"/>
        <v>50</v>
      </c>
      <c r="D13" s="13">
        <f t="shared" si="4"/>
        <v>15</v>
      </c>
      <c r="E13" s="13">
        <f t="shared" si="5"/>
        <v>15</v>
      </c>
      <c r="F13" s="14">
        <f t="shared" si="6"/>
        <v>15</v>
      </c>
      <c r="G13" s="14">
        <f t="shared" si="0"/>
        <v>0</v>
      </c>
      <c r="H13" s="14">
        <f t="shared" si="7"/>
        <v>100</v>
      </c>
      <c r="I13" s="24">
        <f t="shared" si="8"/>
        <v>0</v>
      </c>
      <c r="J13" s="24">
        <f t="shared" si="9"/>
        <v>115</v>
      </c>
      <c r="K13" s="27">
        <v>43816</v>
      </c>
      <c r="L13" s="26">
        <v>115</v>
      </c>
      <c r="M13" s="27"/>
      <c r="N13" s="28"/>
      <c r="O13" s="27"/>
      <c r="P13" s="28"/>
      <c r="S13" s="5"/>
    </row>
    <row r="14" ht="15.75" spans="1:19">
      <c r="A14" s="5" t="str">
        <f t="shared" si="1"/>
        <v>12020</v>
      </c>
      <c r="B14" s="12">
        <f t="shared" si="2"/>
        <v>43831</v>
      </c>
      <c r="C14" s="13">
        <f t="shared" si="3"/>
        <v>50</v>
      </c>
      <c r="D14" s="13">
        <f t="shared" si="4"/>
        <v>5</v>
      </c>
      <c r="E14" s="13">
        <f t="shared" si="5"/>
        <v>5</v>
      </c>
      <c r="F14" s="14">
        <f t="shared" si="6"/>
        <v>0</v>
      </c>
      <c r="G14" s="14">
        <f t="shared" si="0"/>
        <v>5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>
        <v>43835</v>
      </c>
      <c r="L14" s="26">
        <v>0</v>
      </c>
      <c r="M14" s="27"/>
      <c r="N14" s="28"/>
      <c r="O14" s="27"/>
      <c r="P14" s="28"/>
      <c r="S14" s="5"/>
    </row>
    <row r="15" ht="15.75" spans="1:19">
      <c r="A15" s="5" t="str">
        <f t="shared" si="1"/>
        <v>22020</v>
      </c>
      <c r="B15" s="12">
        <f t="shared" si="2"/>
        <v>43862</v>
      </c>
      <c r="C15" s="13">
        <f t="shared" si="3"/>
        <v>50</v>
      </c>
      <c r="D15" s="13">
        <f t="shared" si="4"/>
        <v>5</v>
      </c>
      <c r="E15" s="13">
        <f t="shared" si="5"/>
        <v>10</v>
      </c>
      <c r="F15" s="14">
        <f t="shared" si="6"/>
        <v>0</v>
      </c>
      <c r="G15" s="14">
        <f t="shared" si="0"/>
        <v>10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>
        <v>43866</v>
      </c>
      <c r="L15" s="26">
        <v>0</v>
      </c>
      <c r="M15" s="29"/>
      <c r="N15" s="30"/>
      <c r="O15" s="29"/>
      <c r="P15" s="30"/>
      <c r="S15" s="5"/>
    </row>
    <row r="16" ht="15.75" spans="1:19">
      <c r="A16" s="5" t="str">
        <f t="shared" si="1"/>
        <v>32020</v>
      </c>
      <c r="B16" s="12">
        <f t="shared" si="2"/>
        <v>43891</v>
      </c>
      <c r="C16" s="13">
        <f t="shared" si="3"/>
        <v>0</v>
      </c>
      <c r="D16" s="13">
        <f t="shared" si="4"/>
        <v>5</v>
      </c>
      <c r="E16" s="13">
        <f t="shared" si="5"/>
        <v>15</v>
      </c>
      <c r="F16" s="14">
        <f t="shared" si="6"/>
        <v>15</v>
      </c>
      <c r="G16" s="14">
        <f t="shared" si="0"/>
        <v>0</v>
      </c>
      <c r="H16" s="14">
        <f t="shared" si="7"/>
        <v>50</v>
      </c>
      <c r="I16" s="24">
        <f t="shared" si="8"/>
        <v>0</v>
      </c>
      <c r="J16" s="24">
        <f t="shared" si="9"/>
        <v>65</v>
      </c>
      <c r="K16" s="25">
        <v>43896</v>
      </c>
      <c r="L16" s="26">
        <v>65</v>
      </c>
      <c r="M16" s="25"/>
      <c r="N16" s="26"/>
      <c r="O16" s="25"/>
      <c r="P16" s="26"/>
      <c r="S16" s="5"/>
    </row>
    <row r="17" ht="15.75" spans="1:19">
      <c r="A17" s="5" t="str">
        <f t="shared" si="1"/>
        <v>42020</v>
      </c>
      <c r="B17" s="12">
        <f t="shared" si="2"/>
        <v>43922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52020</v>
      </c>
      <c r="B18" s="12">
        <f t="shared" si="2"/>
        <v>43952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62020</v>
      </c>
      <c r="B19" s="12">
        <f t="shared" si="2"/>
        <v>43983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72020</v>
      </c>
      <c r="B20" s="12">
        <f t="shared" si="2"/>
        <v>44013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82020</v>
      </c>
      <c r="B21" s="12">
        <f t="shared" si="2"/>
        <v>44044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92020</v>
      </c>
      <c r="B22" s="12">
        <f t="shared" si="2"/>
        <v>44075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102020</v>
      </c>
      <c r="B23" s="12">
        <f t="shared" si="2"/>
        <v>44105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112020</v>
      </c>
      <c r="B24" s="12">
        <f t="shared" si="2"/>
        <v>44136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122020</v>
      </c>
      <c r="B25" s="12">
        <f t="shared" si="2"/>
        <v>44166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12021</v>
      </c>
      <c r="B26" s="12">
        <f t="shared" si="2"/>
        <v>44197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22021</v>
      </c>
      <c r="B27" s="12">
        <f t="shared" si="2"/>
        <v>44228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32021</v>
      </c>
      <c r="B28" s="12">
        <f t="shared" si="2"/>
        <v>44256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42021</v>
      </c>
      <c r="B29" s="12">
        <f t="shared" si="2"/>
        <v>44287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52021</v>
      </c>
      <c r="B30" s="12">
        <f t="shared" si="2"/>
        <v>44317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62021</v>
      </c>
      <c r="B31" s="12">
        <f t="shared" si="2"/>
        <v>44348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72021</v>
      </c>
      <c r="B32" s="12">
        <f t="shared" si="2"/>
        <v>44378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82021</v>
      </c>
      <c r="B33" s="12">
        <f t="shared" si="2"/>
        <v>44409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92021</v>
      </c>
      <c r="B34" s="12">
        <f t="shared" si="2"/>
        <v>44440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102021</v>
      </c>
      <c r="B35" s="12">
        <f t="shared" si="2"/>
        <v>44470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112021</v>
      </c>
      <c r="B36" s="12">
        <f t="shared" si="2"/>
        <v>44501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122021</v>
      </c>
      <c r="B37" s="12">
        <f t="shared" si="2"/>
        <v>44531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12022</v>
      </c>
      <c r="B38" s="12">
        <f t="shared" ref="B38:B69" si="12">EDATE(B37,1)</f>
        <v>44562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22022</v>
      </c>
      <c r="B39" s="12">
        <f t="shared" si="12"/>
        <v>44593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32022</v>
      </c>
      <c r="B40" s="12">
        <f t="shared" si="12"/>
        <v>44621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42022</v>
      </c>
      <c r="B41" s="12">
        <f t="shared" si="12"/>
        <v>44652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52022</v>
      </c>
      <c r="B42" s="12">
        <f t="shared" si="12"/>
        <v>44682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62022</v>
      </c>
      <c r="B43" s="12">
        <f t="shared" si="12"/>
        <v>44713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72022</v>
      </c>
      <c r="B44" s="12">
        <f t="shared" si="12"/>
        <v>44743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82022</v>
      </c>
      <c r="B45" s="12">
        <f t="shared" si="12"/>
        <v>44774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92022</v>
      </c>
      <c r="B46" s="12">
        <f t="shared" si="12"/>
        <v>44805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102022</v>
      </c>
      <c r="B47" s="12">
        <f t="shared" si="12"/>
        <v>44835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112022</v>
      </c>
      <c r="B48" s="12">
        <f t="shared" si="12"/>
        <v>44866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122022</v>
      </c>
      <c r="B49" s="12">
        <f t="shared" si="12"/>
        <v>44896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12023</v>
      </c>
      <c r="B50" s="12">
        <f t="shared" si="12"/>
        <v>44927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22023</v>
      </c>
      <c r="B51" s="12">
        <f t="shared" si="12"/>
        <v>44958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32023</v>
      </c>
      <c r="B52" s="12">
        <f t="shared" si="12"/>
        <v>44986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42023</v>
      </c>
      <c r="B53" s="12">
        <f t="shared" si="12"/>
        <v>45017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52023</v>
      </c>
      <c r="B54" s="12">
        <f t="shared" si="12"/>
        <v>45047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62023</v>
      </c>
      <c r="B55" s="12">
        <f t="shared" si="12"/>
        <v>45078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72023</v>
      </c>
      <c r="B56" s="12">
        <f t="shared" si="12"/>
        <v>45108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82023</v>
      </c>
      <c r="B57" s="12">
        <f t="shared" si="12"/>
        <v>45139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92023</v>
      </c>
      <c r="B58" s="12">
        <f t="shared" si="12"/>
        <v>45170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102023</v>
      </c>
      <c r="B59" s="12">
        <f t="shared" si="12"/>
        <v>45200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112023</v>
      </c>
      <c r="B60" s="12">
        <f t="shared" si="12"/>
        <v>45231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122023</v>
      </c>
      <c r="B61" s="12">
        <f t="shared" si="12"/>
        <v>45261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12024</v>
      </c>
      <c r="B62" s="12">
        <f t="shared" si="12"/>
        <v>45292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22024</v>
      </c>
      <c r="B63" s="12">
        <f t="shared" si="12"/>
        <v>45323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32024</v>
      </c>
      <c r="B64" s="12">
        <f t="shared" si="12"/>
        <v>45352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42024</v>
      </c>
      <c r="B65" s="12">
        <f t="shared" si="12"/>
        <v>45383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52024</v>
      </c>
      <c r="B66" s="12">
        <f t="shared" si="12"/>
        <v>45413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62024</v>
      </c>
      <c r="B67" s="12">
        <f t="shared" si="12"/>
        <v>45444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72024</v>
      </c>
      <c r="B68" s="12">
        <f t="shared" si="12"/>
        <v>45474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82024</v>
      </c>
      <c r="B69" s="12">
        <f t="shared" si="12"/>
        <v>45505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92024</v>
      </c>
      <c r="B70" s="12">
        <f t="shared" ref="B70:B101" si="21">EDATE(B69,1)</f>
        <v>45536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102024</v>
      </c>
      <c r="B71" s="12">
        <f t="shared" si="21"/>
        <v>45566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112024</v>
      </c>
      <c r="B72" s="12">
        <f t="shared" si="21"/>
        <v>45597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122024</v>
      </c>
      <c r="B73" s="12">
        <f t="shared" si="21"/>
        <v>45627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12025</v>
      </c>
      <c r="B74" s="12">
        <f t="shared" si="21"/>
        <v>45658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22025</v>
      </c>
      <c r="B75" s="12">
        <f t="shared" si="21"/>
        <v>45689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32025</v>
      </c>
      <c r="B76" s="12">
        <f t="shared" si="21"/>
        <v>45717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42025</v>
      </c>
      <c r="B77" s="12">
        <f t="shared" si="21"/>
        <v>45748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52025</v>
      </c>
      <c r="B78" s="12">
        <f t="shared" si="21"/>
        <v>45778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62025</v>
      </c>
      <c r="B79" s="12">
        <f t="shared" si="21"/>
        <v>45809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72025</v>
      </c>
      <c r="B80" s="12">
        <f t="shared" si="21"/>
        <v>45839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82025</v>
      </c>
      <c r="B81" s="12">
        <f t="shared" si="21"/>
        <v>45870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92025</v>
      </c>
      <c r="B82" s="12">
        <f t="shared" si="21"/>
        <v>45901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102025</v>
      </c>
      <c r="B83" s="12">
        <f t="shared" si="21"/>
        <v>45931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112025</v>
      </c>
      <c r="B84" s="12">
        <f t="shared" si="21"/>
        <v>45962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122025</v>
      </c>
      <c r="B85" s="12">
        <f t="shared" si="21"/>
        <v>45992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12026</v>
      </c>
      <c r="B86" s="12">
        <f t="shared" si="21"/>
        <v>46023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22026</v>
      </c>
      <c r="B87" s="12">
        <f t="shared" si="21"/>
        <v>46054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32026</v>
      </c>
      <c r="B88" s="12">
        <f t="shared" si="21"/>
        <v>46082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42026</v>
      </c>
      <c r="B89" s="12">
        <f t="shared" si="21"/>
        <v>46113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52026</v>
      </c>
      <c r="B90" s="12">
        <f t="shared" si="21"/>
        <v>46143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62026</v>
      </c>
      <c r="B91" s="12">
        <f t="shared" si="21"/>
        <v>46174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72026</v>
      </c>
      <c r="B92" s="12">
        <f t="shared" si="21"/>
        <v>46204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82026</v>
      </c>
      <c r="B93" s="12">
        <f t="shared" si="21"/>
        <v>46235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92026</v>
      </c>
      <c r="B94" s="12">
        <f t="shared" si="21"/>
        <v>46266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102026</v>
      </c>
      <c r="B95" s="12">
        <f t="shared" si="21"/>
        <v>46296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112026</v>
      </c>
      <c r="B96" s="12">
        <f t="shared" si="21"/>
        <v>46327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122026</v>
      </c>
      <c r="B97" s="12">
        <f t="shared" si="21"/>
        <v>46357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12027</v>
      </c>
      <c r="B98" s="12">
        <f t="shared" si="21"/>
        <v>46388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22027</v>
      </c>
      <c r="B99" s="12">
        <f t="shared" si="21"/>
        <v>46419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32027</v>
      </c>
      <c r="B100" s="12">
        <f t="shared" si="21"/>
        <v>46447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42027</v>
      </c>
      <c r="B101" s="12">
        <f t="shared" si="21"/>
        <v>46478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52027</v>
      </c>
      <c r="B102" s="12">
        <f t="shared" ref="B102:B124" si="31">EDATE(B101,1)</f>
        <v>46508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62027</v>
      </c>
      <c r="B103" s="12">
        <f t="shared" si="31"/>
        <v>46539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72027</v>
      </c>
      <c r="B104" s="12">
        <f t="shared" si="31"/>
        <v>46569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82027</v>
      </c>
      <c r="B105" s="12">
        <f t="shared" si="31"/>
        <v>46600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92027</v>
      </c>
      <c r="B106" s="12">
        <f t="shared" si="31"/>
        <v>46631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102027</v>
      </c>
      <c r="B107" s="12">
        <f t="shared" si="31"/>
        <v>46661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112027</v>
      </c>
      <c r="B108" s="12">
        <f t="shared" si="31"/>
        <v>46692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122027</v>
      </c>
      <c r="B109" s="12">
        <f t="shared" si="31"/>
        <v>46722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12028</v>
      </c>
      <c r="B110" s="12">
        <f t="shared" si="31"/>
        <v>46753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22028</v>
      </c>
      <c r="B111" s="12">
        <f t="shared" si="31"/>
        <v>46784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32028</v>
      </c>
      <c r="B112" s="12">
        <f t="shared" si="31"/>
        <v>46813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42028</v>
      </c>
      <c r="B113" s="12">
        <f t="shared" si="31"/>
        <v>46844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52028</v>
      </c>
      <c r="B114" s="12">
        <f t="shared" si="31"/>
        <v>46874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62028</v>
      </c>
      <c r="B115" s="12">
        <f t="shared" si="31"/>
        <v>46905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72028</v>
      </c>
      <c r="B116" s="12">
        <f t="shared" si="31"/>
        <v>46935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82028</v>
      </c>
      <c r="B117" s="12">
        <f t="shared" si="31"/>
        <v>46966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92028</v>
      </c>
      <c r="B118" s="12">
        <f t="shared" si="31"/>
        <v>46997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102028</v>
      </c>
      <c r="B119" s="12">
        <f t="shared" si="31"/>
        <v>47027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112028</v>
      </c>
      <c r="B120" s="12">
        <f t="shared" si="31"/>
        <v>47058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122028</v>
      </c>
      <c r="B121" s="12">
        <f t="shared" si="31"/>
        <v>47088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12029</v>
      </c>
      <c r="B122" s="12">
        <f t="shared" si="31"/>
        <v>47119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22029</v>
      </c>
      <c r="B123" s="12">
        <f t="shared" si="31"/>
        <v>47150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32029</v>
      </c>
      <c r="B124" s="12">
        <f t="shared" si="31"/>
        <v>47178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O21" sqref="O21"/>
    </sheetView>
  </sheetViews>
  <sheetFormatPr defaultColWidth="11" defaultRowHeight="15"/>
  <cols>
    <col min="1" max="1" width="7" hidden="1" customWidth="1"/>
    <col min="2" max="2" width="8" customWidth="1"/>
    <col min="3" max="3" width="10.8571428571429" customWidth="1"/>
    <col min="4" max="4" width="9.71428571428571" customWidth="1"/>
    <col min="5" max="5" width="14" customWidth="1"/>
    <col min="6" max="6" width="9.85714285714286" customWidth="1"/>
    <col min="7" max="7" width="12" customWidth="1"/>
    <col min="8" max="8" width="11.1428571428571" customWidth="1"/>
    <col min="11" max="11" width="11.5714285714286" customWidth="1"/>
    <col min="12" max="12" width="10.4285714285714" customWidth="1"/>
    <col min="13" max="13" width="11.4285714285714"/>
    <col min="14" max="14" width="10.2857142857143" customWidth="1"/>
    <col min="15" max="15" width="10.7142857142857" customWidth="1"/>
    <col min="16" max="16" width="8.28571428571429" customWidth="1"/>
    <col min="17" max="17" width="3.28571428571429" customWidth="1"/>
    <col min="18" max="18" width="18.5714285714286" customWidth="1"/>
    <col min="19" max="19" width="8.71428571428571" customWidth="1"/>
  </cols>
  <sheetData>
    <row r="1" spans="2:16">
      <c r="B1" s="1" t="s">
        <v>9</v>
      </c>
      <c r="C1" s="2" t="s">
        <v>162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43556</v>
      </c>
      <c r="N1" s="19" t="s">
        <v>13</v>
      </c>
      <c r="O1" s="20">
        <v>700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42019</v>
      </c>
      <c r="B5" s="12">
        <f>EDATE(M1,0)</f>
        <v>43556</v>
      </c>
      <c r="C5" s="13">
        <f>IF(H5&gt;0,O1-H5,IF(J5&lt;0,O1-J5,O1))</f>
        <v>700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700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700</v>
      </c>
    </row>
    <row r="6" ht="15.75" spans="1:19">
      <c r="A6" s="5" t="str">
        <f t="shared" ref="A6:A37" si="1">MONTH(B6)&amp;YEAR(B6)</f>
        <v>52019</v>
      </c>
      <c r="B6" s="12">
        <f t="shared" ref="B6:B37" si="2">EDATE(B5,1)</f>
        <v>43586</v>
      </c>
      <c r="C6" s="13">
        <f t="shared" ref="C6:C37" si="3">C5-H6+I6</f>
        <v>700</v>
      </c>
      <c r="D6" s="13">
        <f t="shared" ref="D6:D37" si="4">C5*$K$1</f>
        <v>70</v>
      </c>
      <c r="E6" s="13">
        <f t="shared" ref="E6:E37" si="5">C5*$K$1+G5</f>
        <v>70</v>
      </c>
      <c r="F6" s="14">
        <f t="shared" ref="F6:F37" si="6">IF(J6&gt;E6,E6,J6)</f>
        <v>70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70</v>
      </c>
      <c r="K6" s="27">
        <v>43615</v>
      </c>
      <c r="L6" s="26">
        <v>70</v>
      </c>
      <c r="M6" s="27"/>
      <c r="N6" s="28"/>
      <c r="O6" s="27"/>
      <c r="P6" s="28"/>
      <c r="R6" s="34" t="s">
        <v>5</v>
      </c>
      <c r="S6" s="33">
        <f ca="1">VLOOKUP($A$2,$A$5:$P$127,4,FALSE)</f>
        <v>70</v>
      </c>
    </row>
    <row r="7" ht="15.75" spans="1:19">
      <c r="A7" s="5" t="str">
        <f t="shared" si="1"/>
        <v>62019</v>
      </c>
      <c r="B7" s="12">
        <f t="shared" si="2"/>
        <v>43617</v>
      </c>
      <c r="C7" s="13">
        <f t="shared" si="3"/>
        <v>700</v>
      </c>
      <c r="D7" s="13">
        <f t="shared" si="4"/>
        <v>70</v>
      </c>
      <c r="E7" s="13">
        <f t="shared" si="5"/>
        <v>70</v>
      </c>
      <c r="F7" s="14">
        <f t="shared" si="6"/>
        <v>70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70</v>
      </c>
      <c r="K7" s="27">
        <v>43645</v>
      </c>
      <c r="L7" s="26">
        <v>70</v>
      </c>
      <c r="M7" s="27"/>
      <c r="N7" s="28"/>
      <c r="O7" s="27"/>
      <c r="P7" s="28"/>
      <c r="R7" s="35" t="s">
        <v>24</v>
      </c>
      <c r="S7" s="33">
        <f ca="1">VLOOKUP($A$2,$A$5:$P$127,7,FALSE)</f>
        <v>70</v>
      </c>
    </row>
    <row r="8" ht="15.75" spans="1:19">
      <c r="A8" s="5" t="str">
        <f t="shared" si="1"/>
        <v>72019</v>
      </c>
      <c r="B8" s="12">
        <f t="shared" si="2"/>
        <v>43647</v>
      </c>
      <c r="C8" s="13">
        <f t="shared" si="3"/>
        <v>700</v>
      </c>
      <c r="D8" s="13">
        <f t="shared" si="4"/>
        <v>70</v>
      </c>
      <c r="E8" s="13">
        <f t="shared" si="5"/>
        <v>70</v>
      </c>
      <c r="F8" s="14">
        <f t="shared" si="6"/>
        <v>70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70</v>
      </c>
      <c r="K8" s="27">
        <v>43322</v>
      </c>
      <c r="L8" s="26">
        <v>70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82019</v>
      </c>
      <c r="B9" s="12">
        <f t="shared" si="2"/>
        <v>43678</v>
      </c>
      <c r="C9" s="13">
        <f t="shared" si="3"/>
        <v>700</v>
      </c>
      <c r="D9" s="13">
        <f t="shared" si="4"/>
        <v>70</v>
      </c>
      <c r="E9" s="13">
        <f t="shared" si="5"/>
        <v>70</v>
      </c>
      <c r="F9" s="14">
        <f t="shared" si="6"/>
        <v>70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70</v>
      </c>
      <c r="K9" s="27">
        <v>43690</v>
      </c>
      <c r="L9" s="26">
        <v>70</v>
      </c>
      <c r="M9" s="27"/>
      <c r="N9" s="28"/>
      <c r="O9" s="27"/>
      <c r="P9" s="28"/>
      <c r="S9" s="5"/>
    </row>
    <row r="10" ht="15.75" spans="1:19">
      <c r="A10" s="5" t="str">
        <f t="shared" si="1"/>
        <v>92019</v>
      </c>
      <c r="B10" s="12">
        <f t="shared" si="2"/>
        <v>43709</v>
      </c>
      <c r="C10" s="13">
        <f t="shared" si="3"/>
        <v>700</v>
      </c>
      <c r="D10" s="13">
        <f t="shared" si="4"/>
        <v>70</v>
      </c>
      <c r="E10" s="13">
        <f t="shared" si="5"/>
        <v>70</v>
      </c>
      <c r="F10" s="14">
        <f t="shared" si="6"/>
        <v>70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70</v>
      </c>
      <c r="K10" s="27">
        <v>43736</v>
      </c>
      <c r="L10" s="26">
        <v>70</v>
      </c>
      <c r="M10" s="27"/>
      <c r="N10" s="28"/>
      <c r="O10" s="27"/>
      <c r="P10" s="28"/>
      <c r="S10" s="5"/>
    </row>
    <row r="11" ht="15.75" spans="1:19">
      <c r="A11" s="5" t="str">
        <f t="shared" si="1"/>
        <v>102019</v>
      </c>
      <c r="B11" s="12">
        <f t="shared" si="2"/>
        <v>43739</v>
      </c>
      <c r="C11" s="13">
        <f t="shared" si="3"/>
        <v>700</v>
      </c>
      <c r="D11" s="13">
        <f t="shared" si="4"/>
        <v>70</v>
      </c>
      <c r="E11" s="13">
        <f t="shared" si="5"/>
        <v>70</v>
      </c>
      <c r="F11" s="14">
        <f t="shared" si="6"/>
        <v>70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70</v>
      </c>
      <c r="K11" s="27">
        <v>43771</v>
      </c>
      <c r="L11" s="26">
        <v>70</v>
      </c>
      <c r="M11" s="27"/>
      <c r="N11" s="28"/>
      <c r="O11" s="27"/>
      <c r="P11" s="28"/>
      <c r="S11" s="5"/>
    </row>
    <row r="12" ht="15.75" spans="1:19">
      <c r="A12" s="5" t="str">
        <f t="shared" si="1"/>
        <v>112019</v>
      </c>
      <c r="B12" s="12">
        <f t="shared" si="2"/>
        <v>43770</v>
      </c>
      <c r="C12" s="13">
        <f t="shared" si="3"/>
        <v>700</v>
      </c>
      <c r="D12" s="13">
        <f t="shared" si="4"/>
        <v>70</v>
      </c>
      <c r="E12" s="13">
        <f t="shared" si="5"/>
        <v>70</v>
      </c>
      <c r="F12" s="14">
        <f t="shared" si="6"/>
        <v>70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70</v>
      </c>
      <c r="K12" s="27">
        <v>43782</v>
      </c>
      <c r="L12" s="26">
        <v>70</v>
      </c>
      <c r="M12" s="27"/>
      <c r="N12" s="28"/>
      <c r="O12" s="27"/>
      <c r="P12" s="28"/>
      <c r="S12" s="5"/>
    </row>
    <row r="13" ht="15.75" spans="1:19">
      <c r="A13" s="5" t="str">
        <f t="shared" si="1"/>
        <v>122019</v>
      </c>
      <c r="B13" s="12">
        <f t="shared" si="2"/>
        <v>43800</v>
      </c>
      <c r="C13" s="13">
        <f t="shared" si="3"/>
        <v>700</v>
      </c>
      <c r="D13" s="13">
        <f t="shared" si="4"/>
        <v>70</v>
      </c>
      <c r="E13" s="13">
        <f t="shared" si="5"/>
        <v>70</v>
      </c>
      <c r="F13" s="14">
        <f t="shared" si="6"/>
        <v>70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70</v>
      </c>
      <c r="K13" s="27">
        <v>43837</v>
      </c>
      <c r="L13" s="26">
        <v>70</v>
      </c>
      <c r="M13" s="27"/>
      <c r="N13" s="28"/>
      <c r="O13" s="27"/>
      <c r="P13" s="28"/>
      <c r="S13" s="5"/>
    </row>
    <row r="14" ht="15.75" spans="1:19">
      <c r="A14" s="5" t="str">
        <f t="shared" si="1"/>
        <v>12020</v>
      </c>
      <c r="B14" s="12">
        <f t="shared" si="2"/>
        <v>43831</v>
      </c>
      <c r="C14" s="13">
        <f t="shared" si="3"/>
        <v>700</v>
      </c>
      <c r="D14" s="13">
        <f t="shared" si="4"/>
        <v>70</v>
      </c>
      <c r="E14" s="13">
        <f t="shared" si="5"/>
        <v>70</v>
      </c>
      <c r="F14" s="14">
        <f t="shared" si="6"/>
        <v>70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70</v>
      </c>
      <c r="K14" s="27">
        <v>43849</v>
      </c>
      <c r="L14" s="26">
        <v>70</v>
      </c>
      <c r="M14" s="27"/>
      <c r="N14" s="28"/>
      <c r="O14" s="27"/>
      <c r="P14" s="28"/>
      <c r="S14" s="5"/>
    </row>
    <row r="15" ht="15.75" spans="1:19">
      <c r="A15" s="5" t="str">
        <f t="shared" si="1"/>
        <v>22020</v>
      </c>
      <c r="B15" s="12">
        <f t="shared" si="2"/>
        <v>43862</v>
      </c>
      <c r="C15" s="13">
        <f t="shared" si="3"/>
        <v>700</v>
      </c>
      <c r="D15" s="13">
        <f t="shared" si="4"/>
        <v>70</v>
      </c>
      <c r="E15" s="13">
        <f t="shared" si="5"/>
        <v>70</v>
      </c>
      <c r="F15" s="14">
        <f t="shared" si="6"/>
        <v>70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70</v>
      </c>
      <c r="K15" s="29">
        <v>43875</v>
      </c>
      <c r="L15" s="26">
        <v>70</v>
      </c>
      <c r="M15" s="29"/>
      <c r="N15" s="30"/>
      <c r="O15" s="29"/>
      <c r="P15" s="30"/>
      <c r="S15" s="5"/>
    </row>
    <row r="16" ht="15.75" spans="1:19">
      <c r="A16" s="5" t="str">
        <f t="shared" si="1"/>
        <v>32020</v>
      </c>
      <c r="B16" s="12">
        <f t="shared" si="2"/>
        <v>43891</v>
      </c>
      <c r="C16" s="13">
        <f t="shared" si="3"/>
        <v>700</v>
      </c>
      <c r="D16" s="13">
        <f t="shared" si="4"/>
        <v>70</v>
      </c>
      <c r="E16" s="13">
        <f t="shared" si="5"/>
        <v>70</v>
      </c>
      <c r="F16" s="14">
        <f t="shared" si="6"/>
        <v>70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70</v>
      </c>
      <c r="K16" s="25">
        <v>43903</v>
      </c>
      <c r="L16" s="26">
        <v>70</v>
      </c>
      <c r="M16" s="25"/>
      <c r="N16" s="26"/>
      <c r="O16" s="25"/>
      <c r="P16" s="26"/>
      <c r="S16" s="5"/>
    </row>
    <row r="17" ht="15.75" spans="1:19">
      <c r="A17" s="5" t="str">
        <f t="shared" si="1"/>
        <v>42020</v>
      </c>
      <c r="B17" s="12">
        <f t="shared" si="2"/>
        <v>43922</v>
      </c>
      <c r="C17" s="13">
        <f t="shared" si="3"/>
        <v>700</v>
      </c>
      <c r="D17" s="13">
        <f t="shared" si="4"/>
        <v>70</v>
      </c>
      <c r="E17" s="13">
        <f t="shared" si="5"/>
        <v>70</v>
      </c>
      <c r="F17" s="14">
        <f t="shared" si="6"/>
        <v>70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70</v>
      </c>
      <c r="K17" s="25">
        <v>43941</v>
      </c>
      <c r="L17" s="26">
        <v>70</v>
      </c>
      <c r="M17" s="25"/>
      <c r="N17" s="26"/>
      <c r="O17" s="25"/>
      <c r="P17" s="26"/>
      <c r="S17" s="5"/>
    </row>
    <row r="18" ht="15.75" spans="1:19">
      <c r="A18" s="5" t="str">
        <f t="shared" si="1"/>
        <v>52020</v>
      </c>
      <c r="B18" s="12">
        <f t="shared" si="2"/>
        <v>43952</v>
      </c>
      <c r="C18" s="13">
        <f t="shared" si="3"/>
        <v>700</v>
      </c>
      <c r="D18" s="13">
        <f t="shared" si="4"/>
        <v>70</v>
      </c>
      <c r="E18" s="13">
        <f t="shared" si="5"/>
        <v>70</v>
      </c>
      <c r="F18" s="14">
        <f t="shared" si="6"/>
        <v>70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70</v>
      </c>
      <c r="K18" s="25">
        <v>43975</v>
      </c>
      <c r="L18" s="26">
        <v>70</v>
      </c>
      <c r="M18" s="25"/>
      <c r="N18" s="26"/>
      <c r="O18" s="25"/>
      <c r="P18" s="26"/>
      <c r="S18" s="5"/>
    </row>
    <row r="19" ht="15.75" spans="1:19">
      <c r="A19" s="5" t="str">
        <f t="shared" si="1"/>
        <v>62020</v>
      </c>
      <c r="B19" s="12">
        <f t="shared" si="2"/>
        <v>43983</v>
      </c>
      <c r="C19" s="13">
        <f t="shared" si="3"/>
        <v>700</v>
      </c>
      <c r="D19" s="13">
        <f t="shared" si="4"/>
        <v>70</v>
      </c>
      <c r="E19" s="13">
        <f t="shared" si="5"/>
        <v>70</v>
      </c>
      <c r="F19" s="14">
        <f t="shared" si="6"/>
        <v>70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70</v>
      </c>
      <c r="K19" s="25">
        <v>43998</v>
      </c>
      <c r="L19" s="26">
        <v>70</v>
      </c>
      <c r="M19" s="25"/>
      <c r="N19" s="26"/>
      <c r="O19" s="25"/>
      <c r="P19" s="26"/>
      <c r="S19" s="5"/>
    </row>
    <row r="20" ht="15.75" spans="1:19">
      <c r="A20" s="5" t="str">
        <f t="shared" si="1"/>
        <v>72020</v>
      </c>
      <c r="B20" s="12">
        <f t="shared" si="2"/>
        <v>44013</v>
      </c>
      <c r="C20" s="13">
        <f t="shared" si="3"/>
        <v>700</v>
      </c>
      <c r="D20" s="13">
        <f t="shared" si="4"/>
        <v>70</v>
      </c>
      <c r="E20" s="13">
        <f t="shared" si="5"/>
        <v>70</v>
      </c>
      <c r="F20" s="14">
        <f t="shared" si="6"/>
        <v>55</v>
      </c>
      <c r="G20" s="14">
        <f t="shared" si="0"/>
        <v>15</v>
      </c>
      <c r="H20" s="14">
        <f t="shared" si="7"/>
        <v>0</v>
      </c>
      <c r="I20" s="24">
        <f t="shared" si="8"/>
        <v>0</v>
      </c>
      <c r="J20" s="24">
        <f t="shared" si="9"/>
        <v>55</v>
      </c>
      <c r="K20" s="25">
        <v>44026</v>
      </c>
      <c r="L20" s="26">
        <v>55</v>
      </c>
      <c r="M20" s="25"/>
      <c r="N20" s="26"/>
      <c r="O20" s="25"/>
      <c r="P20" s="26"/>
      <c r="S20" s="5"/>
    </row>
    <row r="21" ht="15.75" spans="1:19">
      <c r="A21" s="5" t="str">
        <f t="shared" si="1"/>
        <v>82020</v>
      </c>
      <c r="B21" s="12">
        <f t="shared" si="2"/>
        <v>44044</v>
      </c>
      <c r="C21" s="13">
        <f t="shared" si="3"/>
        <v>700</v>
      </c>
      <c r="D21" s="13">
        <f t="shared" si="4"/>
        <v>70</v>
      </c>
      <c r="E21" s="13">
        <f t="shared" si="5"/>
        <v>85</v>
      </c>
      <c r="F21" s="14">
        <f t="shared" si="6"/>
        <v>85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85</v>
      </c>
      <c r="K21" s="25">
        <v>44054</v>
      </c>
      <c r="L21" s="26">
        <v>15</v>
      </c>
      <c r="M21" s="25">
        <v>44068</v>
      </c>
      <c r="N21" s="26">
        <v>70</v>
      </c>
      <c r="O21" s="25"/>
      <c r="P21" s="26"/>
      <c r="S21" s="5"/>
    </row>
    <row r="22" ht="15.75" spans="1:19">
      <c r="A22" s="5" t="str">
        <f t="shared" si="1"/>
        <v>92020</v>
      </c>
      <c r="B22" s="12">
        <f t="shared" si="2"/>
        <v>44075</v>
      </c>
      <c r="C22" s="13">
        <f t="shared" si="3"/>
        <v>700</v>
      </c>
      <c r="D22" s="13">
        <f t="shared" si="4"/>
        <v>70</v>
      </c>
      <c r="E22" s="13">
        <f t="shared" si="5"/>
        <v>70</v>
      </c>
      <c r="F22" s="14">
        <f t="shared" si="6"/>
        <v>0</v>
      </c>
      <c r="G22" s="14">
        <f t="shared" si="0"/>
        <v>70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102020</v>
      </c>
      <c r="B23" s="12">
        <f t="shared" si="2"/>
        <v>44105</v>
      </c>
      <c r="C23" s="13">
        <f t="shared" si="3"/>
        <v>700</v>
      </c>
      <c r="D23" s="13">
        <f t="shared" si="4"/>
        <v>70</v>
      </c>
      <c r="E23" s="13">
        <f t="shared" si="5"/>
        <v>140</v>
      </c>
      <c r="F23" s="14">
        <f t="shared" si="6"/>
        <v>0</v>
      </c>
      <c r="G23" s="14">
        <f t="shared" si="0"/>
        <v>140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112020</v>
      </c>
      <c r="B24" s="12">
        <f t="shared" si="2"/>
        <v>44136</v>
      </c>
      <c r="C24" s="13">
        <f t="shared" si="3"/>
        <v>700</v>
      </c>
      <c r="D24" s="13">
        <f t="shared" si="4"/>
        <v>70</v>
      </c>
      <c r="E24" s="13">
        <f t="shared" si="5"/>
        <v>210</v>
      </c>
      <c r="F24" s="14">
        <f t="shared" si="6"/>
        <v>0</v>
      </c>
      <c r="G24" s="14">
        <f t="shared" si="0"/>
        <v>210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122020</v>
      </c>
      <c r="B25" s="12">
        <f t="shared" si="2"/>
        <v>44166</v>
      </c>
      <c r="C25" s="13">
        <f t="shared" si="3"/>
        <v>700</v>
      </c>
      <c r="D25" s="13">
        <f t="shared" si="4"/>
        <v>70</v>
      </c>
      <c r="E25" s="13">
        <f t="shared" si="5"/>
        <v>280</v>
      </c>
      <c r="F25" s="14">
        <f t="shared" si="6"/>
        <v>0</v>
      </c>
      <c r="G25" s="14">
        <f t="shared" si="0"/>
        <v>280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12021</v>
      </c>
      <c r="B26" s="12">
        <f t="shared" si="2"/>
        <v>44197</v>
      </c>
      <c r="C26" s="13">
        <f t="shared" si="3"/>
        <v>700</v>
      </c>
      <c r="D26" s="13">
        <f t="shared" si="4"/>
        <v>70</v>
      </c>
      <c r="E26" s="13">
        <f t="shared" si="5"/>
        <v>350</v>
      </c>
      <c r="F26" s="14">
        <f t="shared" si="6"/>
        <v>0</v>
      </c>
      <c r="G26" s="14">
        <f t="shared" si="0"/>
        <v>350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22021</v>
      </c>
      <c r="B27" s="12">
        <f t="shared" si="2"/>
        <v>44228</v>
      </c>
      <c r="C27" s="13">
        <f t="shared" si="3"/>
        <v>700</v>
      </c>
      <c r="D27" s="13">
        <f t="shared" si="4"/>
        <v>70</v>
      </c>
      <c r="E27" s="13">
        <f t="shared" si="5"/>
        <v>420</v>
      </c>
      <c r="F27" s="14">
        <f t="shared" si="6"/>
        <v>0</v>
      </c>
      <c r="G27" s="14">
        <f t="shared" si="0"/>
        <v>420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32021</v>
      </c>
      <c r="B28" s="12">
        <f t="shared" si="2"/>
        <v>44256</v>
      </c>
      <c r="C28" s="13">
        <f t="shared" si="3"/>
        <v>700</v>
      </c>
      <c r="D28" s="13">
        <f t="shared" si="4"/>
        <v>70</v>
      </c>
      <c r="E28" s="13">
        <f t="shared" si="5"/>
        <v>490</v>
      </c>
      <c r="F28" s="14">
        <f t="shared" si="6"/>
        <v>0</v>
      </c>
      <c r="G28" s="14">
        <f t="shared" si="0"/>
        <v>490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42021</v>
      </c>
      <c r="B29" s="12">
        <f t="shared" si="2"/>
        <v>44287</v>
      </c>
      <c r="C29" s="13">
        <f t="shared" si="3"/>
        <v>700</v>
      </c>
      <c r="D29" s="13">
        <f t="shared" si="4"/>
        <v>70</v>
      </c>
      <c r="E29" s="13">
        <f t="shared" si="5"/>
        <v>560</v>
      </c>
      <c r="F29" s="14">
        <f t="shared" si="6"/>
        <v>0</v>
      </c>
      <c r="G29" s="14">
        <f t="shared" si="0"/>
        <v>560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52021</v>
      </c>
      <c r="B30" s="12">
        <f t="shared" si="2"/>
        <v>44317</v>
      </c>
      <c r="C30" s="13">
        <f t="shared" si="3"/>
        <v>700</v>
      </c>
      <c r="D30" s="13">
        <f t="shared" si="4"/>
        <v>70</v>
      </c>
      <c r="E30" s="13">
        <f t="shared" si="5"/>
        <v>630</v>
      </c>
      <c r="F30" s="14">
        <f t="shared" si="6"/>
        <v>0</v>
      </c>
      <c r="G30" s="14">
        <f t="shared" si="0"/>
        <v>630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62021</v>
      </c>
      <c r="B31" s="12">
        <f t="shared" si="2"/>
        <v>44348</v>
      </c>
      <c r="C31" s="13">
        <f t="shared" si="3"/>
        <v>700</v>
      </c>
      <c r="D31" s="13">
        <f t="shared" si="4"/>
        <v>70</v>
      </c>
      <c r="E31" s="13">
        <f t="shared" si="5"/>
        <v>700</v>
      </c>
      <c r="F31" s="14">
        <f t="shared" si="6"/>
        <v>0</v>
      </c>
      <c r="G31" s="14">
        <f t="shared" si="0"/>
        <v>700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72021</v>
      </c>
      <c r="B32" s="12">
        <f t="shared" si="2"/>
        <v>44378</v>
      </c>
      <c r="C32" s="13">
        <f t="shared" si="3"/>
        <v>700</v>
      </c>
      <c r="D32" s="13">
        <f t="shared" si="4"/>
        <v>70</v>
      </c>
      <c r="E32" s="13">
        <f t="shared" si="5"/>
        <v>770</v>
      </c>
      <c r="F32" s="14">
        <f t="shared" si="6"/>
        <v>0</v>
      </c>
      <c r="G32" s="14">
        <f t="shared" si="0"/>
        <v>770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82021</v>
      </c>
      <c r="B33" s="12">
        <f t="shared" si="2"/>
        <v>44409</v>
      </c>
      <c r="C33" s="13">
        <f t="shared" si="3"/>
        <v>700</v>
      </c>
      <c r="D33" s="13">
        <f t="shared" si="4"/>
        <v>70</v>
      </c>
      <c r="E33" s="13">
        <f t="shared" si="5"/>
        <v>840</v>
      </c>
      <c r="F33" s="14">
        <f t="shared" si="6"/>
        <v>0</v>
      </c>
      <c r="G33" s="14">
        <f t="shared" si="0"/>
        <v>840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92021</v>
      </c>
      <c r="B34" s="12">
        <f t="shared" si="2"/>
        <v>44440</v>
      </c>
      <c r="C34" s="13">
        <f t="shared" si="3"/>
        <v>700</v>
      </c>
      <c r="D34" s="13">
        <f t="shared" si="4"/>
        <v>70</v>
      </c>
      <c r="E34" s="13">
        <f t="shared" si="5"/>
        <v>910</v>
      </c>
      <c r="F34" s="14">
        <f t="shared" si="6"/>
        <v>0</v>
      </c>
      <c r="G34" s="14">
        <f t="shared" si="0"/>
        <v>910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102021</v>
      </c>
      <c r="B35" s="12">
        <f t="shared" si="2"/>
        <v>44470</v>
      </c>
      <c r="C35" s="13">
        <f t="shared" si="3"/>
        <v>700</v>
      </c>
      <c r="D35" s="13">
        <f t="shared" si="4"/>
        <v>70</v>
      </c>
      <c r="E35" s="13">
        <f t="shared" si="5"/>
        <v>980</v>
      </c>
      <c r="F35" s="14">
        <f t="shared" si="6"/>
        <v>0</v>
      </c>
      <c r="G35" s="14">
        <f t="shared" si="0"/>
        <v>980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112021</v>
      </c>
      <c r="B36" s="12">
        <f t="shared" si="2"/>
        <v>44501</v>
      </c>
      <c r="C36" s="13">
        <f t="shared" si="3"/>
        <v>700</v>
      </c>
      <c r="D36" s="13">
        <f t="shared" si="4"/>
        <v>70</v>
      </c>
      <c r="E36" s="13">
        <f t="shared" si="5"/>
        <v>1050</v>
      </c>
      <c r="F36" s="14">
        <f t="shared" si="6"/>
        <v>0</v>
      </c>
      <c r="G36" s="14">
        <f t="shared" si="0"/>
        <v>1050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122021</v>
      </c>
      <c r="B37" s="12">
        <f t="shared" si="2"/>
        <v>44531</v>
      </c>
      <c r="C37" s="13">
        <f t="shared" si="3"/>
        <v>700</v>
      </c>
      <c r="D37" s="13">
        <f t="shared" si="4"/>
        <v>70</v>
      </c>
      <c r="E37" s="13">
        <f t="shared" si="5"/>
        <v>1120</v>
      </c>
      <c r="F37" s="14">
        <f t="shared" si="6"/>
        <v>0</v>
      </c>
      <c r="G37" s="14">
        <f t="shared" ref="G37:G68" si="10">E37-F37</f>
        <v>1120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12022</v>
      </c>
      <c r="B38" s="12">
        <f t="shared" ref="B38:B69" si="12">EDATE(B37,1)</f>
        <v>44562</v>
      </c>
      <c r="C38" s="13">
        <f t="shared" ref="C38:C69" si="13">C37-H38+I38</f>
        <v>700</v>
      </c>
      <c r="D38" s="13">
        <f t="shared" ref="D38:D69" si="14">C37*$K$1</f>
        <v>70</v>
      </c>
      <c r="E38" s="13">
        <f t="shared" ref="E38:E69" si="15">C37*$K$1+G37</f>
        <v>1190</v>
      </c>
      <c r="F38" s="14">
        <f t="shared" ref="F38:F69" si="16">IF(J38&gt;E38,E38,J38)</f>
        <v>0</v>
      </c>
      <c r="G38" s="14">
        <f t="shared" si="10"/>
        <v>1190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22022</v>
      </c>
      <c r="B39" s="12">
        <f t="shared" si="12"/>
        <v>44593</v>
      </c>
      <c r="C39" s="13">
        <f t="shared" si="13"/>
        <v>700</v>
      </c>
      <c r="D39" s="13">
        <f t="shared" si="14"/>
        <v>70</v>
      </c>
      <c r="E39" s="13">
        <f t="shared" si="15"/>
        <v>1260</v>
      </c>
      <c r="F39" s="14">
        <f t="shared" si="16"/>
        <v>0</v>
      </c>
      <c r="G39" s="14">
        <f t="shared" si="10"/>
        <v>1260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32022</v>
      </c>
      <c r="B40" s="12">
        <f t="shared" si="12"/>
        <v>44621</v>
      </c>
      <c r="C40" s="13">
        <f t="shared" si="13"/>
        <v>700</v>
      </c>
      <c r="D40" s="13">
        <f t="shared" si="14"/>
        <v>70</v>
      </c>
      <c r="E40" s="13">
        <f t="shared" si="15"/>
        <v>1330</v>
      </c>
      <c r="F40" s="14">
        <f t="shared" si="16"/>
        <v>0</v>
      </c>
      <c r="G40" s="14">
        <f t="shared" si="10"/>
        <v>1330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42022</v>
      </c>
      <c r="B41" s="12">
        <f t="shared" si="12"/>
        <v>44652</v>
      </c>
      <c r="C41" s="13">
        <f t="shared" si="13"/>
        <v>700</v>
      </c>
      <c r="D41" s="13">
        <f t="shared" si="14"/>
        <v>70</v>
      </c>
      <c r="E41" s="13">
        <f t="shared" si="15"/>
        <v>1400</v>
      </c>
      <c r="F41" s="14">
        <f t="shared" si="16"/>
        <v>0</v>
      </c>
      <c r="G41" s="14">
        <f t="shared" si="10"/>
        <v>1400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52022</v>
      </c>
      <c r="B42" s="12">
        <f t="shared" si="12"/>
        <v>44682</v>
      </c>
      <c r="C42" s="13">
        <f t="shared" si="13"/>
        <v>700</v>
      </c>
      <c r="D42" s="13">
        <f t="shared" si="14"/>
        <v>70</v>
      </c>
      <c r="E42" s="13">
        <f t="shared" si="15"/>
        <v>1470</v>
      </c>
      <c r="F42" s="14">
        <f t="shared" si="16"/>
        <v>0</v>
      </c>
      <c r="G42" s="14">
        <f t="shared" si="10"/>
        <v>1470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62022</v>
      </c>
      <c r="B43" s="12">
        <f t="shared" si="12"/>
        <v>44713</v>
      </c>
      <c r="C43" s="13">
        <f t="shared" si="13"/>
        <v>700</v>
      </c>
      <c r="D43" s="13">
        <f t="shared" si="14"/>
        <v>70</v>
      </c>
      <c r="E43" s="13">
        <f t="shared" si="15"/>
        <v>1540</v>
      </c>
      <c r="F43" s="14">
        <f t="shared" si="16"/>
        <v>0</v>
      </c>
      <c r="G43" s="14">
        <f t="shared" si="10"/>
        <v>1540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72022</v>
      </c>
      <c r="B44" s="12">
        <f t="shared" si="12"/>
        <v>44743</v>
      </c>
      <c r="C44" s="13">
        <f t="shared" si="13"/>
        <v>700</v>
      </c>
      <c r="D44" s="13">
        <f t="shared" si="14"/>
        <v>70</v>
      </c>
      <c r="E44" s="13">
        <f t="shared" si="15"/>
        <v>1610</v>
      </c>
      <c r="F44" s="14">
        <f t="shared" si="16"/>
        <v>0</v>
      </c>
      <c r="G44" s="14">
        <f t="shared" si="10"/>
        <v>1610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82022</v>
      </c>
      <c r="B45" s="12">
        <f t="shared" si="12"/>
        <v>44774</v>
      </c>
      <c r="C45" s="13">
        <f t="shared" si="13"/>
        <v>700</v>
      </c>
      <c r="D45" s="13">
        <f t="shared" si="14"/>
        <v>70</v>
      </c>
      <c r="E45" s="13">
        <f t="shared" si="15"/>
        <v>1680</v>
      </c>
      <c r="F45" s="14">
        <f t="shared" si="16"/>
        <v>0</v>
      </c>
      <c r="G45" s="14">
        <f t="shared" si="10"/>
        <v>1680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92022</v>
      </c>
      <c r="B46" s="12">
        <f t="shared" si="12"/>
        <v>44805</v>
      </c>
      <c r="C46" s="13">
        <f t="shared" si="13"/>
        <v>700</v>
      </c>
      <c r="D46" s="13">
        <f t="shared" si="14"/>
        <v>70</v>
      </c>
      <c r="E46" s="13">
        <f t="shared" si="15"/>
        <v>1750</v>
      </c>
      <c r="F46" s="14">
        <f t="shared" si="16"/>
        <v>0</v>
      </c>
      <c r="G46" s="14">
        <f t="shared" si="10"/>
        <v>1750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102022</v>
      </c>
      <c r="B47" s="12">
        <f t="shared" si="12"/>
        <v>44835</v>
      </c>
      <c r="C47" s="13">
        <f t="shared" si="13"/>
        <v>700</v>
      </c>
      <c r="D47" s="13">
        <f t="shared" si="14"/>
        <v>70</v>
      </c>
      <c r="E47" s="13">
        <f t="shared" si="15"/>
        <v>1820</v>
      </c>
      <c r="F47" s="14">
        <f t="shared" si="16"/>
        <v>0</v>
      </c>
      <c r="G47" s="14">
        <f t="shared" si="10"/>
        <v>1820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112022</v>
      </c>
      <c r="B48" s="12">
        <f t="shared" si="12"/>
        <v>44866</v>
      </c>
      <c r="C48" s="13">
        <f t="shared" si="13"/>
        <v>700</v>
      </c>
      <c r="D48" s="13">
        <f t="shared" si="14"/>
        <v>70</v>
      </c>
      <c r="E48" s="13">
        <f t="shared" si="15"/>
        <v>1890</v>
      </c>
      <c r="F48" s="14">
        <f t="shared" si="16"/>
        <v>0</v>
      </c>
      <c r="G48" s="14">
        <f t="shared" si="10"/>
        <v>1890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122022</v>
      </c>
      <c r="B49" s="12">
        <f t="shared" si="12"/>
        <v>44896</v>
      </c>
      <c r="C49" s="13">
        <f t="shared" si="13"/>
        <v>700</v>
      </c>
      <c r="D49" s="13">
        <f t="shared" si="14"/>
        <v>70</v>
      </c>
      <c r="E49" s="13">
        <f t="shared" si="15"/>
        <v>1960</v>
      </c>
      <c r="F49" s="14">
        <f t="shared" si="16"/>
        <v>0</v>
      </c>
      <c r="G49" s="14">
        <f t="shared" si="10"/>
        <v>1960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12023</v>
      </c>
      <c r="B50" s="12">
        <f t="shared" si="12"/>
        <v>44927</v>
      </c>
      <c r="C50" s="13">
        <f t="shared" si="13"/>
        <v>700</v>
      </c>
      <c r="D50" s="13">
        <f t="shared" si="14"/>
        <v>70</v>
      </c>
      <c r="E50" s="13">
        <f t="shared" si="15"/>
        <v>2030</v>
      </c>
      <c r="F50" s="14">
        <f t="shared" si="16"/>
        <v>0</v>
      </c>
      <c r="G50" s="14">
        <f t="shared" si="10"/>
        <v>2030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22023</v>
      </c>
      <c r="B51" s="12">
        <f t="shared" si="12"/>
        <v>44958</v>
      </c>
      <c r="C51" s="13">
        <f t="shared" si="13"/>
        <v>700</v>
      </c>
      <c r="D51" s="13">
        <f t="shared" si="14"/>
        <v>70</v>
      </c>
      <c r="E51" s="13">
        <f t="shared" si="15"/>
        <v>2100</v>
      </c>
      <c r="F51" s="14">
        <f t="shared" si="16"/>
        <v>0</v>
      </c>
      <c r="G51" s="14">
        <f t="shared" si="10"/>
        <v>2100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32023</v>
      </c>
      <c r="B52" s="12">
        <f t="shared" si="12"/>
        <v>44986</v>
      </c>
      <c r="C52" s="13">
        <f t="shared" si="13"/>
        <v>700</v>
      </c>
      <c r="D52" s="13">
        <f t="shared" si="14"/>
        <v>70</v>
      </c>
      <c r="E52" s="13">
        <f t="shared" si="15"/>
        <v>2170</v>
      </c>
      <c r="F52" s="14">
        <f t="shared" si="16"/>
        <v>0</v>
      </c>
      <c r="G52" s="14">
        <f t="shared" si="10"/>
        <v>2170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42023</v>
      </c>
      <c r="B53" s="12">
        <f t="shared" si="12"/>
        <v>45017</v>
      </c>
      <c r="C53" s="13">
        <f t="shared" si="13"/>
        <v>700</v>
      </c>
      <c r="D53" s="13">
        <f t="shared" si="14"/>
        <v>70</v>
      </c>
      <c r="E53" s="13">
        <f t="shared" si="15"/>
        <v>2240</v>
      </c>
      <c r="F53" s="14">
        <f t="shared" si="16"/>
        <v>0</v>
      </c>
      <c r="G53" s="14">
        <f t="shared" si="10"/>
        <v>2240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52023</v>
      </c>
      <c r="B54" s="12">
        <f t="shared" si="12"/>
        <v>45047</v>
      </c>
      <c r="C54" s="13">
        <f t="shared" si="13"/>
        <v>700</v>
      </c>
      <c r="D54" s="13">
        <f t="shared" si="14"/>
        <v>70</v>
      </c>
      <c r="E54" s="13">
        <f t="shared" si="15"/>
        <v>2310</v>
      </c>
      <c r="F54" s="14">
        <f t="shared" si="16"/>
        <v>0</v>
      </c>
      <c r="G54" s="14">
        <f t="shared" si="10"/>
        <v>2310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62023</v>
      </c>
      <c r="B55" s="12">
        <f t="shared" si="12"/>
        <v>45078</v>
      </c>
      <c r="C55" s="13">
        <f t="shared" si="13"/>
        <v>700</v>
      </c>
      <c r="D55" s="13">
        <f t="shared" si="14"/>
        <v>70</v>
      </c>
      <c r="E55" s="13">
        <f t="shared" si="15"/>
        <v>2380</v>
      </c>
      <c r="F55" s="14">
        <f t="shared" si="16"/>
        <v>0</v>
      </c>
      <c r="G55" s="14">
        <f t="shared" si="10"/>
        <v>2380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72023</v>
      </c>
      <c r="B56" s="12">
        <f t="shared" si="12"/>
        <v>45108</v>
      </c>
      <c r="C56" s="13">
        <f t="shared" si="13"/>
        <v>700</v>
      </c>
      <c r="D56" s="13">
        <f t="shared" si="14"/>
        <v>70</v>
      </c>
      <c r="E56" s="13">
        <f t="shared" si="15"/>
        <v>2450</v>
      </c>
      <c r="F56" s="14">
        <f t="shared" si="16"/>
        <v>0</v>
      </c>
      <c r="G56" s="14">
        <f t="shared" si="10"/>
        <v>2450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82023</v>
      </c>
      <c r="B57" s="12">
        <f t="shared" si="12"/>
        <v>45139</v>
      </c>
      <c r="C57" s="13">
        <f t="shared" si="13"/>
        <v>700</v>
      </c>
      <c r="D57" s="13">
        <f t="shared" si="14"/>
        <v>70</v>
      </c>
      <c r="E57" s="13">
        <f t="shared" si="15"/>
        <v>2520</v>
      </c>
      <c r="F57" s="14">
        <f t="shared" si="16"/>
        <v>0</v>
      </c>
      <c r="G57" s="14">
        <f t="shared" si="10"/>
        <v>2520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92023</v>
      </c>
      <c r="B58" s="12">
        <f t="shared" si="12"/>
        <v>45170</v>
      </c>
      <c r="C58" s="13">
        <f t="shared" si="13"/>
        <v>700</v>
      </c>
      <c r="D58" s="13">
        <f t="shared" si="14"/>
        <v>70</v>
      </c>
      <c r="E58" s="13">
        <f t="shared" si="15"/>
        <v>2590</v>
      </c>
      <c r="F58" s="14">
        <f t="shared" si="16"/>
        <v>0</v>
      </c>
      <c r="G58" s="14">
        <f t="shared" si="10"/>
        <v>2590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102023</v>
      </c>
      <c r="B59" s="12">
        <f t="shared" si="12"/>
        <v>45200</v>
      </c>
      <c r="C59" s="13">
        <f t="shared" si="13"/>
        <v>700</v>
      </c>
      <c r="D59" s="13">
        <f t="shared" si="14"/>
        <v>70</v>
      </c>
      <c r="E59" s="13">
        <f t="shared" si="15"/>
        <v>2660</v>
      </c>
      <c r="F59" s="14">
        <f t="shared" si="16"/>
        <v>0</v>
      </c>
      <c r="G59" s="14">
        <f t="shared" si="10"/>
        <v>2660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112023</v>
      </c>
      <c r="B60" s="12">
        <f t="shared" si="12"/>
        <v>45231</v>
      </c>
      <c r="C60" s="13">
        <f t="shared" si="13"/>
        <v>700</v>
      </c>
      <c r="D60" s="13">
        <f t="shared" si="14"/>
        <v>70</v>
      </c>
      <c r="E60" s="13">
        <f t="shared" si="15"/>
        <v>2730</v>
      </c>
      <c r="F60" s="14">
        <f t="shared" si="16"/>
        <v>0</v>
      </c>
      <c r="G60" s="14">
        <f t="shared" si="10"/>
        <v>2730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122023</v>
      </c>
      <c r="B61" s="12">
        <f t="shared" si="12"/>
        <v>45261</v>
      </c>
      <c r="C61" s="13">
        <f t="shared" si="13"/>
        <v>700</v>
      </c>
      <c r="D61" s="13">
        <f t="shared" si="14"/>
        <v>70</v>
      </c>
      <c r="E61" s="13">
        <f t="shared" si="15"/>
        <v>2800</v>
      </c>
      <c r="F61" s="14">
        <f t="shared" si="16"/>
        <v>0</v>
      </c>
      <c r="G61" s="14">
        <f t="shared" si="10"/>
        <v>2800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12024</v>
      </c>
      <c r="B62" s="12">
        <f t="shared" si="12"/>
        <v>45292</v>
      </c>
      <c r="C62" s="13">
        <f t="shared" si="13"/>
        <v>700</v>
      </c>
      <c r="D62" s="13">
        <f t="shared" si="14"/>
        <v>70</v>
      </c>
      <c r="E62" s="13">
        <f t="shared" si="15"/>
        <v>2870</v>
      </c>
      <c r="F62" s="14">
        <f t="shared" si="16"/>
        <v>0</v>
      </c>
      <c r="G62" s="14">
        <f t="shared" si="10"/>
        <v>2870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22024</v>
      </c>
      <c r="B63" s="12">
        <f t="shared" si="12"/>
        <v>45323</v>
      </c>
      <c r="C63" s="13">
        <f t="shared" si="13"/>
        <v>700</v>
      </c>
      <c r="D63" s="13">
        <f t="shared" si="14"/>
        <v>70</v>
      </c>
      <c r="E63" s="13">
        <f t="shared" si="15"/>
        <v>2940</v>
      </c>
      <c r="F63" s="14">
        <f t="shared" si="16"/>
        <v>0</v>
      </c>
      <c r="G63" s="14">
        <f t="shared" si="10"/>
        <v>2940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32024</v>
      </c>
      <c r="B64" s="12">
        <f t="shared" si="12"/>
        <v>45352</v>
      </c>
      <c r="C64" s="13">
        <f t="shared" si="13"/>
        <v>700</v>
      </c>
      <c r="D64" s="13">
        <f t="shared" si="14"/>
        <v>70</v>
      </c>
      <c r="E64" s="13">
        <f t="shared" si="15"/>
        <v>3010</v>
      </c>
      <c r="F64" s="14">
        <f t="shared" si="16"/>
        <v>0</v>
      </c>
      <c r="G64" s="14">
        <f t="shared" si="10"/>
        <v>3010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42024</v>
      </c>
      <c r="B65" s="12">
        <f t="shared" si="12"/>
        <v>45383</v>
      </c>
      <c r="C65" s="13">
        <f t="shared" si="13"/>
        <v>700</v>
      </c>
      <c r="D65" s="13">
        <f t="shared" si="14"/>
        <v>70</v>
      </c>
      <c r="E65" s="13">
        <f t="shared" si="15"/>
        <v>3080</v>
      </c>
      <c r="F65" s="14">
        <f t="shared" si="16"/>
        <v>0</v>
      </c>
      <c r="G65" s="14">
        <f t="shared" si="10"/>
        <v>3080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52024</v>
      </c>
      <c r="B66" s="12">
        <f t="shared" si="12"/>
        <v>45413</v>
      </c>
      <c r="C66" s="13">
        <f t="shared" si="13"/>
        <v>700</v>
      </c>
      <c r="D66" s="13">
        <f t="shared" si="14"/>
        <v>70</v>
      </c>
      <c r="E66" s="13">
        <f t="shared" si="15"/>
        <v>3150</v>
      </c>
      <c r="F66" s="14">
        <f t="shared" si="16"/>
        <v>0</v>
      </c>
      <c r="G66" s="14">
        <f t="shared" si="10"/>
        <v>3150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62024</v>
      </c>
      <c r="B67" s="12">
        <f t="shared" si="12"/>
        <v>45444</v>
      </c>
      <c r="C67" s="13">
        <f t="shared" si="13"/>
        <v>700</v>
      </c>
      <c r="D67" s="13">
        <f t="shared" si="14"/>
        <v>70</v>
      </c>
      <c r="E67" s="13">
        <f t="shared" si="15"/>
        <v>3220</v>
      </c>
      <c r="F67" s="14">
        <f t="shared" si="16"/>
        <v>0</v>
      </c>
      <c r="G67" s="14">
        <f t="shared" si="10"/>
        <v>3220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72024</v>
      </c>
      <c r="B68" s="12">
        <f t="shared" si="12"/>
        <v>45474</v>
      </c>
      <c r="C68" s="13">
        <f t="shared" si="13"/>
        <v>700</v>
      </c>
      <c r="D68" s="13">
        <f t="shared" si="14"/>
        <v>70</v>
      </c>
      <c r="E68" s="13">
        <f t="shared" si="15"/>
        <v>3290</v>
      </c>
      <c r="F68" s="14">
        <f t="shared" si="16"/>
        <v>0</v>
      </c>
      <c r="G68" s="14">
        <f t="shared" si="10"/>
        <v>3290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82024</v>
      </c>
      <c r="B69" s="12">
        <f t="shared" si="12"/>
        <v>45505</v>
      </c>
      <c r="C69" s="13">
        <f t="shared" si="13"/>
        <v>700</v>
      </c>
      <c r="D69" s="13">
        <f t="shared" si="14"/>
        <v>70</v>
      </c>
      <c r="E69" s="13">
        <f t="shared" si="15"/>
        <v>3360</v>
      </c>
      <c r="F69" s="14">
        <f t="shared" si="16"/>
        <v>0</v>
      </c>
      <c r="G69" s="14">
        <f t="shared" ref="G69:G100" si="19">E69-F69</f>
        <v>3360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92024</v>
      </c>
      <c r="B70" s="12">
        <f t="shared" ref="B70:B101" si="21">EDATE(B69,1)</f>
        <v>45536</v>
      </c>
      <c r="C70" s="13">
        <f t="shared" ref="C70:C101" si="22">C69-H70+I70</f>
        <v>700</v>
      </c>
      <c r="D70" s="13">
        <f t="shared" ref="D70:D101" si="23">C69*$K$1</f>
        <v>70</v>
      </c>
      <c r="E70" s="13">
        <f t="shared" ref="E70:E101" si="24">C69*$K$1+G69</f>
        <v>3430</v>
      </c>
      <c r="F70" s="14">
        <f t="shared" ref="F70:F101" si="25">IF(J70&gt;E70,E70,J70)</f>
        <v>0</v>
      </c>
      <c r="G70" s="14">
        <f t="shared" si="19"/>
        <v>3430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102024</v>
      </c>
      <c r="B71" s="12">
        <f t="shared" si="21"/>
        <v>45566</v>
      </c>
      <c r="C71" s="13">
        <f t="shared" si="22"/>
        <v>700</v>
      </c>
      <c r="D71" s="13">
        <f t="shared" si="23"/>
        <v>70</v>
      </c>
      <c r="E71" s="13">
        <f t="shared" si="24"/>
        <v>3500</v>
      </c>
      <c r="F71" s="14">
        <f t="shared" si="25"/>
        <v>0</v>
      </c>
      <c r="G71" s="14">
        <f t="shared" si="19"/>
        <v>3500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112024</v>
      </c>
      <c r="B72" s="12">
        <f t="shared" si="21"/>
        <v>45597</v>
      </c>
      <c r="C72" s="13">
        <f t="shared" si="22"/>
        <v>700</v>
      </c>
      <c r="D72" s="13">
        <f t="shared" si="23"/>
        <v>70</v>
      </c>
      <c r="E72" s="13">
        <f t="shared" si="24"/>
        <v>3570</v>
      </c>
      <c r="F72" s="14">
        <f t="shared" si="25"/>
        <v>0</v>
      </c>
      <c r="G72" s="14">
        <f t="shared" si="19"/>
        <v>3570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122024</v>
      </c>
      <c r="B73" s="12">
        <f t="shared" si="21"/>
        <v>45627</v>
      </c>
      <c r="C73" s="13">
        <f t="shared" si="22"/>
        <v>700</v>
      </c>
      <c r="D73" s="13">
        <f t="shared" si="23"/>
        <v>70</v>
      </c>
      <c r="E73" s="13">
        <f t="shared" si="24"/>
        <v>3640</v>
      </c>
      <c r="F73" s="14">
        <f t="shared" si="25"/>
        <v>0</v>
      </c>
      <c r="G73" s="14">
        <f t="shared" si="19"/>
        <v>3640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12025</v>
      </c>
      <c r="B74" s="12">
        <f t="shared" si="21"/>
        <v>45658</v>
      </c>
      <c r="C74" s="13">
        <f t="shared" si="22"/>
        <v>700</v>
      </c>
      <c r="D74" s="13">
        <f t="shared" si="23"/>
        <v>70</v>
      </c>
      <c r="E74" s="13">
        <f t="shared" si="24"/>
        <v>3710</v>
      </c>
      <c r="F74" s="14">
        <f t="shared" si="25"/>
        <v>0</v>
      </c>
      <c r="G74" s="14">
        <f t="shared" si="19"/>
        <v>3710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22025</v>
      </c>
      <c r="B75" s="12">
        <f t="shared" si="21"/>
        <v>45689</v>
      </c>
      <c r="C75" s="13">
        <f t="shared" si="22"/>
        <v>700</v>
      </c>
      <c r="D75" s="13">
        <f t="shared" si="23"/>
        <v>70</v>
      </c>
      <c r="E75" s="13">
        <f t="shared" si="24"/>
        <v>3780</v>
      </c>
      <c r="F75" s="14">
        <f t="shared" si="25"/>
        <v>0</v>
      </c>
      <c r="G75" s="14">
        <f t="shared" si="19"/>
        <v>3780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32025</v>
      </c>
      <c r="B76" s="12">
        <f t="shared" si="21"/>
        <v>45717</v>
      </c>
      <c r="C76" s="13">
        <f t="shared" si="22"/>
        <v>700</v>
      </c>
      <c r="D76" s="13">
        <f t="shared" si="23"/>
        <v>70</v>
      </c>
      <c r="E76" s="13">
        <f t="shared" si="24"/>
        <v>3850</v>
      </c>
      <c r="F76" s="14">
        <f t="shared" si="25"/>
        <v>0</v>
      </c>
      <c r="G76" s="14">
        <f t="shared" si="19"/>
        <v>3850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42025</v>
      </c>
      <c r="B77" s="12">
        <f t="shared" si="21"/>
        <v>45748</v>
      </c>
      <c r="C77" s="13">
        <f t="shared" si="22"/>
        <v>700</v>
      </c>
      <c r="D77" s="13">
        <f t="shared" si="23"/>
        <v>70</v>
      </c>
      <c r="E77" s="13">
        <f t="shared" si="24"/>
        <v>3920</v>
      </c>
      <c r="F77" s="14">
        <f t="shared" si="25"/>
        <v>0</v>
      </c>
      <c r="G77" s="14">
        <f t="shared" si="19"/>
        <v>3920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52025</v>
      </c>
      <c r="B78" s="12">
        <f t="shared" si="21"/>
        <v>45778</v>
      </c>
      <c r="C78" s="13">
        <f t="shared" si="22"/>
        <v>700</v>
      </c>
      <c r="D78" s="13">
        <f t="shared" si="23"/>
        <v>70</v>
      </c>
      <c r="E78" s="13">
        <f t="shared" si="24"/>
        <v>3990</v>
      </c>
      <c r="F78" s="14">
        <f t="shared" si="25"/>
        <v>0</v>
      </c>
      <c r="G78" s="14">
        <f t="shared" si="19"/>
        <v>3990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62025</v>
      </c>
      <c r="B79" s="12">
        <f t="shared" si="21"/>
        <v>45809</v>
      </c>
      <c r="C79" s="13">
        <f t="shared" si="22"/>
        <v>700</v>
      </c>
      <c r="D79" s="13">
        <f t="shared" si="23"/>
        <v>70</v>
      </c>
      <c r="E79" s="13">
        <f t="shared" si="24"/>
        <v>4060</v>
      </c>
      <c r="F79" s="14">
        <f t="shared" si="25"/>
        <v>0</v>
      </c>
      <c r="G79" s="14">
        <f t="shared" si="19"/>
        <v>4060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72025</v>
      </c>
      <c r="B80" s="12">
        <f t="shared" si="21"/>
        <v>45839</v>
      </c>
      <c r="C80" s="13">
        <f t="shared" si="22"/>
        <v>700</v>
      </c>
      <c r="D80" s="13">
        <f t="shared" si="23"/>
        <v>70</v>
      </c>
      <c r="E80" s="13">
        <f t="shared" si="24"/>
        <v>4130</v>
      </c>
      <c r="F80" s="14">
        <f t="shared" si="25"/>
        <v>0</v>
      </c>
      <c r="G80" s="14">
        <f t="shared" si="19"/>
        <v>4130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82025</v>
      </c>
      <c r="B81" s="12">
        <f t="shared" si="21"/>
        <v>45870</v>
      </c>
      <c r="C81" s="13">
        <f t="shared" si="22"/>
        <v>700</v>
      </c>
      <c r="D81" s="13">
        <f t="shared" si="23"/>
        <v>70</v>
      </c>
      <c r="E81" s="13">
        <f t="shared" si="24"/>
        <v>4200</v>
      </c>
      <c r="F81" s="14">
        <f t="shared" si="25"/>
        <v>0</v>
      </c>
      <c r="G81" s="14">
        <f t="shared" si="19"/>
        <v>4200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92025</v>
      </c>
      <c r="B82" s="12">
        <f t="shared" si="21"/>
        <v>45901</v>
      </c>
      <c r="C82" s="13">
        <f t="shared" si="22"/>
        <v>700</v>
      </c>
      <c r="D82" s="13">
        <f t="shared" si="23"/>
        <v>70</v>
      </c>
      <c r="E82" s="13">
        <f t="shared" si="24"/>
        <v>4270</v>
      </c>
      <c r="F82" s="14">
        <f t="shared" si="25"/>
        <v>0</v>
      </c>
      <c r="G82" s="14">
        <f t="shared" si="19"/>
        <v>4270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102025</v>
      </c>
      <c r="B83" s="12">
        <f t="shared" si="21"/>
        <v>45931</v>
      </c>
      <c r="C83" s="13">
        <f t="shared" si="22"/>
        <v>700</v>
      </c>
      <c r="D83" s="13">
        <f t="shared" si="23"/>
        <v>70</v>
      </c>
      <c r="E83" s="13">
        <f t="shared" si="24"/>
        <v>4340</v>
      </c>
      <c r="F83" s="14">
        <f t="shared" si="25"/>
        <v>0</v>
      </c>
      <c r="G83" s="14">
        <f t="shared" si="19"/>
        <v>4340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112025</v>
      </c>
      <c r="B84" s="12">
        <f t="shared" si="21"/>
        <v>45962</v>
      </c>
      <c r="C84" s="13">
        <f t="shared" si="22"/>
        <v>700</v>
      </c>
      <c r="D84" s="13">
        <f t="shared" si="23"/>
        <v>70</v>
      </c>
      <c r="E84" s="13">
        <f t="shared" si="24"/>
        <v>4410</v>
      </c>
      <c r="F84" s="14">
        <f t="shared" si="25"/>
        <v>0</v>
      </c>
      <c r="G84" s="14">
        <f t="shared" si="19"/>
        <v>4410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122025</v>
      </c>
      <c r="B85" s="12">
        <f t="shared" si="21"/>
        <v>45992</v>
      </c>
      <c r="C85" s="13">
        <f t="shared" si="22"/>
        <v>700</v>
      </c>
      <c r="D85" s="13">
        <f t="shared" si="23"/>
        <v>70</v>
      </c>
      <c r="E85" s="13">
        <f t="shared" si="24"/>
        <v>4480</v>
      </c>
      <c r="F85" s="14">
        <f t="shared" si="25"/>
        <v>0</v>
      </c>
      <c r="G85" s="14">
        <f t="shared" si="19"/>
        <v>4480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12026</v>
      </c>
      <c r="B86" s="12">
        <f t="shared" si="21"/>
        <v>46023</v>
      </c>
      <c r="C86" s="13">
        <f t="shared" si="22"/>
        <v>700</v>
      </c>
      <c r="D86" s="13">
        <f t="shared" si="23"/>
        <v>70</v>
      </c>
      <c r="E86" s="13">
        <f t="shared" si="24"/>
        <v>4550</v>
      </c>
      <c r="F86" s="14">
        <f t="shared" si="25"/>
        <v>0</v>
      </c>
      <c r="G86" s="14">
        <f t="shared" si="19"/>
        <v>4550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22026</v>
      </c>
      <c r="B87" s="12">
        <f t="shared" si="21"/>
        <v>46054</v>
      </c>
      <c r="C87" s="13">
        <f t="shared" si="22"/>
        <v>700</v>
      </c>
      <c r="D87" s="13">
        <f t="shared" si="23"/>
        <v>70</v>
      </c>
      <c r="E87" s="13">
        <f t="shared" si="24"/>
        <v>4620</v>
      </c>
      <c r="F87" s="14">
        <f t="shared" si="25"/>
        <v>0</v>
      </c>
      <c r="G87" s="14">
        <f t="shared" si="19"/>
        <v>4620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32026</v>
      </c>
      <c r="B88" s="12">
        <f t="shared" si="21"/>
        <v>46082</v>
      </c>
      <c r="C88" s="13">
        <f t="shared" si="22"/>
        <v>700</v>
      </c>
      <c r="D88" s="13">
        <f t="shared" si="23"/>
        <v>70</v>
      </c>
      <c r="E88" s="13">
        <f t="shared" si="24"/>
        <v>4690</v>
      </c>
      <c r="F88" s="14">
        <f t="shared" si="25"/>
        <v>0</v>
      </c>
      <c r="G88" s="14">
        <f t="shared" si="19"/>
        <v>4690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42026</v>
      </c>
      <c r="B89" s="12">
        <f t="shared" si="21"/>
        <v>46113</v>
      </c>
      <c r="C89" s="13">
        <f t="shared" si="22"/>
        <v>700</v>
      </c>
      <c r="D89" s="13">
        <f t="shared" si="23"/>
        <v>70</v>
      </c>
      <c r="E89" s="13">
        <f t="shared" si="24"/>
        <v>4760</v>
      </c>
      <c r="F89" s="14">
        <f t="shared" si="25"/>
        <v>0</v>
      </c>
      <c r="G89" s="14">
        <f t="shared" si="19"/>
        <v>4760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52026</v>
      </c>
      <c r="B90" s="12">
        <f t="shared" si="21"/>
        <v>46143</v>
      </c>
      <c r="C90" s="13">
        <f t="shared" si="22"/>
        <v>700</v>
      </c>
      <c r="D90" s="13">
        <f t="shared" si="23"/>
        <v>70</v>
      </c>
      <c r="E90" s="13">
        <f t="shared" si="24"/>
        <v>4830</v>
      </c>
      <c r="F90" s="14">
        <f t="shared" si="25"/>
        <v>0</v>
      </c>
      <c r="G90" s="14">
        <f t="shared" si="19"/>
        <v>4830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62026</v>
      </c>
      <c r="B91" s="12">
        <f t="shared" si="21"/>
        <v>46174</v>
      </c>
      <c r="C91" s="13">
        <f t="shared" si="22"/>
        <v>700</v>
      </c>
      <c r="D91" s="13">
        <f t="shared" si="23"/>
        <v>70</v>
      </c>
      <c r="E91" s="13">
        <f t="shared" si="24"/>
        <v>4900</v>
      </c>
      <c r="F91" s="14">
        <f t="shared" si="25"/>
        <v>0</v>
      </c>
      <c r="G91" s="14">
        <f t="shared" si="19"/>
        <v>4900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72026</v>
      </c>
      <c r="B92" s="12">
        <f t="shared" si="21"/>
        <v>46204</v>
      </c>
      <c r="C92" s="13">
        <f t="shared" si="22"/>
        <v>700</v>
      </c>
      <c r="D92" s="13">
        <f t="shared" si="23"/>
        <v>70</v>
      </c>
      <c r="E92" s="13">
        <f t="shared" si="24"/>
        <v>4970</v>
      </c>
      <c r="F92" s="14">
        <f t="shared" si="25"/>
        <v>0</v>
      </c>
      <c r="G92" s="14">
        <f t="shared" si="19"/>
        <v>4970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82026</v>
      </c>
      <c r="B93" s="12">
        <f t="shared" si="21"/>
        <v>46235</v>
      </c>
      <c r="C93" s="13">
        <f t="shared" si="22"/>
        <v>700</v>
      </c>
      <c r="D93" s="13">
        <f t="shared" si="23"/>
        <v>70</v>
      </c>
      <c r="E93" s="13">
        <f t="shared" si="24"/>
        <v>5040</v>
      </c>
      <c r="F93" s="14">
        <f t="shared" si="25"/>
        <v>0</v>
      </c>
      <c r="G93" s="14">
        <f t="shared" si="19"/>
        <v>5040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92026</v>
      </c>
      <c r="B94" s="12">
        <f t="shared" si="21"/>
        <v>46266</v>
      </c>
      <c r="C94" s="13">
        <f t="shared" si="22"/>
        <v>700</v>
      </c>
      <c r="D94" s="13">
        <f t="shared" si="23"/>
        <v>70</v>
      </c>
      <c r="E94" s="13">
        <f t="shared" si="24"/>
        <v>5110</v>
      </c>
      <c r="F94" s="14">
        <f t="shared" si="25"/>
        <v>0</v>
      </c>
      <c r="G94" s="14">
        <f t="shared" si="19"/>
        <v>5110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102026</v>
      </c>
      <c r="B95" s="12">
        <f t="shared" si="21"/>
        <v>46296</v>
      </c>
      <c r="C95" s="13">
        <f t="shared" si="22"/>
        <v>700</v>
      </c>
      <c r="D95" s="13">
        <f t="shared" si="23"/>
        <v>70</v>
      </c>
      <c r="E95" s="13">
        <f t="shared" si="24"/>
        <v>5180</v>
      </c>
      <c r="F95" s="14">
        <f t="shared" si="25"/>
        <v>0</v>
      </c>
      <c r="G95" s="14">
        <f t="shared" si="19"/>
        <v>5180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112026</v>
      </c>
      <c r="B96" s="12">
        <f t="shared" si="21"/>
        <v>46327</v>
      </c>
      <c r="C96" s="13">
        <f t="shared" si="22"/>
        <v>700</v>
      </c>
      <c r="D96" s="13">
        <f t="shared" si="23"/>
        <v>70</v>
      </c>
      <c r="E96" s="13">
        <f t="shared" si="24"/>
        <v>5250</v>
      </c>
      <c r="F96" s="14">
        <f t="shared" si="25"/>
        <v>0</v>
      </c>
      <c r="G96" s="14">
        <f t="shared" si="19"/>
        <v>5250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122026</v>
      </c>
      <c r="B97" s="12">
        <f t="shared" si="21"/>
        <v>46357</v>
      </c>
      <c r="C97" s="13">
        <f t="shared" si="22"/>
        <v>700</v>
      </c>
      <c r="D97" s="13">
        <f t="shared" si="23"/>
        <v>70</v>
      </c>
      <c r="E97" s="13">
        <f t="shared" si="24"/>
        <v>5320</v>
      </c>
      <c r="F97" s="14">
        <f t="shared" si="25"/>
        <v>0</v>
      </c>
      <c r="G97" s="14">
        <f t="shared" si="19"/>
        <v>5320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12027</v>
      </c>
      <c r="B98" s="12">
        <f t="shared" si="21"/>
        <v>46388</v>
      </c>
      <c r="C98" s="13">
        <f t="shared" si="22"/>
        <v>700</v>
      </c>
      <c r="D98" s="13">
        <f t="shared" si="23"/>
        <v>70</v>
      </c>
      <c r="E98" s="13">
        <f t="shared" si="24"/>
        <v>5390</v>
      </c>
      <c r="F98" s="14">
        <f t="shared" si="25"/>
        <v>0</v>
      </c>
      <c r="G98" s="14">
        <f t="shared" si="19"/>
        <v>5390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22027</v>
      </c>
      <c r="B99" s="12">
        <f t="shared" si="21"/>
        <v>46419</v>
      </c>
      <c r="C99" s="13">
        <f t="shared" si="22"/>
        <v>700</v>
      </c>
      <c r="D99" s="13">
        <f t="shared" si="23"/>
        <v>70</v>
      </c>
      <c r="E99" s="13">
        <f t="shared" si="24"/>
        <v>5460</v>
      </c>
      <c r="F99" s="14">
        <f t="shared" si="25"/>
        <v>0</v>
      </c>
      <c r="G99" s="14">
        <f t="shared" si="19"/>
        <v>5460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32027</v>
      </c>
      <c r="B100" s="12">
        <f t="shared" si="21"/>
        <v>46447</v>
      </c>
      <c r="C100" s="13">
        <f t="shared" si="22"/>
        <v>700</v>
      </c>
      <c r="D100" s="13">
        <f t="shared" si="23"/>
        <v>70</v>
      </c>
      <c r="E100" s="13">
        <f t="shared" si="24"/>
        <v>5530</v>
      </c>
      <c r="F100" s="14">
        <f t="shared" si="25"/>
        <v>0</v>
      </c>
      <c r="G100" s="14">
        <f t="shared" si="19"/>
        <v>5530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42027</v>
      </c>
      <c r="B101" s="12">
        <f t="shared" si="21"/>
        <v>46478</v>
      </c>
      <c r="C101" s="13">
        <f t="shared" si="22"/>
        <v>700</v>
      </c>
      <c r="D101" s="13">
        <f t="shared" si="23"/>
        <v>70</v>
      </c>
      <c r="E101" s="13">
        <f t="shared" si="24"/>
        <v>5600</v>
      </c>
      <c r="F101" s="14">
        <f t="shared" si="25"/>
        <v>0</v>
      </c>
      <c r="G101" s="14">
        <f t="shared" ref="G101:G124" si="29">E101-F101</f>
        <v>5600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52027</v>
      </c>
      <c r="B102" s="12">
        <f t="shared" ref="B102:B124" si="31">EDATE(B101,1)</f>
        <v>46508</v>
      </c>
      <c r="C102" s="13">
        <f t="shared" ref="C102:C124" si="32">C101-H102+I102</f>
        <v>700</v>
      </c>
      <c r="D102" s="13">
        <f t="shared" ref="D102:D124" si="33">C101*$K$1</f>
        <v>70</v>
      </c>
      <c r="E102" s="13">
        <f t="shared" ref="E102:E124" si="34">C101*$K$1+G101</f>
        <v>5670</v>
      </c>
      <c r="F102" s="14">
        <f t="shared" ref="F102:F124" si="35">IF(J102&gt;E102,E102,J102)</f>
        <v>0</v>
      </c>
      <c r="G102" s="14">
        <f t="shared" si="29"/>
        <v>5670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62027</v>
      </c>
      <c r="B103" s="12">
        <f t="shared" si="31"/>
        <v>46539</v>
      </c>
      <c r="C103" s="13">
        <f t="shared" si="32"/>
        <v>700</v>
      </c>
      <c r="D103" s="13">
        <f t="shared" si="33"/>
        <v>70</v>
      </c>
      <c r="E103" s="13">
        <f t="shared" si="34"/>
        <v>5740</v>
      </c>
      <c r="F103" s="14">
        <f t="shared" si="35"/>
        <v>0</v>
      </c>
      <c r="G103" s="14">
        <f t="shared" si="29"/>
        <v>5740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72027</v>
      </c>
      <c r="B104" s="12">
        <f t="shared" si="31"/>
        <v>46569</v>
      </c>
      <c r="C104" s="13">
        <f t="shared" si="32"/>
        <v>700</v>
      </c>
      <c r="D104" s="13">
        <f t="shared" si="33"/>
        <v>70</v>
      </c>
      <c r="E104" s="13">
        <f t="shared" si="34"/>
        <v>5810</v>
      </c>
      <c r="F104" s="14">
        <f t="shared" si="35"/>
        <v>0</v>
      </c>
      <c r="G104" s="14">
        <f t="shared" si="29"/>
        <v>5810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82027</v>
      </c>
      <c r="B105" s="12">
        <f t="shared" si="31"/>
        <v>46600</v>
      </c>
      <c r="C105" s="13">
        <f t="shared" si="32"/>
        <v>700</v>
      </c>
      <c r="D105" s="13">
        <f t="shared" si="33"/>
        <v>70</v>
      </c>
      <c r="E105" s="13">
        <f t="shared" si="34"/>
        <v>5880</v>
      </c>
      <c r="F105" s="14">
        <f t="shared" si="35"/>
        <v>0</v>
      </c>
      <c r="G105" s="14">
        <f t="shared" si="29"/>
        <v>5880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92027</v>
      </c>
      <c r="B106" s="12">
        <f t="shared" si="31"/>
        <v>46631</v>
      </c>
      <c r="C106" s="13">
        <f t="shared" si="32"/>
        <v>700</v>
      </c>
      <c r="D106" s="13">
        <f t="shared" si="33"/>
        <v>70</v>
      </c>
      <c r="E106" s="13">
        <f t="shared" si="34"/>
        <v>5950</v>
      </c>
      <c r="F106" s="14">
        <f t="shared" si="35"/>
        <v>0</v>
      </c>
      <c r="G106" s="14">
        <f t="shared" si="29"/>
        <v>5950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102027</v>
      </c>
      <c r="B107" s="12">
        <f t="shared" si="31"/>
        <v>46661</v>
      </c>
      <c r="C107" s="13">
        <f t="shared" si="32"/>
        <v>700</v>
      </c>
      <c r="D107" s="13">
        <f t="shared" si="33"/>
        <v>70</v>
      </c>
      <c r="E107" s="13">
        <f t="shared" si="34"/>
        <v>6020</v>
      </c>
      <c r="F107" s="14">
        <f t="shared" si="35"/>
        <v>0</v>
      </c>
      <c r="G107" s="14">
        <f t="shared" si="29"/>
        <v>6020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112027</v>
      </c>
      <c r="B108" s="12">
        <f t="shared" si="31"/>
        <v>46692</v>
      </c>
      <c r="C108" s="13">
        <f t="shared" si="32"/>
        <v>700</v>
      </c>
      <c r="D108" s="13">
        <f t="shared" si="33"/>
        <v>70</v>
      </c>
      <c r="E108" s="13">
        <f t="shared" si="34"/>
        <v>6090</v>
      </c>
      <c r="F108" s="14">
        <f t="shared" si="35"/>
        <v>0</v>
      </c>
      <c r="G108" s="14">
        <f t="shared" si="29"/>
        <v>6090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122027</v>
      </c>
      <c r="B109" s="12">
        <f t="shared" si="31"/>
        <v>46722</v>
      </c>
      <c r="C109" s="13">
        <f t="shared" si="32"/>
        <v>700</v>
      </c>
      <c r="D109" s="13">
        <f t="shared" si="33"/>
        <v>70</v>
      </c>
      <c r="E109" s="13">
        <f t="shared" si="34"/>
        <v>6160</v>
      </c>
      <c r="F109" s="14">
        <f t="shared" si="35"/>
        <v>0</v>
      </c>
      <c r="G109" s="14">
        <f t="shared" si="29"/>
        <v>6160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12028</v>
      </c>
      <c r="B110" s="12">
        <f t="shared" si="31"/>
        <v>46753</v>
      </c>
      <c r="C110" s="13">
        <f t="shared" si="32"/>
        <v>700</v>
      </c>
      <c r="D110" s="13">
        <f t="shared" si="33"/>
        <v>70</v>
      </c>
      <c r="E110" s="13">
        <f t="shared" si="34"/>
        <v>6230</v>
      </c>
      <c r="F110" s="14">
        <f t="shared" si="35"/>
        <v>0</v>
      </c>
      <c r="G110" s="14">
        <f t="shared" si="29"/>
        <v>6230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22028</v>
      </c>
      <c r="B111" s="12">
        <f t="shared" si="31"/>
        <v>46784</v>
      </c>
      <c r="C111" s="13">
        <f t="shared" si="32"/>
        <v>700</v>
      </c>
      <c r="D111" s="13">
        <f t="shared" si="33"/>
        <v>70</v>
      </c>
      <c r="E111" s="13">
        <f t="shared" si="34"/>
        <v>6300</v>
      </c>
      <c r="F111" s="14">
        <f t="shared" si="35"/>
        <v>0</v>
      </c>
      <c r="G111" s="14">
        <f t="shared" si="29"/>
        <v>6300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32028</v>
      </c>
      <c r="B112" s="12">
        <f t="shared" si="31"/>
        <v>46813</v>
      </c>
      <c r="C112" s="13">
        <f t="shared" si="32"/>
        <v>700</v>
      </c>
      <c r="D112" s="13">
        <f t="shared" si="33"/>
        <v>70</v>
      </c>
      <c r="E112" s="13">
        <f t="shared" si="34"/>
        <v>6370</v>
      </c>
      <c r="F112" s="14">
        <f t="shared" si="35"/>
        <v>0</v>
      </c>
      <c r="G112" s="14">
        <f t="shared" si="29"/>
        <v>6370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42028</v>
      </c>
      <c r="B113" s="12">
        <f t="shared" si="31"/>
        <v>46844</v>
      </c>
      <c r="C113" s="13">
        <f t="shared" si="32"/>
        <v>700</v>
      </c>
      <c r="D113" s="13">
        <f t="shared" si="33"/>
        <v>70</v>
      </c>
      <c r="E113" s="13">
        <f t="shared" si="34"/>
        <v>6440</v>
      </c>
      <c r="F113" s="14">
        <f t="shared" si="35"/>
        <v>0</v>
      </c>
      <c r="G113" s="14">
        <f t="shared" si="29"/>
        <v>6440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52028</v>
      </c>
      <c r="B114" s="12">
        <f t="shared" si="31"/>
        <v>46874</v>
      </c>
      <c r="C114" s="13">
        <f t="shared" si="32"/>
        <v>700</v>
      </c>
      <c r="D114" s="13">
        <f t="shared" si="33"/>
        <v>70</v>
      </c>
      <c r="E114" s="13">
        <f t="shared" si="34"/>
        <v>6510</v>
      </c>
      <c r="F114" s="14">
        <f t="shared" si="35"/>
        <v>0</v>
      </c>
      <c r="G114" s="14">
        <f t="shared" si="29"/>
        <v>6510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62028</v>
      </c>
      <c r="B115" s="12">
        <f t="shared" si="31"/>
        <v>46905</v>
      </c>
      <c r="C115" s="13">
        <f t="shared" si="32"/>
        <v>700</v>
      </c>
      <c r="D115" s="13">
        <f t="shared" si="33"/>
        <v>70</v>
      </c>
      <c r="E115" s="13">
        <f t="shared" si="34"/>
        <v>6580</v>
      </c>
      <c r="F115" s="14">
        <f t="shared" si="35"/>
        <v>0</v>
      </c>
      <c r="G115" s="14">
        <f t="shared" si="29"/>
        <v>6580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72028</v>
      </c>
      <c r="B116" s="12">
        <f t="shared" si="31"/>
        <v>46935</v>
      </c>
      <c r="C116" s="13">
        <f t="shared" si="32"/>
        <v>700</v>
      </c>
      <c r="D116" s="13">
        <f t="shared" si="33"/>
        <v>70</v>
      </c>
      <c r="E116" s="13">
        <f t="shared" si="34"/>
        <v>6650</v>
      </c>
      <c r="F116" s="14">
        <f t="shared" si="35"/>
        <v>0</v>
      </c>
      <c r="G116" s="14">
        <f t="shared" si="29"/>
        <v>6650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82028</v>
      </c>
      <c r="B117" s="12">
        <f t="shared" si="31"/>
        <v>46966</v>
      </c>
      <c r="C117" s="13">
        <f t="shared" si="32"/>
        <v>700</v>
      </c>
      <c r="D117" s="13">
        <f t="shared" si="33"/>
        <v>70</v>
      </c>
      <c r="E117" s="13">
        <f t="shared" si="34"/>
        <v>6720</v>
      </c>
      <c r="F117" s="14">
        <f t="shared" si="35"/>
        <v>0</v>
      </c>
      <c r="G117" s="14">
        <f t="shared" si="29"/>
        <v>6720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92028</v>
      </c>
      <c r="B118" s="12">
        <f t="shared" si="31"/>
        <v>46997</v>
      </c>
      <c r="C118" s="13">
        <f t="shared" si="32"/>
        <v>700</v>
      </c>
      <c r="D118" s="13">
        <f t="shared" si="33"/>
        <v>70</v>
      </c>
      <c r="E118" s="13">
        <f t="shared" si="34"/>
        <v>6790</v>
      </c>
      <c r="F118" s="14">
        <f t="shared" si="35"/>
        <v>0</v>
      </c>
      <c r="G118" s="14">
        <f t="shared" si="29"/>
        <v>6790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102028</v>
      </c>
      <c r="B119" s="12">
        <f t="shared" si="31"/>
        <v>47027</v>
      </c>
      <c r="C119" s="13">
        <f t="shared" si="32"/>
        <v>700</v>
      </c>
      <c r="D119" s="13">
        <f t="shared" si="33"/>
        <v>70</v>
      </c>
      <c r="E119" s="13">
        <f t="shared" si="34"/>
        <v>6860</v>
      </c>
      <c r="F119" s="14">
        <f t="shared" si="35"/>
        <v>0</v>
      </c>
      <c r="G119" s="14">
        <f t="shared" si="29"/>
        <v>6860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112028</v>
      </c>
      <c r="B120" s="12">
        <f t="shared" si="31"/>
        <v>47058</v>
      </c>
      <c r="C120" s="13">
        <f t="shared" si="32"/>
        <v>700</v>
      </c>
      <c r="D120" s="13">
        <f t="shared" si="33"/>
        <v>70</v>
      </c>
      <c r="E120" s="13">
        <f t="shared" si="34"/>
        <v>6930</v>
      </c>
      <c r="F120" s="14">
        <f t="shared" si="35"/>
        <v>0</v>
      </c>
      <c r="G120" s="14">
        <f t="shared" si="29"/>
        <v>6930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122028</v>
      </c>
      <c r="B121" s="12">
        <f t="shared" si="31"/>
        <v>47088</v>
      </c>
      <c r="C121" s="13">
        <f t="shared" si="32"/>
        <v>700</v>
      </c>
      <c r="D121" s="13">
        <f t="shared" si="33"/>
        <v>70</v>
      </c>
      <c r="E121" s="13">
        <f t="shared" si="34"/>
        <v>7000</v>
      </c>
      <c r="F121" s="14">
        <f t="shared" si="35"/>
        <v>0</v>
      </c>
      <c r="G121" s="14">
        <f t="shared" si="29"/>
        <v>7000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12029</v>
      </c>
      <c r="B122" s="12">
        <f t="shared" si="31"/>
        <v>47119</v>
      </c>
      <c r="C122" s="13">
        <f t="shared" si="32"/>
        <v>700</v>
      </c>
      <c r="D122" s="13">
        <f t="shared" si="33"/>
        <v>70</v>
      </c>
      <c r="E122" s="13">
        <f t="shared" si="34"/>
        <v>7070</v>
      </c>
      <c r="F122" s="14">
        <f t="shared" si="35"/>
        <v>0</v>
      </c>
      <c r="G122" s="14">
        <f t="shared" si="29"/>
        <v>7070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22029</v>
      </c>
      <c r="B123" s="12">
        <f t="shared" si="31"/>
        <v>47150</v>
      </c>
      <c r="C123" s="13">
        <f t="shared" si="32"/>
        <v>700</v>
      </c>
      <c r="D123" s="13">
        <f t="shared" si="33"/>
        <v>70</v>
      </c>
      <c r="E123" s="13">
        <f t="shared" si="34"/>
        <v>7140</v>
      </c>
      <c r="F123" s="14">
        <f t="shared" si="35"/>
        <v>0</v>
      </c>
      <c r="G123" s="14">
        <f t="shared" si="29"/>
        <v>7140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32029</v>
      </c>
      <c r="B124" s="12">
        <f t="shared" si="31"/>
        <v>47178</v>
      </c>
      <c r="C124" s="13">
        <f t="shared" si="32"/>
        <v>700</v>
      </c>
      <c r="D124" s="13">
        <f t="shared" si="33"/>
        <v>70</v>
      </c>
      <c r="E124" s="13">
        <f t="shared" si="34"/>
        <v>7210</v>
      </c>
      <c r="F124" s="14">
        <f t="shared" si="35"/>
        <v>0</v>
      </c>
      <c r="G124" s="14">
        <f t="shared" si="29"/>
        <v>7210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K22" sqref="K22"/>
    </sheetView>
  </sheetViews>
  <sheetFormatPr defaultColWidth="11" defaultRowHeight="15"/>
  <cols>
    <col min="1" max="1" width="7" hidden="1" customWidth="1"/>
    <col min="2" max="2" width="8.42857142857143" customWidth="1"/>
    <col min="3" max="3" width="10.1428571428571" customWidth="1"/>
    <col min="4" max="4" width="9.42857142857143" customWidth="1"/>
    <col min="5" max="5" width="12" customWidth="1"/>
    <col min="6" max="6" width="9" customWidth="1"/>
    <col min="7" max="7" width="12" customWidth="1"/>
    <col min="8" max="8" width="10" customWidth="1"/>
    <col min="9" max="9" width="10.5714285714286" customWidth="1"/>
    <col min="10" max="10" width="9" customWidth="1"/>
    <col min="11" max="11" width="13" customWidth="1"/>
    <col min="12" max="12" width="11" customWidth="1"/>
    <col min="14" max="14" width="10.5714285714286" customWidth="1"/>
    <col min="15" max="15" width="10.8571428571429" customWidth="1"/>
    <col min="16" max="16" width="10.5714285714286" customWidth="1"/>
    <col min="17" max="17" width="3.14285714285714" customWidth="1"/>
    <col min="18" max="18" width="18.7142857142857" customWidth="1"/>
    <col min="19" max="19" width="8.85714285714286" customWidth="1"/>
  </cols>
  <sheetData>
    <row r="1" spans="2:16">
      <c r="B1" s="1" t="s">
        <v>9</v>
      </c>
      <c r="C1" s="2" t="s">
        <v>163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43556</v>
      </c>
      <c r="N1" s="19" t="s">
        <v>13</v>
      </c>
      <c r="O1" s="20">
        <v>300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v>0</v>
      </c>
    </row>
    <row r="5" ht="15.75" spans="1:19">
      <c r="A5" s="5" t="str">
        <f>(MONTH(B5)&amp;YEAR(B5))</f>
        <v>42019</v>
      </c>
      <c r="B5" s="12">
        <f>EDATE(M1,0)</f>
        <v>43556</v>
      </c>
      <c r="C5" s="13">
        <f>IF(H5&gt;0,O1-H5,IF(J5&lt;0,O1-J5,O1))</f>
        <v>300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300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300</v>
      </c>
    </row>
    <row r="6" ht="15.75" spans="1:19">
      <c r="A6" s="5" t="str">
        <f t="shared" ref="A6:A37" si="1">MONTH(B6)&amp;YEAR(B6)</f>
        <v>52019</v>
      </c>
      <c r="B6" s="12">
        <f t="shared" ref="B6:B37" si="2">EDATE(B5,1)</f>
        <v>43586</v>
      </c>
      <c r="C6" s="13">
        <f t="shared" ref="C6:C37" si="3">C5-H6+I6</f>
        <v>300</v>
      </c>
      <c r="D6" s="13">
        <f t="shared" ref="D6:D37" si="4">C5*$K$1</f>
        <v>30</v>
      </c>
      <c r="E6" s="13">
        <f t="shared" ref="E6:E37" si="5">C5*$K$1+G5</f>
        <v>30</v>
      </c>
      <c r="F6" s="14">
        <f t="shared" ref="F6:F37" si="6">IF(J6&gt;E6,E6,J6)</f>
        <v>30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30</v>
      </c>
      <c r="K6" s="27">
        <v>43601</v>
      </c>
      <c r="L6" s="26">
        <v>30</v>
      </c>
      <c r="M6" s="27"/>
      <c r="N6" s="28"/>
      <c r="O6" s="27"/>
      <c r="P6" s="28"/>
      <c r="R6" s="34" t="s">
        <v>5</v>
      </c>
      <c r="S6" s="33">
        <f ca="1">VLOOKUP($A$2,$A$5:$P$127,4,FALSE)</f>
        <v>30</v>
      </c>
    </row>
    <row r="7" ht="15.75" spans="1:19">
      <c r="A7" s="5" t="str">
        <f t="shared" si="1"/>
        <v>62019</v>
      </c>
      <c r="B7" s="12">
        <f t="shared" si="2"/>
        <v>43617</v>
      </c>
      <c r="C7" s="13">
        <f t="shared" si="3"/>
        <v>300</v>
      </c>
      <c r="D7" s="13">
        <f t="shared" si="4"/>
        <v>30</v>
      </c>
      <c r="E7" s="13">
        <f t="shared" si="5"/>
        <v>30</v>
      </c>
      <c r="F7" s="14">
        <f t="shared" si="6"/>
        <v>30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30</v>
      </c>
      <c r="K7" s="27">
        <v>43644</v>
      </c>
      <c r="L7" s="26">
        <v>30</v>
      </c>
      <c r="M7" s="27"/>
      <c r="N7" s="28"/>
      <c r="O7" s="27"/>
      <c r="P7" s="28"/>
      <c r="R7" s="35" t="s">
        <v>24</v>
      </c>
      <c r="S7" s="33">
        <f ca="1">VLOOKUP($A$2,$A$5:$P$127,7,FALSE)</f>
        <v>30</v>
      </c>
    </row>
    <row r="8" ht="15.75" spans="1:19">
      <c r="A8" s="5" t="str">
        <f t="shared" si="1"/>
        <v>72019</v>
      </c>
      <c r="B8" s="12">
        <f t="shared" si="2"/>
        <v>43647</v>
      </c>
      <c r="C8" s="13">
        <f t="shared" si="3"/>
        <v>300</v>
      </c>
      <c r="D8" s="13">
        <f t="shared" si="4"/>
        <v>30</v>
      </c>
      <c r="E8" s="13">
        <f t="shared" si="5"/>
        <v>30</v>
      </c>
      <c r="F8" s="14">
        <f t="shared" si="6"/>
        <v>30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30</v>
      </c>
      <c r="K8" s="27">
        <v>43658</v>
      </c>
      <c r="L8" s="26">
        <v>30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82019</v>
      </c>
      <c r="B9" s="12">
        <f t="shared" si="2"/>
        <v>43678</v>
      </c>
      <c r="C9" s="13">
        <f t="shared" si="3"/>
        <v>300</v>
      </c>
      <c r="D9" s="13">
        <f t="shared" si="4"/>
        <v>30</v>
      </c>
      <c r="E9" s="13">
        <f t="shared" si="5"/>
        <v>30</v>
      </c>
      <c r="F9" s="14">
        <f t="shared" si="6"/>
        <v>30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30</v>
      </c>
      <c r="K9" s="27">
        <v>43690</v>
      </c>
      <c r="L9" s="26">
        <v>30</v>
      </c>
      <c r="M9" s="27"/>
      <c r="N9" s="28"/>
      <c r="O9" s="27"/>
      <c r="P9" s="28"/>
      <c r="S9" s="5"/>
    </row>
    <row r="10" ht="15.75" spans="1:19">
      <c r="A10" s="5" t="str">
        <f t="shared" si="1"/>
        <v>92019</v>
      </c>
      <c r="B10" s="12">
        <f t="shared" si="2"/>
        <v>43709</v>
      </c>
      <c r="C10" s="13">
        <f t="shared" si="3"/>
        <v>300</v>
      </c>
      <c r="D10" s="13">
        <f t="shared" si="4"/>
        <v>30</v>
      </c>
      <c r="E10" s="13">
        <f t="shared" si="5"/>
        <v>30</v>
      </c>
      <c r="F10" s="14">
        <f t="shared" si="6"/>
        <v>30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30</v>
      </c>
      <c r="K10" s="27">
        <v>43719</v>
      </c>
      <c r="L10" s="26">
        <v>30</v>
      </c>
      <c r="M10" s="27"/>
      <c r="N10" s="28"/>
      <c r="O10" s="27"/>
      <c r="P10" s="28"/>
      <c r="S10" s="5"/>
    </row>
    <row r="11" ht="15.75" spans="1:19">
      <c r="A11" s="5" t="str">
        <f t="shared" si="1"/>
        <v>102019</v>
      </c>
      <c r="B11" s="12">
        <f t="shared" si="2"/>
        <v>43739</v>
      </c>
      <c r="C11" s="13">
        <f t="shared" si="3"/>
        <v>300</v>
      </c>
      <c r="D11" s="13">
        <f t="shared" si="4"/>
        <v>30</v>
      </c>
      <c r="E11" s="13">
        <f t="shared" si="5"/>
        <v>30</v>
      </c>
      <c r="F11" s="14">
        <f t="shared" si="6"/>
        <v>30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30</v>
      </c>
      <c r="K11" s="27">
        <v>43760</v>
      </c>
      <c r="L11" s="26">
        <v>30</v>
      </c>
      <c r="M11" s="27"/>
      <c r="N11" s="28"/>
      <c r="O11" s="27"/>
      <c r="P11" s="28"/>
      <c r="S11" s="5"/>
    </row>
    <row r="12" ht="15.75" spans="1:19">
      <c r="A12" s="5" t="str">
        <f t="shared" si="1"/>
        <v>112019</v>
      </c>
      <c r="B12" s="12">
        <f t="shared" si="2"/>
        <v>43770</v>
      </c>
      <c r="C12" s="13">
        <f t="shared" si="3"/>
        <v>300</v>
      </c>
      <c r="D12" s="13">
        <f t="shared" si="4"/>
        <v>30</v>
      </c>
      <c r="E12" s="13">
        <f t="shared" si="5"/>
        <v>30</v>
      </c>
      <c r="F12" s="14">
        <f t="shared" si="6"/>
        <v>30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30</v>
      </c>
      <c r="K12" s="27">
        <v>43782</v>
      </c>
      <c r="L12" s="26">
        <v>30</v>
      </c>
      <c r="M12" s="27"/>
      <c r="N12" s="28"/>
      <c r="O12" s="27"/>
      <c r="P12" s="28"/>
      <c r="S12" s="5"/>
    </row>
    <row r="13" ht="15.75" spans="1:19">
      <c r="A13" s="5" t="str">
        <f t="shared" si="1"/>
        <v>122019</v>
      </c>
      <c r="B13" s="12">
        <f t="shared" si="2"/>
        <v>43800</v>
      </c>
      <c r="C13" s="13">
        <f t="shared" si="3"/>
        <v>300</v>
      </c>
      <c r="D13" s="13">
        <f t="shared" si="4"/>
        <v>30</v>
      </c>
      <c r="E13" s="13">
        <f t="shared" si="5"/>
        <v>30</v>
      </c>
      <c r="F13" s="14">
        <f t="shared" si="6"/>
        <v>30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30</v>
      </c>
      <c r="K13" s="27">
        <v>43826</v>
      </c>
      <c r="L13" s="26">
        <v>30</v>
      </c>
      <c r="M13" s="27"/>
      <c r="N13" s="28"/>
      <c r="O13" s="27"/>
      <c r="P13" s="28"/>
      <c r="S13" s="5"/>
    </row>
    <row r="14" ht="15.75" spans="1:19">
      <c r="A14" s="5" t="str">
        <f t="shared" si="1"/>
        <v>12020</v>
      </c>
      <c r="B14" s="12">
        <f t="shared" si="2"/>
        <v>43831</v>
      </c>
      <c r="C14" s="13">
        <f t="shared" si="3"/>
        <v>300</v>
      </c>
      <c r="D14" s="13">
        <f t="shared" si="4"/>
        <v>30</v>
      </c>
      <c r="E14" s="13">
        <f t="shared" si="5"/>
        <v>30</v>
      </c>
      <c r="F14" s="14">
        <f t="shared" si="6"/>
        <v>30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30</v>
      </c>
      <c r="K14" s="27">
        <v>43849</v>
      </c>
      <c r="L14" s="26">
        <v>30</v>
      </c>
      <c r="M14" s="27"/>
      <c r="N14" s="28"/>
      <c r="O14" s="27"/>
      <c r="P14" s="28"/>
      <c r="S14" s="5"/>
    </row>
    <row r="15" ht="15.75" spans="1:19">
      <c r="A15" s="5" t="str">
        <f t="shared" si="1"/>
        <v>22020</v>
      </c>
      <c r="B15" s="12">
        <f t="shared" si="2"/>
        <v>43862</v>
      </c>
      <c r="C15" s="13">
        <f t="shared" si="3"/>
        <v>300</v>
      </c>
      <c r="D15" s="13">
        <f t="shared" si="4"/>
        <v>30</v>
      </c>
      <c r="E15" s="13">
        <f t="shared" si="5"/>
        <v>30</v>
      </c>
      <c r="F15" s="14">
        <f t="shared" si="6"/>
        <v>30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30</v>
      </c>
      <c r="K15" s="29">
        <v>43875</v>
      </c>
      <c r="L15" s="26">
        <v>30</v>
      </c>
      <c r="M15" s="29"/>
      <c r="N15" s="30"/>
      <c r="O15" s="29"/>
      <c r="P15" s="30"/>
      <c r="S15" s="5"/>
    </row>
    <row r="16" ht="15.75" spans="1:19">
      <c r="A16" s="5" t="str">
        <f t="shared" si="1"/>
        <v>32020</v>
      </c>
      <c r="B16" s="12">
        <f t="shared" si="2"/>
        <v>43891</v>
      </c>
      <c r="C16" s="13">
        <f t="shared" si="3"/>
        <v>300</v>
      </c>
      <c r="D16" s="13">
        <f t="shared" si="4"/>
        <v>30</v>
      </c>
      <c r="E16" s="13">
        <f t="shared" si="5"/>
        <v>30</v>
      </c>
      <c r="F16" s="14">
        <f t="shared" si="6"/>
        <v>30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30</v>
      </c>
      <c r="K16" s="25">
        <v>43903</v>
      </c>
      <c r="L16" s="26">
        <v>30</v>
      </c>
      <c r="M16" s="25"/>
      <c r="N16" s="26"/>
      <c r="O16" s="25"/>
      <c r="P16" s="26"/>
      <c r="S16" s="5"/>
    </row>
    <row r="17" ht="15.75" spans="1:19">
      <c r="A17" s="5" t="str">
        <f t="shared" si="1"/>
        <v>42020</v>
      </c>
      <c r="B17" s="12">
        <f t="shared" si="2"/>
        <v>43922</v>
      </c>
      <c r="C17" s="13">
        <f t="shared" si="3"/>
        <v>300</v>
      </c>
      <c r="D17" s="13">
        <f t="shared" si="4"/>
        <v>30</v>
      </c>
      <c r="E17" s="13">
        <f t="shared" si="5"/>
        <v>30</v>
      </c>
      <c r="F17" s="14">
        <f t="shared" si="6"/>
        <v>30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30</v>
      </c>
      <c r="K17" s="25">
        <v>43941</v>
      </c>
      <c r="L17" s="26">
        <v>30</v>
      </c>
      <c r="M17" s="25"/>
      <c r="N17" s="26"/>
      <c r="O17" s="25"/>
      <c r="P17" s="26"/>
      <c r="S17" s="5"/>
    </row>
    <row r="18" ht="15.75" spans="1:19">
      <c r="A18" s="5" t="str">
        <f t="shared" si="1"/>
        <v>52020</v>
      </c>
      <c r="B18" s="12">
        <f t="shared" si="2"/>
        <v>43952</v>
      </c>
      <c r="C18" s="13">
        <f t="shared" si="3"/>
        <v>300</v>
      </c>
      <c r="D18" s="13">
        <f t="shared" si="4"/>
        <v>30</v>
      </c>
      <c r="E18" s="13">
        <f t="shared" si="5"/>
        <v>30</v>
      </c>
      <c r="F18" s="14">
        <f t="shared" si="6"/>
        <v>30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30</v>
      </c>
      <c r="K18" s="25">
        <v>43975</v>
      </c>
      <c r="L18" s="26">
        <v>30</v>
      </c>
      <c r="M18" s="25"/>
      <c r="N18" s="26"/>
      <c r="O18" s="25"/>
      <c r="P18" s="26"/>
      <c r="S18" s="5"/>
    </row>
    <row r="19" ht="15.75" spans="1:19">
      <c r="A19" s="5" t="str">
        <f t="shared" si="1"/>
        <v>62020</v>
      </c>
      <c r="B19" s="12">
        <f t="shared" si="2"/>
        <v>43983</v>
      </c>
      <c r="C19" s="13">
        <f t="shared" si="3"/>
        <v>300</v>
      </c>
      <c r="D19" s="13">
        <f t="shared" si="4"/>
        <v>30</v>
      </c>
      <c r="E19" s="13">
        <f t="shared" si="5"/>
        <v>30</v>
      </c>
      <c r="F19" s="14">
        <f t="shared" si="6"/>
        <v>30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30</v>
      </c>
      <c r="K19" s="25">
        <v>44018</v>
      </c>
      <c r="L19" s="26">
        <v>30</v>
      </c>
      <c r="M19" s="25"/>
      <c r="N19" s="26"/>
      <c r="O19" s="25"/>
      <c r="P19" s="26"/>
      <c r="S19" s="5"/>
    </row>
    <row r="20" ht="15.75" spans="1:19">
      <c r="A20" s="5" t="str">
        <f t="shared" si="1"/>
        <v>72020</v>
      </c>
      <c r="B20" s="12">
        <f t="shared" si="2"/>
        <v>44013</v>
      </c>
      <c r="C20" s="13">
        <f t="shared" si="3"/>
        <v>300</v>
      </c>
      <c r="D20" s="13">
        <f t="shared" si="4"/>
        <v>30</v>
      </c>
      <c r="E20" s="13">
        <f t="shared" si="5"/>
        <v>30</v>
      </c>
      <c r="F20" s="14">
        <f t="shared" si="6"/>
        <v>30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30</v>
      </c>
      <c r="K20" s="25">
        <v>44045</v>
      </c>
      <c r="L20" s="26">
        <v>30</v>
      </c>
      <c r="M20" s="25"/>
      <c r="N20" s="26"/>
      <c r="O20" s="25"/>
      <c r="P20" s="26"/>
      <c r="S20" s="5"/>
    </row>
    <row r="21" ht="15.75" spans="1:19">
      <c r="A21" s="5" t="str">
        <f t="shared" si="1"/>
        <v>82020</v>
      </c>
      <c r="B21" s="12">
        <f t="shared" si="2"/>
        <v>44044</v>
      </c>
      <c r="C21" s="13">
        <f t="shared" si="3"/>
        <v>300</v>
      </c>
      <c r="D21" s="13">
        <f t="shared" si="4"/>
        <v>30</v>
      </c>
      <c r="E21" s="13">
        <f t="shared" si="5"/>
        <v>30</v>
      </c>
      <c r="F21" s="14">
        <f t="shared" si="6"/>
        <v>30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30</v>
      </c>
      <c r="K21" s="25">
        <v>44068</v>
      </c>
      <c r="L21" s="26">
        <v>30</v>
      </c>
      <c r="M21" s="25"/>
      <c r="N21" s="26"/>
      <c r="O21" s="25"/>
      <c r="P21" s="26"/>
      <c r="S21" s="5"/>
    </row>
    <row r="22" ht="15.75" spans="1:19">
      <c r="A22" s="5" t="str">
        <f t="shared" si="1"/>
        <v>92020</v>
      </c>
      <c r="B22" s="12">
        <f t="shared" si="2"/>
        <v>44075</v>
      </c>
      <c r="C22" s="13">
        <f t="shared" si="3"/>
        <v>300</v>
      </c>
      <c r="D22" s="13">
        <f t="shared" si="4"/>
        <v>30</v>
      </c>
      <c r="E22" s="13">
        <f t="shared" si="5"/>
        <v>30</v>
      </c>
      <c r="F22" s="14">
        <f t="shared" si="6"/>
        <v>0</v>
      </c>
      <c r="G22" s="14">
        <f t="shared" si="0"/>
        <v>30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102020</v>
      </c>
      <c r="B23" s="12">
        <f t="shared" si="2"/>
        <v>44105</v>
      </c>
      <c r="C23" s="13">
        <f t="shared" si="3"/>
        <v>300</v>
      </c>
      <c r="D23" s="13">
        <f t="shared" si="4"/>
        <v>30</v>
      </c>
      <c r="E23" s="13">
        <f t="shared" si="5"/>
        <v>60</v>
      </c>
      <c r="F23" s="14">
        <f t="shared" si="6"/>
        <v>0</v>
      </c>
      <c r="G23" s="14">
        <f t="shared" si="0"/>
        <v>60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112020</v>
      </c>
      <c r="B24" s="12">
        <f t="shared" si="2"/>
        <v>44136</v>
      </c>
      <c r="C24" s="13">
        <f t="shared" si="3"/>
        <v>300</v>
      </c>
      <c r="D24" s="13">
        <f t="shared" si="4"/>
        <v>30</v>
      </c>
      <c r="E24" s="13">
        <f t="shared" si="5"/>
        <v>90</v>
      </c>
      <c r="F24" s="14">
        <f t="shared" si="6"/>
        <v>0</v>
      </c>
      <c r="G24" s="14">
        <f t="shared" si="0"/>
        <v>90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122020</v>
      </c>
      <c r="B25" s="12">
        <f t="shared" si="2"/>
        <v>44166</v>
      </c>
      <c r="C25" s="13">
        <f t="shared" si="3"/>
        <v>300</v>
      </c>
      <c r="D25" s="13">
        <f t="shared" si="4"/>
        <v>30</v>
      </c>
      <c r="E25" s="13">
        <f t="shared" si="5"/>
        <v>120</v>
      </c>
      <c r="F25" s="14">
        <f t="shared" si="6"/>
        <v>0</v>
      </c>
      <c r="G25" s="14">
        <f t="shared" si="0"/>
        <v>120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12021</v>
      </c>
      <c r="B26" s="12">
        <f t="shared" si="2"/>
        <v>44197</v>
      </c>
      <c r="C26" s="13">
        <f t="shared" si="3"/>
        <v>300</v>
      </c>
      <c r="D26" s="13">
        <f t="shared" si="4"/>
        <v>30</v>
      </c>
      <c r="E26" s="13">
        <f t="shared" si="5"/>
        <v>150</v>
      </c>
      <c r="F26" s="14">
        <f t="shared" si="6"/>
        <v>0</v>
      </c>
      <c r="G26" s="14">
        <f t="shared" si="0"/>
        <v>150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22021</v>
      </c>
      <c r="B27" s="12">
        <f t="shared" si="2"/>
        <v>44228</v>
      </c>
      <c r="C27" s="13">
        <f t="shared" si="3"/>
        <v>300</v>
      </c>
      <c r="D27" s="13">
        <f t="shared" si="4"/>
        <v>30</v>
      </c>
      <c r="E27" s="13">
        <f t="shared" si="5"/>
        <v>180</v>
      </c>
      <c r="F27" s="14">
        <f t="shared" si="6"/>
        <v>0</v>
      </c>
      <c r="G27" s="14">
        <f t="shared" si="0"/>
        <v>180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32021</v>
      </c>
      <c r="B28" s="12">
        <f t="shared" si="2"/>
        <v>44256</v>
      </c>
      <c r="C28" s="13">
        <f t="shared" si="3"/>
        <v>300</v>
      </c>
      <c r="D28" s="13">
        <f t="shared" si="4"/>
        <v>30</v>
      </c>
      <c r="E28" s="13">
        <f t="shared" si="5"/>
        <v>210</v>
      </c>
      <c r="F28" s="14">
        <f t="shared" si="6"/>
        <v>0</v>
      </c>
      <c r="G28" s="14">
        <f t="shared" si="0"/>
        <v>210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42021</v>
      </c>
      <c r="B29" s="12">
        <f t="shared" si="2"/>
        <v>44287</v>
      </c>
      <c r="C29" s="13">
        <f t="shared" si="3"/>
        <v>300</v>
      </c>
      <c r="D29" s="13">
        <f t="shared" si="4"/>
        <v>30</v>
      </c>
      <c r="E29" s="13">
        <f t="shared" si="5"/>
        <v>240</v>
      </c>
      <c r="F29" s="14">
        <f t="shared" si="6"/>
        <v>0</v>
      </c>
      <c r="G29" s="14">
        <f t="shared" si="0"/>
        <v>240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52021</v>
      </c>
      <c r="B30" s="12">
        <f t="shared" si="2"/>
        <v>44317</v>
      </c>
      <c r="C30" s="13">
        <f t="shared" si="3"/>
        <v>300</v>
      </c>
      <c r="D30" s="13">
        <f t="shared" si="4"/>
        <v>30</v>
      </c>
      <c r="E30" s="13">
        <f t="shared" si="5"/>
        <v>270</v>
      </c>
      <c r="F30" s="14">
        <f t="shared" si="6"/>
        <v>0</v>
      </c>
      <c r="G30" s="14">
        <f t="shared" si="0"/>
        <v>270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62021</v>
      </c>
      <c r="B31" s="12">
        <f t="shared" si="2"/>
        <v>44348</v>
      </c>
      <c r="C31" s="13">
        <f t="shared" si="3"/>
        <v>300</v>
      </c>
      <c r="D31" s="13">
        <f t="shared" si="4"/>
        <v>30</v>
      </c>
      <c r="E31" s="13">
        <f t="shared" si="5"/>
        <v>300</v>
      </c>
      <c r="F31" s="14">
        <f t="shared" si="6"/>
        <v>0</v>
      </c>
      <c r="G31" s="14">
        <f t="shared" si="0"/>
        <v>300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72021</v>
      </c>
      <c r="B32" s="12">
        <f t="shared" si="2"/>
        <v>44378</v>
      </c>
      <c r="C32" s="13">
        <f t="shared" si="3"/>
        <v>300</v>
      </c>
      <c r="D32" s="13">
        <f t="shared" si="4"/>
        <v>30</v>
      </c>
      <c r="E32" s="13">
        <f t="shared" si="5"/>
        <v>330</v>
      </c>
      <c r="F32" s="14">
        <f t="shared" si="6"/>
        <v>0</v>
      </c>
      <c r="G32" s="14">
        <f t="shared" si="0"/>
        <v>330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82021</v>
      </c>
      <c r="B33" s="12">
        <f t="shared" si="2"/>
        <v>44409</v>
      </c>
      <c r="C33" s="13">
        <f t="shared" si="3"/>
        <v>300</v>
      </c>
      <c r="D33" s="13">
        <f t="shared" si="4"/>
        <v>30</v>
      </c>
      <c r="E33" s="13">
        <f t="shared" si="5"/>
        <v>360</v>
      </c>
      <c r="F33" s="14">
        <f t="shared" si="6"/>
        <v>0</v>
      </c>
      <c r="G33" s="14">
        <f t="shared" si="0"/>
        <v>360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92021</v>
      </c>
      <c r="B34" s="12">
        <f t="shared" si="2"/>
        <v>44440</v>
      </c>
      <c r="C34" s="13">
        <f t="shared" si="3"/>
        <v>300</v>
      </c>
      <c r="D34" s="13">
        <f t="shared" si="4"/>
        <v>30</v>
      </c>
      <c r="E34" s="13">
        <f t="shared" si="5"/>
        <v>390</v>
      </c>
      <c r="F34" s="14">
        <f t="shared" si="6"/>
        <v>0</v>
      </c>
      <c r="G34" s="14">
        <f t="shared" si="0"/>
        <v>390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102021</v>
      </c>
      <c r="B35" s="12">
        <f t="shared" si="2"/>
        <v>44470</v>
      </c>
      <c r="C35" s="13">
        <f t="shared" si="3"/>
        <v>300</v>
      </c>
      <c r="D35" s="13">
        <f t="shared" si="4"/>
        <v>30</v>
      </c>
      <c r="E35" s="13">
        <f t="shared" si="5"/>
        <v>420</v>
      </c>
      <c r="F35" s="14">
        <f t="shared" si="6"/>
        <v>0</v>
      </c>
      <c r="G35" s="14">
        <f t="shared" si="0"/>
        <v>420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112021</v>
      </c>
      <c r="B36" s="12">
        <f t="shared" si="2"/>
        <v>44501</v>
      </c>
      <c r="C36" s="13">
        <f t="shared" si="3"/>
        <v>300</v>
      </c>
      <c r="D36" s="13">
        <f t="shared" si="4"/>
        <v>30</v>
      </c>
      <c r="E36" s="13">
        <f t="shared" si="5"/>
        <v>450</v>
      </c>
      <c r="F36" s="14">
        <f t="shared" si="6"/>
        <v>0</v>
      </c>
      <c r="G36" s="14">
        <f t="shared" si="0"/>
        <v>450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122021</v>
      </c>
      <c r="B37" s="12">
        <f t="shared" si="2"/>
        <v>44531</v>
      </c>
      <c r="C37" s="13">
        <f t="shared" si="3"/>
        <v>300</v>
      </c>
      <c r="D37" s="13">
        <f t="shared" si="4"/>
        <v>30</v>
      </c>
      <c r="E37" s="13">
        <f t="shared" si="5"/>
        <v>480</v>
      </c>
      <c r="F37" s="14">
        <f t="shared" si="6"/>
        <v>0</v>
      </c>
      <c r="G37" s="14">
        <f t="shared" ref="G37:G68" si="10">E37-F37</f>
        <v>480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12022</v>
      </c>
      <c r="B38" s="12">
        <f t="shared" ref="B38:B69" si="12">EDATE(B37,1)</f>
        <v>44562</v>
      </c>
      <c r="C38" s="13">
        <f t="shared" ref="C38:C69" si="13">C37-H38+I38</f>
        <v>300</v>
      </c>
      <c r="D38" s="13">
        <f t="shared" ref="D38:D69" si="14">C37*$K$1</f>
        <v>30</v>
      </c>
      <c r="E38" s="13">
        <f t="shared" ref="E38:E69" si="15">C37*$K$1+G37</f>
        <v>510</v>
      </c>
      <c r="F38" s="14">
        <f t="shared" ref="F38:F69" si="16">IF(J38&gt;E38,E38,J38)</f>
        <v>0</v>
      </c>
      <c r="G38" s="14">
        <f t="shared" si="10"/>
        <v>510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22022</v>
      </c>
      <c r="B39" s="12">
        <f t="shared" si="12"/>
        <v>44593</v>
      </c>
      <c r="C39" s="13">
        <f t="shared" si="13"/>
        <v>300</v>
      </c>
      <c r="D39" s="13">
        <f t="shared" si="14"/>
        <v>30</v>
      </c>
      <c r="E39" s="13">
        <f t="shared" si="15"/>
        <v>540</v>
      </c>
      <c r="F39" s="14">
        <f t="shared" si="16"/>
        <v>0</v>
      </c>
      <c r="G39" s="14">
        <f t="shared" si="10"/>
        <v>540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32022</v>
      </c>
      <c r="B40" s="12">
        <f t="shared" si="12"/>
        <v>44621</v>
      </c>
      <c r="C40" s="13">
        <f t="shared" si="13"/>
        <v>300</v>
      </c>
      <c r="D40" s="13">
        <f t="shared" si="14"/>
        <v>30</v>
      </c>
      <c r="E40" s="13">
        <f t="shared" si="15"/>
        <v>570</v>
      </c>
      <c r="F40" s="14">
        <f t="shared" si="16"/>
        <v>0</v>
      </c>
      <c r="G40" s="14">
        <f t="shared" si="10"/>
        <v>570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42022</v>
      </c>
      <c r="B41" s="12">
        <f t="shared" si="12"/>
        <v>44652</v>
      </c>
      <c r="C41" s="13">
        <f t="shared" si="13"/>
        <v>300</v>
      </c>
      <c r="D41" s="13">
        <f t="shared" si="14"/>
        <v>30</v>
      </c>
      <c r="E41" s="13">
        <f t="shared" si="15"/>
        <v>600</v>
      </c>
      <c r="F41" s="14">
        <f t="shared" si="16"/>
        <v>0</v>
      </c>
      <c r="G41" s="14">
        <f t="shared" si="10"/>
        <v>600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52022</v>
      </c>
      <c r="B42" s="12">
        <f t="shared" si="12"/>
        <v>44682</v>
      </c>
      <c r="C42" s="13">
        <f t="shared" si="13"/>
        <v>300</v>
      </c>
      <c r="D42" s="13">
        <f t="shared" si="14"/>
        <v>30</v>
      </c>
      <c r="E42" s="13">
        <f t="shared" si="15"/>
        <v>630</v>
      </c>
      <c r="F42" s="14">
        <f t="shared" si="16"/>
        <v>0</v>
      </c>
      <c r="G42" s="14">
        <f t="shared" si="10"/>
        <v>630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62022</v>
      </c>
      <c r="B43" s="12">
        <f t="shared" si="12"/>
        <v>44713</v>
      </c>
      <c r="C43" s="13">
        <f t="shared" si="13"/>
        <v>300</v>
      </c>
      <c r="D43" s="13">
        <f t="shared" si="14"/>
        <v>30</v>
      </c>
      <c r="E43" s="13">
        <f t="shared" si="15"/>
        <v>660</v>
      </c>
      <c r="F43" s="14">
        <f t="shared" si="16"/>
        <v>0</v>
      </c>
      <c r="G43" s="14">
        <f t="shared" si="10"/>
        <v>660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72022</v>
      </c>
      <c r="B44" s="12">
        <f t="shared" si="12"/>
        <v>44743</v>
      </c>
      <c r="C44" s="13">
        <f t="shared" si="13"/>
        <v>300</v>
      </c>
      <c r="D44" s="13">
        <f t="shared" si="14"/>
        <v>30</v>
      </c>
      <c r="E44" s="13">
        <f t="shared" si="15"/>
        <v>690</v>
      </c>
      <c r="F44" s="14">
        <f t="shared" si="16"/>
        <v>0</v>
      </c>
      <c r="G44" s="14">
        <f t="shared" si="10"/>
        <v>690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82022</v>
      </c>
      <c r="B45" s="12">
        <f t="shared" si="12"/>
        <v>44774</v>
      </c>
      <c r="C45" s="13">
        <f t="shared" si="13"/>
        <v>300</v>
      </c>
      <c r="D45" s="13">
        <f t="shared" si="14"/>
        <v>30</v>
      </c>
      <c r="E45" s="13">
        <f t="shared" si="15"/>
        <v>720</v>
      </c>
      <c r="F45" s="14">
        <f t="shared" si="16"/>
        <v>0</v>
      </c>
      <c r="G45" s="14">
        <f t="shared" si="10"/>
        <v>720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92022</v>
      </c>
      <c r="B46" s="12">
        <f t="shared" si="12"/>
        <v>44805</v>
      </c>
      <c r="C46" s="13">
        <f t="shared" si="13"/>
        <v>300</v>
      </c>
      <c r="D46" s="13">
        <f t="shared" si="14"/>
        <v>30</v>
      </c>
      <c r="E46" s="13">
        <f t="shared" si="15"/>
        <v>750</v>
      </c>
      <c r="F46" s="14">
        <f t="shared" si="16"/>
        <v>0</v>
      </c>
      <c r="G46" s="14">
        <f t="shared" si="10"/>
        <v>750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102022</v>
      </c>
      <c r="B47" s="12">
        <f t="shared" si="12"/>
        <v>44835</v>
      </c>
      <c r="C47" s="13">
        <f t="shared" si="13"/>
        <v>300</v>
      </c>
      <c r="D47" s="13">
        <f t="shared" si="14"/>
        <v>30</v>
      </c>
      <c r="E47" s="13">
        <f t="shared" si="15"/>
        <v>780</v>
      </c>
      <c r="F47" s="14">
        <f t="shared" si="16"/>
        <v>0</v>
      </c>
      <c r="G47" s="14">
        <f t="shared" si="10"/>
        <v>780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112022</v>
      </c>
      <c r="B48" s="12">
        <f t="shared" si="12"/>
        <v>44866</v>
      </c>
      <c r="C48" s="13">
        <f t="shared" si="13"/>
        <v>300</v>
      </c>
      <c r="D48" s="13">
        <f t="shared" si="14"/>
        <v>30</v>
      </c>
      <c r="E48" s="13">
        <f t="shared" si="15"/>
        <v>810</v>
      </c>
      <c r="F48" s="14">
        <f t="shared" si="16"/>
        <v>0</v>
      </c>
      <c r="G48" s="14">
        <f t="shared" si="10"/>
        <v>810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122022</v>
      </c>
      <c r="B49" s="12">
        <f t="shared" si="12"/>
        <v>44896</v>
      </c>
      <c r="C49" s="13">
        <f t="shared" si="13"/>
        <v>300</v>
      </c>
      <c r="D49" s="13">
        <f t="shared" si="14"/>
        <v>30</v>
      </c>
      <c r="E49" s="13">
        <f t="shared" si="15"/>
        <v>840</v>
      </c>
      <c r="F49" s="14">
        <f t="shared" si="16"/>
        <v>0</v>
      </c>
      <c r="G49" s="14">
        <f t="shared" si="10"/>
        <v>840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12023</v>
      </c>
      <c r="B50" s="12">
        <f t="shared" si="12"/>
        <v>44927</v>
      </c>
      <c r="C50" s="13">
        <f t="shared" si="13"/>
        <v>300</v>
      </c>
      <c r="D50" s="13">
        <f t="shared" si="14"/>
        <v>30</v>
      </c>
      <c r="E50" s="13">
        <f t="shared" si="15"/>
        <v>870</v>
      </c>
      <c r="F50" s="14">
        <f t="shared" si="16"/>
        <v>0</v>
      </c>
      <c r="G50" s="14">
        <f t="shared" si="10"/>
        <v>870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22023</v>
      </c>
      <c r="B51" s="12">
        <f t="shared" si="12"/>
        <v>44958</v>
      </c>
      <c r="C51" s="13">
        <f t="shared" si="13"/>
        <v>300</v>
      </c>
      <c r="D51" s="13">
        <f t="shared" si="14"/>
        <v>30</v>
      </c>
      <c r="E51" s="13">
        <f t="shared" si="15"/>
        <v>900</v>
      </c>
      <c r="F51" s="14">
        <f t="shared" si="16"/>
        <v>0</v>
      </c>
      <c r="G51" s="14">
        <f t="shared" si="10"/>
        <v>900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32023</v>
      </c>
      <c r="B52" s="12">
        <f t="shared" si="12"/>
        <v>44986</v>
      </c>
      <c r="C52" s="13">
        <f t="shared" si="13"/>
        <v>300</v>
      </c>
      <c r="D52" s="13">
        <f t="shared" si="14"/>
        <v>30</v>
      </c>
      <c r="E52" s="13">
        <f t="shared" si="15"/>
        <v>930</v>
      </c>
      <c r="F52" s="14">
        <f t="shared" si="16"/>
        <v>0</v>
      </c>
      <c r="G52" s="14">
        <f t="shared" si="10"/>
        <v>930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42023</v>
      </c>
      <c r="B53" s="12">
        <f t="shared" si="12"/>
        <v>45017</v>
      </c>
      <c r="C53" s="13">
        <f t="shared" si="13"/>
        <v>300</v>
      </c>
      <c r="D53" s="13">
        <f t="shared" si="14"/>
        <v>30</v>
      </c>
      <c r="E53" s="13">
        <f t="shared" si="15"/>
        <v>960</v>
      </c>
      <c r="F53" s="14">
        <f t="shared" si="16"/>
        <v>0</v>
      </c>
      <c r="G53" s="14">
        <f t="shared" si="10"/>
        <v>960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52023</v>
      </c>
      <c r="B54" s="12">
        <f t="shared" si="12"/>
        <v>45047</v>
      </c>
      <c r="C54" s="13">
        <f t="shared" si="13"/>
        <v>300</v>
      </c>
      <c r="D54" s="13">
        <f t="shared" si="14"/>
        <v>30</v>
      </c>
      <c r="E54" s="13">
        <f t="shared" si="15"/>
        <v>990</v>
      </c>
      <c r="F54" s="14">
        <f t="shared" si="16"/>
        <v>0</v>
      </c>
      <c r="G54" s="14">
        <f t="shared" si="10"/>
        <v>990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62023</v>
      </c>
      <c r="B55" s="12">
        <f t="shared" si="12"/>
        <v>45078</v>
      </c>
      <c r="C55" s="13">
        <f t="shared" si="13"/>
        <v>300</v>
      </c>
      <c r="D55" s="13">
        <f t="shared" si="14"/>
        <v>30</v>
      </c>
      <c r="E55" s="13">
        <f t="shared" si="15"/>
        <v>1020</v>
      </c>
      <c r="F55" s="14">
        <f t="shared" si="16"/>
        <v>0</v>
      </c>
      <c r="G55" s="14">
        <f t="shared" si="10"/>
        <v>1020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72023</v>
      </c>
      <c r="B56" s="12">
        <f t="shared" si="12"/>
        <v>45108</v>
      </c>
      <c r="C56" s="13">
        <f t="shared" si="13"/>
        <v>300</v>
      </c>
      <c r="D56" s="13">
        <f t="shared" si="14"/>
        <v>30</v>
      </c>
      <c r="E56" s="13">
        <f t="shared" si="15"/>
        <v>1050</v>
      </c>
      <c r="F56" s="14">
        <f t="shared" si="16"/>
        <v>0</v>
      </c>
      <c r="G56" s="14">
        <f t="shared" si="10"/>
        <v>1050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82023</v>
      </c>
      <c r="B57" s="12">
        <f t="shared" si="12"/>
        <v>45139</v>
      </c>
      <c r="C57" s="13">
        <f t="shared" si="13"/>
        <v>300</v>
      </c>
      <c r="D57" s="13">
        <f t="shared" si="14"/>
        <v>30</v>
      </c>
      <c r="E57" s="13">
        <f t="shared" si="15"/>
        <v>1080</v>
      </c>
      <c r="F57" s="14">
        <f t="shared" si="16"/>
        <v>0</v>
      </c>
      <c r="G57" s="14">
        <f t="shared" si="10"/>
        <v>1080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92023</v>
      </c>
      <c r="B58" s="12">
        <f t="shared" si="12"/>
        <v>45170</v>
      </c>
      <c r="C58" s="13">
        <f t="shared" si="13"/>
        <v>300</v>
      </c>
      <c r="D58" s="13">
        <f t="shared" si="14"/>
        <v>30</v>
      </c>
      <c r="E58" s="13">
        <f t="shared" si="15"/>
        <v>1110</v>
      </c>
      <c r="F58" s="14">
        <f t="shared" si="16"/>
        <v>0</v>
      </c>
      <c r="G58" s="14">
        <f t="shared" si="10"/>
        <v>1110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102023</v>
      </c>
      <c r="B59" s="12">
        <f t="shared" si="12"/>
        <v>45200</v>
      </c>
      <c r="C59" s="13">
        <f t="shared" si="13"/>
        <v>300</v>
      </c>
      <c r="D59" s="13">
        <f t="shared" si="14"/>
        <v>30</v>
      </c>
      <c r="E59" s="13">
        <f t="shared" si="15"/>
        <v>1140</v>
      </c>
      <c r="F59" s="14">
        <f t="shared" si="16"/>
        <v>0</v>
      </c>
      <c r="G59" s="14">
        <f t="shared" si="10"/>
        <v>1140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112023</v>
      </c>
      <c r="B60" s="12">
        <f t="shared" si="12"/>
        <v>45231</v>
      </c>
      <c r="C60" s="13">
        <f t="shared" si="13"/>
        <v>300</v>
      </c>
      <c r="D60" s="13">
        <f t="shared" si="14"/>
        <v>30</v>
      </c>
      <c r="E60" s="13">
        <f t="shared" si="15"/>
        <v>1170</v>
      </c>
      <c r="F60" s="14">
        <f t="shared" si="16"/>
        <v>0</v>
      </c>
      <c r="G60" s="14">
        <f t="shared" si="10"/>
        <v>1170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122023</v>
      </c>
      <c r="B61" s="12">
        <f t="shared" si="12"/>
        <v>45261</v>
      </c>
      <c r="C61" s="13">
        <f t="shared" si="13"/>
        <v>300</v>
      </c>
      <c r="D61" s="13">
        <f t="shared" si="14"/>
        <v>30</v>
      </c>
      <c r="E61" s="13">
        <f t="shared" si="15"/>
        <v>1200</v>
      </c>
      <c r="F61" s="14">
        <f t="shared" si="16"/>
        <v>0</v>
      </c>
      <c r="G61" s="14">
        <f t="shared" si="10"/>
        <v>1200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12024</v>
      </c>
      <c r="B62" s="12">
        <f t="shared" si="12"/>
        <v>45292</v>
      </c>
      <c r="C62" s="13">
        <f t="shared" si="13"/>
        <v>300</v>
      </c>
      <c r="D62" s="13">
        <f t="shared" si="14"/>
        <v>30</v>
      </c>
      <c r="E62" s="13">
        <f t="shared" si="15"/>
        <v>1230</v>
      </c>
      <c r="F62" s="14">
        <f t="shared" si="16"/>
        <v>0</v>
      </c>
      <c r="G62" s="14">
        <f t="shared" si="10"/>
        <v>1230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22024</v>
      </c>
      <c r="B63" s="12">
        <f t="shared" si="12"/>
        <v>45323</v>
      </c>
      <c r="C63" s="13">
        <f t="shared" si="13"/>
        <v>300</v>
      </c>
      <c r="D63" s="13">
        <f t="shared" si="14"/>
        <v>30</v>
      </c>
      <c r="E63" s="13">
        <f t="shared" si="15"/>
        <v>1260</v>
      </c>
      <c r="F63" s="14">
        <f t="shared" si="16"/>
        <v>0</v>
      </c>
      <c r="G63" s="14">
        <f t="shared" si="10"/>
        <v>1260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32024</v>
      </c>
      <c r="B64" s="12">
        <f t="shared" si="12"/>
        <v>45352</v>
      </c>
      <c r="C64" s="13">
        <f t="shared" si="13"/>
        <v>300</v>
      </c>
      <c r="D64" s="13">
        <f t="shared" si="14"/>
        <v>30</v>
      </c>
      <c r="E64" s="13">
        <f t="shared" si="15"/>
        <v>1290</v>
      </c>
      <c r="F64" s="14">
        <f t="shared" si="16"/>
        <v>0</v>
      </c>
      <c r="G64" s="14">
        <f t="shared" si="10"/>
        <v>1290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42024</v>
      </c>
      <c r="B65" s="12">
        <f t="shared" si="12"/>
        <v>45383</v>
      </c>
      <c r="C65" s="13">
        <f t="shared" si="13"/>
        <v>300</v>
      </c>
      <c r="D65" s="13">
        <f t="shared" si="14"/>
        <v>30</v>
      </c>
      <c r="E65" s="13">
        <f t="shared" si="15"/>
        <v>1320</v>
      </c>
      <c r="F65" s="14">
        <f t="shared" si="16"/>
        <v>0</v>
      </c>
      <c r="G65" s="14">
        <f t="shared" si="10"/>
        <v>1320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52024</v>
      </c>
      <c r="B66" s="12">
        <f t="shared" si="12"/>
        <v>45413</v>
      </c>
      <c r="C66" s="13">
        <f t="shared" si="13"/>
        <v>300</v>
      </c>
      <c r="D66" s="13">
        <f t="shared" si="14"/>
        <v>30</v>
      </c>
      <c r="E66" s="13">
        <f t="shared" si="15"/>
        <v>1350</v>
      </c>
      <c r="F66" s="14">
        <f t="shared" si="16"/>
        <v>0</v>
      </c>
      <c r="G66" s="14">
        <f t="shared" si="10"/>
        <v>1350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62024</v>
      </c>
      <c r="B67" s="12">
        <f t="shared" si="12"/>
        <v>45444</v>
      </c>
      <c r="C67" s="13">
        <f t="shared" si="13"/>
        <v>300</v>
      </c>
      <c r="D67" s="13">
        <f t="shared" si="14"/>
        <v>30</v>
      </c>
      <c r="E67" s="13">
        <f t="shared" si="15"/>
        <v>1380</v>
      </c>
      <c r="F67" s="14">
        <f t="shared" si="16"/>
        <v>0</v>
      </c>
      <c r="G67" s="14">
        <f t="shared" si="10"/>
        <v>1380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72024</v>
      </c>
      <c r="B68" s="12">
        <f t="shared" si="12"/>
        <v>45474</v>
      </c>
      <c r="C68" s="13">
        <f t="shared" si="13"/>
        <v>300</v>
      </c>
      <c r="D68" s="13">
        <f t="shared" si="14"/>
        <v>30</v>
      </c>
      <c r="E68" s="13">
        <f t="shared" si="15"/>
        <v>1410</v>
      </c>
      <c r="F68" s="14">
        <f t="shared" si="16"/>
        <v>0</v>
      </c>
      <c r="G68" s="14">
        <f t="shared" si="10"/>
        <v>1410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82024</v>
      </c>
      <c r="B69" s="12">
        <f t="shared" si="12"/>
        <v>45505</v>
      </c>
      <c r="C69" s="13">
        <f t="shared" si="13"/>
        <v>300</v>
      </c>
      <c r="D69" s="13">
        <f t="shared" si="14"/>
        <v>30</v>
      </c>
      <c r="E69" s="13">
        <f t="shared" si="15"/>
        <v>1440</v>
      </c>
      <c r="F69" s="14">
        <f t="shared" si="16"/>
        <v>0</v>
      </c>
      <c r="G69" s="14">
        <f t="shared" ref="G69:G100" si="19">E69-F69</f>
        <v>1440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92024</v>
      </c>
      <c r="B70" s="12">
        <f t="shared" ref="B70:B101" si="21">EDATE(B69,1)</f>
        <v>45536</v>
      </c>
      <c r="C70" s="13">
        <f t="shared" ref="C70:C101" si="22">C69-H70+I70</f>
        <v>300</v>
      </c>
      <c r="D70" s="13">
        <f t="shared" ref="D70:D101" si="23">C69*$K$1</f>
        <v>30</v>
      </c>
      <c r="E70" s="13">
        <f t="shared" ref="E70:E101" si="24">C69*$K$1+G69</f>
        <v>1470</v>
      </c>
      <c r="F70" s="14">
        <f t="shared" ref="F70:F101" si="25">IF(J70&gt;E70,E70,J70)</f>
        <v>0</v>
      </c>
      <c r="G70" s="14">
        <f t="shared" si="19"/>
        <v>1470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102024</v>
      </c>
      <c r="B71" s="12">
        <f t="shared" si="21"/>
        <v>45566</v>
      </c>
      <c r="C71" s="13">
        <f t="shared" si="22"/>
        <v>300</v>
      </c>
      <c r="D71" s="13">
        <f t="shared" si="23"/>
        <v>30</v>
      </c>
      <c r="E71" s="13">
        <f t="shared" si="24"/>
        <v>1500</v>
      </c>
      <c r="F71" s="14">
        <f t="shared" si="25"/>
        <v>0</v>
      </c>
      <c r="G71" s="14">
        <f t="shared" si="19"/>
        <v>1500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112024</v>
      </c>
      <c r="B72" s="12">
        <f t="shared" si="21"/>
        <v>45597</v>
      </c>
      <c r="C72" s="13">
        <f t="shared" si="22"/>
        <v>300</v>
      </c>
      <c r="D72" s="13">
        <f t="shared" si="23"/>
        <v>30</v>
      </c>
      <c r="E72" s="13">
        <f t="shared" si="24"/>
        <v>1530</v>
      </c>
      <c r="F72" s="14">
        <f t="shared" si="25"/>
        <v>0</v>
      </c>
      <c r="G72" s="14">
        <f t="shared" si="19"/>
        <v>1530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122024</v>
      </c>
      <c r="B73" s="12">
        <f t="shared" si="21"/>
        <v>45627</v>
      </c>
      <c r="C73" s="13">
        <f t="shared" si="22"/>
        <v>300</v>
      </c>
      <c r="D73" s="13">
        <f t="shared" si="23"/>
        <v>30</v>
      </c>
      <c r="E73" s="13">
        <f t="shared" si="24"/>
        <v>1560</v>
      </c>
      <c r="F73" s="14">
        <f t="shared" si="25"/>
        <v>0</v>
      </c>
      <c r="G73" s="14">
        <f t="shared" si="19"/>
        <v>1560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12025</v>
      </c>
      <c r="B74" s="12">
        <f t="shared" si="21"/>
        <v>45658</v>
      </c>
      <c r="C74" s="13">
        <f t="shared" si="22"/>
        <v>300</v>
      </c>
      <c r="D74" s="13">
        <f t="shared" si="23"/>
        <v>30</v>
      </c>
      <c r="E74" s="13">
        <f t="shared" si="24"/>
        <v>1590</v>
      </c>
      <c r="F74" s="14">
        <f t="shared" si="25"/>
        <v>0</v>
      </c>
      <c r="G74" s="14">
        <f t="shared" si="19"/>
        <v>1590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22025</v>
      </c>
      <c r="B75" s="12">
        <f t="shared" si="21"/>
        <v>45689</v>
      </c>
      <c r="C75" s="13">
        <f t="shared" si="22"/>
        <v>300</v>
      </c>
      <c r="D75" s="13">
        <f t="shared" si="23"/>
        <v>30</v>
      </c>
      <c r="E75" s="13">
        <f t="shared" si="24"/>
        <v>1620</v>
      </c>
      <c r="F75" s="14">
        <f t="shared" si="25"/>
        <v>0</v>
      </c>
      <c r="G75" s="14">
        <f t="shared" si="19"/>
        <v>1620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32025</v>
      </c>
      <c r="B76" s="12">
        <f t="shared" si="21"/>
        <v>45717</v>
      </c>
      <c r="C76" s="13">
        <f t="shared" si="22"/>
        <v>300</v>
      </c>
      <c r="D76" s="13">
        <f t="shared" si="23"/>
        <v>30</v>
      </c>
      <c r="E76" s="13">
        <f t="shared" si="24"/>
        <v>1650</v>
      </c>
      <c r="F76" s="14">
        <f t="shared" si="25"/>
        <v>0</v>
      </c>
      <c r="G76" s="14">
        <f t="shared" si="19"/>
        <v>1650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42025</v>
      </c>
      <c r="B77" s="12">
        <f t="shared" si="21"/>
        <v>45748</v>
      </c>
      <c r="C77" s="13">
        <f t="shared" si="22"/>
        <v>300</v>
      </c>
      <c r="D77" s="13">
        <f t="shared" si="23"/>
        <v>30</v>
      </c>
      <c r="E77" s="13">
        <f t="shared" si="24"/>
        <v>1680</v>
      </c>
      <c r="F77" s="14">
        <f t="shared" si="25"/>
        <v>0</v>
      </c>
      <c r="G77" s="14">
        <f t="shared" si="19"/>
        <v>1680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52025</v>
      </c>
      <c r="B78" s="12">
        <f t="shared" si="21"/>
        <v>45778</v>
      </c>
      <c r="C78" s="13">
        <f t="shared" si="22"/>
        <v>300</v>
      </c>
      <c r="D78" s="13">
        <f t="shared" si="23"/>
        <v>30</v>
      </c>
      <c r="E78" s="13">
        <f t="shared" si="24"/>
        <v>1710</v>
      </c>
      <c r="F78" s="14">
        <f t="shared" si="25"/>
        <v>0</v>
      </c>
      <c r="G78" s="14">
        <f t="shared" si="19"/>
        <v>1710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62025</v>
      </c>
      <c r="B79" s="12">
        <f t="shared" si="21"/>
        <v>45809</v>
      </c>
      <c r="C79" s="13">
        <f t="shared" si="22"/>
        <v>300</v>
      </c>
      <c r="D79" s="13">
        <f t="shared" si="23"/>
        <v>30</v>
      </c>
      <c r="E79" s="13">
        <f t="shared" si="24"/>
        <v>1740</v>
      </c>
      <c r="F79" s="14">
        <f t="shared" si="25"/>
        <v>0</v>
      </c>
      <c r="G79" s="14">
        <f t="shared" si="19"/>
        <v>1740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72025</v>
      </c>
      <c r="B80" s="12">
        <f t="shared" si="21"/>
        <v>45839</v>
      </c>
      <c r="C80" s="13">
        <f t="shared" si="22"/>
        <v>300</v>
      </c>
      <c r="D80" s="13">
        <f t="shared" si="23"/>
        <v>30</v>
      </c>
      <c r="E80" s="13">
        <f t="shared" si="24"/>
        <v>1770</v>
      </c>
      <c r="F80" s="14">
        <f t="shared" si="25"/>
        <v>0</v>
      </c>
      <c r="G80" s="14">
        <f t="shared" si="19"/>
        <v>1770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82025</v>
      </c>
      <c r="B81" s="12">
        <f t="shared" si="21"/>
        <v>45870</v>
      </c>
      <c r="C81" s="13">
        <f t="shared" si="22"/>
        <v>300</v>
      </c>
      <c r="D81" s="13">
        <f t="shared" si="23"/>
        <v>30</v>
      </c>
      <c r="E81" s="13">
        <f t="shared" si="24"/>
        <v>1800</v>
      </c>
      <c r="F81" s="14">
        <f t="shared" si="25"/>
        <v>0</v>
      </c>
      <c r="G81" s="14">
        <f t="shared" si="19"/>
        <v>1800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92025</v>
      </c>
      <c r="B82" s="12">
        <f t="shared" si="21"/>
        <v>45901</v>
      </c>
      <c r="C82" s="13">
        <f t="shared" si="22"/>
        <v>300</v>
      </c>
      <c r="D82" s="13">
        <f t="shared" si="23"/>
        <v>30</v>
      </c>
      <c r="E82" s="13">
        <f t="shared" si="24"/>
        <v>1830</v>
      </c>
      <c r="F82" s="14">
        <f t="shared" si="25"/>
        <v>0</v>
      </c>
      <c r="G82" s="14">
        <f t="shared" si="19"/>
        <v>1830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102025</v>
      </c>
      <c r="B83" s="12">
        <f t="shared" si="21"/>
        <v>45931</v>
      </c>
      <c r="C83" s="13">
        <f t="shared" si="22"/>
        <v>300</v>
      </c>
      <c r="D83" s="13">
        <f t="shared" si="23"/>
        <v>30</v>
      </c>
      <c r="E83" s="13">
        <f t="shared" si="24"/>
        <v>1860</v>
      </c>
      <c r="F83" s="14">
        <f t="shared" si="25"/>
        <v>0</v>
      </c>
      <c r="G83" s="14">
        <f t="shared" si="19"/>
        <v>1860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112025</v>
      </c>
      <c r="B84" s="12">
        <f t="shared" si="21"/>
        <v>45962</v>
      </c>
      <c r="C84" s="13">
        <f t="shared" si="22"/>
        <v>300</v>
      </c>
      <c r="D84" s="13">
        <f t="shared" si="23"/>
        <v>30</v>
      </c>
      <c r="E84" s="13">
        <f t="shared" si="24"/>
        <v>1890</v>
      </c>
      <c r="F84" s="14">
        <f t="shared" si="25"/>
        <v>0</v>
      </c>
      <c r="G84" s="14">
        <f t="shared" si="19"/>
        <v>1890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122025</v>
      </c>
      <c r="B85" s="12">
        <f t="shared" si="21"/>
        <v>45992</v>
      </c>
      <c r="C85" s="13">
        <f t="shared" si="22"/>
        <v>300</v>
      </c>
      <c r="D85" s="13">
        <f t="shared" si="23"/>
        <v>30</v>
      </c>
      <c r="E85" s="13">
        <f t="shared" si="24"/>
        <v>1920</v>
      </c>
      <c r="F85" s="14">
        <f t="shared" si="25"/>
        <v>0</v>
      </c>
      <c r="G85" s="14">
        <f t="shared" si="19"/>
        <v>1920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12026</v>
      </c>
      <c r="B86" s="12">
        <f t="shared" si="21"/>
        <v>46023</v>
      </c>
      <c r="C86" s="13">
        <f t="shared" si="22"/>
        <v>300</v>
      </c>
      <c r="D86" s="13">
        <f t="shared" si="23"/>
        <v>30</v>
      </c>
      <c r="E86" s="13">
        <f t="shared" si="24"/>
        <v>1950</v>
      </c>
      <c r="F86" s="14">
        <f t="shared" si="25"/>
        <v>0</v>
      </c>
      <c r="G86" s="14">
        <f t="shared" si="19"/>
        <v>1950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22026</v>
      </c>
      <c r="B87" s="12">
        <f t="shared" si="21"/>
        <v>46054</v>
      </c>
      <c r="C87" s="13">
        <f t="shared" si="22"/>
        <v>300</v>
      </c>
      <c r="D87" s="13">
        <f t="shared" si="23"/>
        <v>30</v>
      </c>
      <c r="E87" s="13">
        <f t="shared" si="24"/>
        <v>1980</v>
      </c>
      <c r="F87" s="14">
        <f t="shared" si="25"/>
        <v>0</v>
      </c>
      <c r="G87" s="14">
        <f t="shared" si="19"/>
        <v>1980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32026</v>
      </c>
      <c r="B88" s="12">
        <f t="shared" si="21"/>
        <v>46082</v>
      </c>
      <c r="C88" s="13">
        <f t="shared" si="22"/>
        <v>300</v>
      </c>
      <c r="D88" s="13">
        <f t="shared" si="23"/>
        <v>30</v>
      </c>
      <c r="E88" s="13">
        <f t="shared" si="24"/>
        <v>2010</v>
      </c>
      <c r="F88" s="14">
        <f t="shared" si="25"/>
        <v>0</v>
      </c>
      <c r="G88" s="14">
        <f t="shared" si="19"/>
        <v>2010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42026</v>
      </c>
      <c r="B89" s="12">
        <f t="shared" si="21"/>
        <v>46113</v>
      </c>
      <c r="C89" s="13">
        <f t="shared" si="22"/>
        <v>300</v>
      </c>
      <c r="D89" s="13">
        <f t="shared" si="23"/>
        <v>30</v>
      </c>
      <c r="E89" s="13">
        <f t="shared" si="24"/>
        <v>2040</v>
      </c>
      <c r="F89" s="14">
        <f t="shared" si="25"/>
        <v>0</v>
      </c>
      <c r="G89" s="14">
        <f t="shared" si="19"/>
        <v>2040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52026</v>
      </c>
      <c r="B90" s="12">
        <f t="shared" si="21"/>
        <v>46143</v>
      </c>
      <c r="C90" s="13">
        <f t="shared" si="22"/>
        <v>300</v>
      </c>
      <c r="D90" s="13">
        <f t="shared" si="23"/>
        <v>30</v>
      </c>
      <c r="E90" s="13">
        <f t="shared" si="24"/>
        <v>2070</v>
      </c>
      <c r="F90" s="14">
        <f t="shared" si="25"/>
        <v>0</v>
      </c>
      <c r="G90" s="14">
        <f t="shared" si="19"/>
        <v>2070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62026</v>
      </c>
      <c r="B91" s="12">
        <f t="shared" si="21"/>
        <v>46174</v>
      </c>
      <c r="C91" s="13">
        <f t="shared" si="22"/>
        <v>300</v>
      </c>
      <c r="D91" s="13">
        <f t="shared" si="23"/>
        <v>30</v>
      </c>
      <c r="E91" s="13">
        <f t="shared" si="24"/>
        <v>2100</v>
      </c>
      <c r="F91" s="14">
        <f t="shared" si="25"/>
        <v>0</v>
      </c>
      <c r="G91" s="14">
        <f t="shared" si="19"/>
        <v>2100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72026</v>
      </c>
      <c r="B92" s="12">
        <f t="shared" si="21"/>
        <v>46204</v>
      </c>
      <c r="C92" s="13">
        <f t="shared" si="22"/>
        <v>300</v>
      </c>
      <c r="D92" s="13">
        <f t="shared" si="23"/>
        <v>30</v>
      </c>
      <c r="E92" s="13">
        <f t="shared" si="24"/>
        <v>2130</v>
      </c>
      <c r="F92" s="14">
        <f t="shared" si="25"/>
        <v>0</v>
      </c>
      <c r="G92" s="14">
        <f t="shared" si="19"/>
        <v>2130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82026</v>
      </c>
      <c r="B93" s="12">
        <f t="shared" si="21"/>
        <v>46235</v>
      </c>
      <c r="C93" s="13">
        <f t="shared" si="22"/>
        <v>300</v>
      </c>
      <c r="D93" s="13">
        <f t="shared" si="23"/>
        <v>30</v>
      </c>
      <c r="E93" s="13">
        <f t="shared" si="24"/>
        <v>2160</v>
      </c>
      <c r="F93" s="14">
        <f t="shared" si="25"/>
        <v>0</v>
      </c>
      <c r="G93" s="14">
        <f t="shared" si="19"/>
        <v>2160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92026</v>
      </c>
      <c r="B94" s="12">
        <f t="shared" si="21"/>
        <v>46266</v>
      </c>
      <c r="C94" s="13">
        <f t="shared" si="22"/>
        <v>300</v>
      </c>
      <c r="D94" s="13">
        <f t="shared" si="23"/>
        <v>30</v>
      </c>
      <c r="E94" s="13">
        <f t="shared" si="24"/>
        <v>2190</v>
      </c>
      <c r="F94" s="14">
        <f t="shared" si="25"/>
        <v>0</v>
      </c>
      <c r="G94" s="14">
        <f t="shared" si="19"/>
        <v>2190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102026</v>
      </c>
      <c r="B95" s="12">
        <f t="shared" si="21"/>
        <v>46296</v>
      </c>
      <c r="C95" s="13">
        <f t="shared" si="22"/>
        <v>300</v>
      </c>
      <c r="D95" s="13">
        <f t="shared" si="23"/>
        <v>30</v>
      </c>
      <c r="E95" s="13">
        <f t="shared" si="24"/>
        <v>2220</v>
      </c>
      <c r="F95" s="14">
        <f t="shared" si="25"/>
        <v>0</v>
      </c>
      <c r="G95" s="14">
        <f t="shared" si="19"/>
        <v>2220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112026</v>
      </c>
      <c r="B96" s="12">
        <f t="shared" si="21"/>
        <v>46327</v>
      </c>
      <c r="C96" s="13">
        <f t="shared" si="22"/>
        <v>300</v>
      </c>
      <c r="D96" s="13">
        <f t="shared" si="23"/>
        <v>30</v>
      </c>
      <c r="E96" s="13">
        <f t="shared" si="24"/>
        <v>2250</v>
      </c>
      <c r="F96" s="14">
        <f t="shared" si="25"/>
        <v>0</v>
      </c>
      <c r="G96" s="14">
        <f t="shared" si="19"/>
        <v>2250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122026</v>
      </c>
      <c r="B97" s="12">
        <f t="shared" si="21"/>
        <v>46357</v>
      </c>
      <c r="C97" s="13">
        <f t="shared" si="22"/>
        <v>300</v>
      </c>
      <c r="D97" s="13">
        <f t="shared" si="23"/>
        <v>30</v>
      </c>
      <c r="E97" s="13">
        <f t="shared" si="24"/>
        <v>2280</v>
      </c>
      <c r="F97" s="14">
        <f t="shared" si="25"/>
        <v>0</v>
      </c>
      <c r="G97" s="14">
        <f t="shared" si="19"/>
        <v>2280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12027</v>
      </c>
      <c r="B98" s="12">
        <f t="shared" si="21"/>
        <v>46388</v>
      </c>
      <c r="C98" s="13">
        <f t="shared" si="22"/>
        <v>300</v>
      </c>
      <c r="D98" s="13">
        <f t="shared" si="23"/>
        <v>30</v>
      </c>
      <c r="E98" s="13">
        <f t="shared" si="24"/>
        <v>2310</v>
      </c>
      <c r="F98" s="14">
        <f t="shared" si="25"/>
        <v>0</v>
      </c>
      <c r="G98" s="14">
        <f t="shared" si="19"/>
        <v>2310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22027</v>
      </c>
      <c r="B99" s="12">
        <f t="shared" si="21"/>
        <v>46419</v>
      </c>
      <c r="C99" s="13">
        <f t="shared" si="22"/>
        <v>300</v>
      </c>
      <c r="D99" s="13">
        <f t="shared" si="23"/>
        <v>30</v>
      </c>
      <c r="E99" s="13">
        <f t="shared" si="24"/>
        <v>2340</v>
      </c>
      <c r="F99" s="14">
        <f t="shared" si="25"/>
        <v>0</v>
      </c>
      <c r="G99" s="14">
        <f t="shared" si="19"/>
        <v>2340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32027</v>
      </c>
      <c r="B100" s="12">
        <f t="shared" si="21"/>
        <v>46447</v>
      </c>
      <c r="C100" s="13">
        <f t="shared" si="22"/>
        <v>300</v>
      </c>
      <c r="D100" s="13">
        <f t="shared" si="23"/>
        <v>30</v>
      </c>
      <c r="E100" s="13">
        <f t="shared" si="24"/>
        <v>2370</v>
      </c>
      <c r="F100" s="14">
        <f t="shared" si="25"/>
        <v>0</v>
      </c>
      <c r="G100" s="14">
        <f t="shared" si="19"/>
        <v>2370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42027</v>
      </c>
      <c r="B101" s="12">
        <f t="shared" si="21"/>
        <v>46478</v>
      </c>
      <c r="C101" s="13">
        <f t="shared" si="22"/>
        <v>300</v>
      </c>
      <c r="D101" s="13">
        <f t="shared" si="23"/>
        <v>30</v>
      </c>
      <c r="E101" s="13">
        <f t="shared" si="24"/>
        <v>2400</v>
      </c>
      <c r="F101" s="14">
        <f t="shared" si="25"/>
        <v>0</v>
      </c>
      <c r="G101" s="14">
        <f t="shared" ref="G101:G124" si="29">E101-F101</f>
        <v>2400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52027</v>
      </c>
      <c r="B102" s="12">
        <f t="shared" ref="B102:B124" si="31">EDATE(B101,1)</f>
        <v>46508</v>
      </c>
      <c r="C102" s="13">
        <f t="shared" ref="C102:C124" si="32">C101-H102+I102</f>
        <v>300</v>
      </c>
      <c r="D102" s="13">
        <f t="shared" ref="D102:D124" si="33">C101*$K$1</f>
        <v>30</v>
      </c>
      <c r="E102" s="13">
        <f t="shared" ref="E102:E124" si="34">C101*$K$1+G101</f>
        <v>2430</v>
      </c>
      <c r="F102" s="14">
        <f t="shared" ref="F102:F124" si="35">IF(J102&gt;E102,E102,J102)</f>
        <v>0</v>
      </c>
      <c r="G102" s="14">
        <f t="shared" si="29"/>
        <v>2430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62027</v>
      </c>
      <c r="B103" s="12">
        <f t="shared" si="31"/>
        <v>46539</v>
      </c>
      <c r="C103" s="13">
        <f t="shared" si="32"/>
        <v>300</v>
      </c>
      <c r="D103" s="13">
        <f t="shared" si="33"/>
        <v>30</v>
      </c>
      <c r="E103" s="13">
        <f t="shared" si="34"/>
        <v>2460</v>
      </c>
      <c r="F103" s="14">
        <f t="shared" si="35"/>
        <v>0</v>
      </c>
      <c r="G103" s="14">
        <f t="shared" si="29"/>
        <v>2460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72027</v>
      </c>
      <c r="B104" s="12">
        <f t="shared" si="31"/>
        <v>46569</v>
      </c>
      <c r="C104" s="13">
        <f t="shared" si="32"/>
        <v>300</v>
      </c>
      <c r="D104" s="13">
        <f t="shared" si="33"/>
        <v>30</v>
      </c>
      <c r="E104" s="13">
        <f t="shared" si="34"/>
        <v>2490</v>
      </c>
      <c r="F104" s="14">
        <f t="shared" si="35"/>
        <v>0</v>
      </c>
      <c r="G104" s="14">
        <f t="shared" si="29"/>
        <v>2490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82027</v>
      </c>
      <c r="B105" s="12">
        <f t="shared" si="31"/>
        <v>46600</v>
      </c>
      <c r="C105" s="13">
        <f t="shared" si="32"/>
        <v>300</v>
      </c>
      <c r="D105" s="13">
        <f t="shared" si="33"/>
        <v>30</v>
      </c>
      <c r="E105" s="13">
        <f t="shared" si="34"/>
        <v>2520</v>
      </c>
      <c r="F105" s="14">
        <f t="shared" si="35"/>
        <v>0</v>
      </c>
      <c r="G105" s="14">
        <f t="shared" si="29"/>
        <v>2520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92027</v>
      </c>
      <c r="B106" s="12">
        <f t="shared" si="31"/>
        <v>46631</v>
      </c>
      <c r="C106" s="13">
        <f t="shared" si="32"/>
        <v>300</v>
      </c>
      <c r="D106" s="13">
        <f t="shared" si="33"/>
        <v>30</v>
      </c>
      <c r="E106" s="13">
        <f t="shared" si="34"/>
        <v>2550</v>
      </c>
      <c r="F106" s="14">
        <f t="shared" si="35"/>
        <v>0</v>
      </c>
      <c r="G106" s="14">
        <f t="shared" si="29"/>
        <v>2550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102027</v>
      </c>
      <c r="B107" s="12">
        <f t="shared" si="31"/>
        <v>46661</v>
      </c>
      <c r="C107" s="13">
        <f t="shared" si="32"/>
        <v>300</v>
      </c>
      <c r="D107" s="13">
        <f t="shared" si="33"/>
        <v>30</v>
      </c>
      <c r="E107" s="13">
        <f t="shared" si="34"/>
        <v>2580</v>
      </c>
      <c r="F107" s="14">
        <f t="shared" si="35"/>
        <v>0</v>
      </c>
      <c r="G107" s="14">
        <f t="shared" si="29"/>
        <v>2580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112027</v>
      </c>
      <c r="B108" s="12">
        <f t="shared" si="31"/>
        <v>46692</v>
      </c>
      <c r="C108" s="13">
        <f t="shared" si="32"/>
        <v>300</v>
      </c>
      <c r="D108" s="13">
        <f t="shared" si="33"/>
        <v>30</v>
      </c>
      <c r="E108" s="13">
        <f t="shared" si="34"/>
        <v>2610</v>
      </c>
      <c r="F108" s="14">
        <f t="shared" si="35"/>
        <v>0</v>
      </c>
      <c r="G108" s="14">
        <f t="shared" si="29"/>
        <v>2610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122027</v>
      </c>
      <c r="B109" s="12">
        <f t="shared" si="31"/>
        <v>46722</v>
      </c>
      <c r="C109" s="13">
        <f t="shared" si="32"/>
        <v>300</v>
      </c>
      <c r="D109" s="13">
        <f t="shared" si="33"/>
        <v>30</v>
      </c>
      <c r="E109" s="13">
        <f t="shared" si="34"/>
        <v>2640</v>
      </c>
      <c r="F109" s="14">
        <f t="shared" si="35"/>
        <v>0</v>
      </c>
      <c r="G109" s="14">
        <f t="shared" si="29"/>
        <v>2640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12028</v>
      </c>
      <c r="B110" s="12">
        <f t="shared" si="31"/>
        <v>46753</v>
      </c>
      <c r="C110" s="13">
        <f t="shared" si="32"/>
        <v>300</v>
      </c>
      <c r="D110" s="13">
        <f t="shared" si="33"/>
        <v>30</v>
      </c>
      <c r="E110" s="13">
        <f t="shared" si="34"/>
        <v>2670</v>
      </c>
      <c r="F110" s="14">
        <f t="shared" si="35"/>
        <v>0</v>
      </c>
      <c r="G110" s="14">
        <f t="shared" si="29"/>
        <v>2670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22028</v>
      </c>
      <c r="B111" s="12">
        <f t="shared" si="31"/>
        <v>46784</v>
      </c>
      <c r="C111" s="13">
        <f t="shared" si="32"/>
        <v>300</v>
      </c>
      <c r="D111" s="13">
        <f t="shared" si="33"/>
        <v>30</v>
      </c>
      <c r="E111" s="13">
        <f t="shared" si="34"/>
        <v>2700</v>
      </c>
      <c r="F111" s="14">
        <f t="shared" si="35"/>
        <v>0</v>
      </c>
      <c r="G111" s="14">
        <f t="shared" si="29"/>
        <v>2700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32028</v>
      </c>
      <c r="B112" s="12">
        <f t="shared" si="31"/>
        <v>46813</v>
      </c>
      <c r="C112" s="13">
        <f t="shared" si="32"/>
        <v>300</v>
      </c>
      <c r="D112" s="13">
        <f t="shared" si="33"/>
        <v>30</v>
      </c>
      <c r="E112" s="13">
        <f t="shared" si="34"/>
        <v>2730</v>
      </c>
      <c r="F112" s="14">
        <f t="shared" si="35"/>
        <v>0</v>
      </c>
      <c r="G112" s="14">
        <f t="shared" si="29"/>
        <v>2730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42028</v>
      </c>
      <c r="B113" s="12">
        <f t="shared" si="31"/>
        <v>46844</v>
      </c>
      <c r="C113" s="13">
        <f t="shared" si="32"/>
        <v>300</v>
      </c>
      <c r="D113" s="13">
        <f t="shared" si="33"/>
        <v>30</v>
      </c>
      <c r="E113" s="13">
        <f t="shared" si="34"/>
        <v>2760</v>
      </c>
      <c r="F113" s="14">
        <f t="shared" si="35"/>
        <v>0</v>
      </c>
      <c r="G113" s="14">
        <f t="shared" si="29"/>
        <v>2760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52028</v>
      </c>
      <c r="B114" s="12">
        <f t="shared" si="31"/>
        <v>46874</v>
      </c>
      <c r="C114" s="13">
        <f t="shared" si="32"/>
        <v>300</v>
      </c>
      <c r="D114" s="13">
        <f t="shared" si="33"/>
        <v>30</v>
      </c>
      <c r="E114" s="13">
        <f t="shared" si="34"/>
        <v>2790</v>
      </c>
      <c r="F114" s="14">
        <f t="shared" si="35"/>
        <v>0</v>
      </c>
      <c r="G114" s="14">
        <f t="shared" si="29"/>
        <v>2790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62028</v>
      </c>
      <c r="B115" s="12">
        <f t="shared" si="31"/>
        <v>46905</v>
      </c>
      <c r="C115" s="13">
        <f t="shared" si="32"/>
        <v>300</v>
      </c>
      <c r="D115" s="13">
        <f t="shared" si="33"/>
        <v>30</v>
      </c>
      <c r="E115" s="13">
        <f t="shared" si="34"/>
        <v>2820</v>
      </c>
      <c r="F115" s="14">
        <f t="shared" si="35"/>
        <v>0</v>
      </c>
      <c r="G115" s="14">
        <f t="shared" si="29"/>
        <v>2820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72028</v>
      </c>
      <c r="B116" s="12">
        <f t="shared" si="31"/>
        <v>46935</v>
      </c>
      <c r="C116" s="13">
        <f t="shared" si="32"/>
        <v>300</v>
      </c>
      <c r="D116" s="13">
        <f t="shared" si="33"/>
        <v>30</v>
      </c>
      <c r="E116" s="13">
        <f t="shared" si="34"/>
        <v>2850</v>
      </c>
      <c r="F116" s="14">
        <f t="shared" si="35"/>
        <v>0</v>
      </c>
      <c r="G116" s="14">
        <f t="shared" si="29"/>
        <v>2850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82028</v>
      </c>
      <c r="B117" s="12">
        <f t="shared" si="31"/>
        <v>46966</v>
      </c>
      <c r="C117" s="13">
        <f t="shared" si="32"/>
        <v>300</v>
      </c>
      <c r="D117" s="13">
        <f t="shared" si="33"/>
        <v>30</v>
      </c>
      <c r="E117" s="13">
        <f t="shared" si="34"/>
        <v>2880</v>
      </c>
      <c r="F117" s="14">
        <f t="shared" si="35"/>
        <v>0</v>
      </c>
      <c r="G117" s="14">
        <f t="shared" si="29"/>
        <v>2880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92028</v>
      </c>
      <c r="B118" s="12">
        <f t="shared" si="31"/>
        <v>46997</v>
      </c>
      <c r="C118" s="13">
        <f t="shared" si="32"/>
        <v>300</v>
      </c>
      <c r="D118" s="13">
        <f t="shared" si="33"/>
        <v>30</v>
      </c>
      <c r="E118" s="13">
        <f t="shared" si="34"/>
        <v>2910</v>
      </c>
      <c r="F118" s="14">
        <f t="shared" si="35"/>
        <v>0</v>
      </c>
      <c r="G118" s="14">
        <f t="shared" si="29"/>
        <v>2910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102028</v>
      </c>
      <c r="B119" s="12">
        <f t="shared" si="31"/>
        <v>47027</v>
      </c>
      <c r="C119" s="13">
        <f t="shared" si="32"/>
        <v>300</v>
      </c>
      <c r="D119" s="13">
        <f t="shared" si="33"/>
        <v>30</v>
      </c>
      <c r="E119" s="13">
        <f t="shared" si="34"/>
        <v>2940</v>
      </c>
      <c r="F119" s="14">
        <f t="shared" si="35"/>
        <v>0</v>
      </c>
      <c r="G119" s="14">
        <f t="shared" si="29"/>
        <v>2940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112028</v>
      </c>
      <c r="B120" s="12">
        <f t="shared" si="31"/>
        <v>47058</v>
      </c>
      <c r="C120" s="13">
        <f t="shared" si="32"/>
        <v>300</v>
      </c>
      <c r="D120" s="13">
        <f t="shared" si="33"/>
        <v>30</v>
      </c>
      <c r="E120" s="13">
        <f t="shared" si="34"/>
        <v>2970</v>
      </c>
      <c r="F120" s="14">
        <f t="shared" si="35"/>
        <v>0</v>
      </c>
      <c r="G120" s="14">
        <f t="shared" si="29"/>
        <v>2970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122028</v>
      </c>
      <c r="B121" s="12">
        <f t="shared" si="31"/>
        <v>47088</v>
      </c>
      <c r="C121" s="13">
        <f t="shared" si="32"/>
        <v>300</v>
      </c>
      <c r="D121" s="13">
        <f t="shared" si="33"/>
        <v>30</v>
      </c>
      <c r="E121" s="13">
        <f t="shared" si="34"/>
        <v>3000</v>
      </c>
      <c r="F121" s="14">
        <f t="shared" si="35"/>
        <v>0</v>
      </c>
      <c r="G121" s="14">
        <f t="shared" si="29"/>
        <v>3000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12029</v>
      </c>
      <c r="B122" s="12">
        <f t="shared" si="31"/>
        <v>47119</v>
      </c>
      <c r="C122" s="13">
        <f t="shared" si="32"/>
        <v>300</v>
      </c>
      <c r="D122" s="13">
        <f t="shared" si="33"/>
        <v>30</v>
      </c>
      <c r="E122" s="13">
        <f t="shared" si="34"/>
        <v>3030</v>
      </c>
      <c r="F122" s="14">
        <f t="shared" si="35"/>
        <v>0</v>
      </c>
      <c r="G122" s="14">
        <f t="shared" si="29"/>
        <v>3030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22029</v>
      </c>
      <c r="B123" s="12">
        <f t="shared" si="31"/>
        <v>47150</v>
      </c>
      <c r="C123" s="13">
        <f t="shared" si="32"/>
        <v>300</v>
      </c>
      <c r="D123" s="13">
        <f t="shared" si="33"/>
        <v>30</v>
      </c>
      <c r="E123" s="13">
        <f t="shared" si="34"/>
        <v>3060</v>
      </c>
      <c r="F123" s="14">
        <f t="shared" si="35"/>
        <v>0</v>
      </c>
      <c r="G123" s="14">
        <f t="shared" si="29"/>
        <v>3060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32029</v>
      </c>
      <c r="B124" s="12">
        <f t="shared" si="31"/>
        <v>47178</v>
      </c>
      <c r="C124" s="13">
        <f t="shared" si="32"/>
        <v>300</v>
      </c>
      <c r="D124" s="13">
        <f t="shared" si="33"/>
        <v>30</v>
      </c>
      <c r="E124" s="13">
        <f t="shared" si="34"/>
        <v>3090</v>
      </c>
      <c r="F124" s="14">
        <f t="shared" si="35"/>
        <v>0</v>
      </c>
      <c r="G124" s="14">
        <f t="shared" si="29"/>
        <v>3090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O21" sqref="O21"/>
    </sheetView>
  </sheetViews>
  <sheetFormatPr defaultColWidth="11" defaultRowHeight="15"/>
  <cols>
    <col min="1" max="1" width="7" hidden="1" customWidth="1"/>
    <col min="2" max="2" width="8.71428571428571" customWidth="1"/>
    <col min="4" max="4" width="9.57142857142857" customWidth="1"/>
    <col min="5" max="5" width="12.4285714285714" customWidth="1"/>
    <col min="6" max="6" width="8.57142857142857" customWidth="1"/>
    <col min="7" max="7" width="13.1428571428571" customWidth="1"/>
    <col min="8" max="8" width="10.8571428571429" customWidth="1"/>
    <col min="11" max="11" width="11.5714285714286" customWidth="1"/>
    <col min="12" max="12" width="12.4285714285714" customWidth="1"/>
    <col min="13" max="13" width="11.5714285714286" customWidth="1"/>
    <col min="14" max="14" width="9.57142857142857" customWidth="1"/>
    <col min="15" max="15" width="10.2857142857143" customWidth="1"/>
    <col min="16" max="16" width="10" customWidth="1"/>
    <col min="17" max="17" width="3.71428571428571" customWidth="1"/>
    <col min="18" max="18" width="18.7142857142857" customWidth="1"/>
    <col min="19" max="19" width="9" customWidth="1"/>
  </cols>
  <sheetData>
    <row r="1" spans="2:16">
      <c r="B1" s="1" t="s">
        <v>9</v>
      </c>
      <c r="C1" s="2" t="s">
        <v>164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43556</v>
      </c>
      <c r="N1" s="19" t="s">
        <v>13</v>
      </c>
      <c r="O1" s="20">
        <v>600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42019</v>
      </c>
      <c r="B5" s="12">
        <f>EDATE(M1,0)</f>
        <v>43556</v>
      </c>
      <c r="C5" s="13">
        <f>IF(H5&gt;0,O1-H5,IF(J5&lt;0,O1-J5,O1))</f>
        <v>600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600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600</v>
      </c>
    </row>
    <row r="6" ht="15.75" spans="1:19">
      <c r="A6" s="5" t="str">
        <f t="shared" ref="A6:A37" si="1">MONTH(B6)&amp;YEAR(B6)</f>
        <v>52019</v>
      </c>
      <c r="B6" s="12">
        <f t="shared" ref="B6:B37" si="2">EDATE(B5,1)</f>
        <v>43586</v>
      </c>
      <c r="C6" s="13">
        <f t="shared" ref="C6:C37" si="3">C5-H6+I6</f>
        <v>600</v>
      </c>
      <c r="D6" s="13">
        <f t="shared" ref="D6:D37" si="4">C5*$K$1</f>
        <v>60</v>
      </c>
      <c r="E6" s="13">
        <f t="shared" ref="E6:E37" si="5">C5*$K$1+G5</f>
        <v>60</v>
      </c>
      <c r="F6" s="14">
        <f t="shared" ref="F6:F37" si="6">IF(J6&gt;E6,E6,J6)</f>
        <v>60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60</v>
      </c>
      <c r="K6" s="27">
        <v>43601</v>
      </c>
      <c r="L6" s="26">
        <v>60</v>
      </c>
      <c r="M6" s="27"/>
      <c r="N6" s="28"/>
      <c r="O6" s="27"/>
      <c r="P6" s="28"/>
      <c r="R6" s="34" t="s">
        <v>5</v>
      </c>
      <c r="S6" s="33">
        <f ca="1">VLOOKUP($A$2,$A$5:$P$127,4,FALSE)</f>
        <v>60</v>
      </c>
    </row>
    <row r="7" ht="15.75" spans="1:19">
      <c r="A7" s="5" t="str">
        <f t="shared" si="1"/>
        <v>62019</v>
      </c>
      <c r="B7" s="12">
        <f t="shared" si="2"/>
        <v>43617</v>
      </c>
      <c r="C7" s="13">
        <f t="shared" si="3"/>
        <v>600</v>
      </c>
      <c r="D7" s="13">
        <f t="shared" si="4"/>
        <v>60</v>
      </c>
      <c r="E7" s="13">
        <f t="shared" si="5"/>
        <v>60</v>
      </c>
      <c r="F7" s="14">
        <f t="shared" si="6"/>
        <v>60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60</v>
      </c>
      <c r="K7" s="27">
        <v>43644</v>
      </c>
      <c r="L7" s="26">
        <v>60</v>
      </c>
      <c r="M7" s="27"/>
      <c r="N7" s="28"/>
      <c r="O7" s="27"/>
      <c r="P7" s="28"/>
      <c r="R7" s="35" t="s">
        <v>24</v>
      </c>
      <c r="S7" s="33">
        <f ca="1">VLOOKUP($A$2,$A$5:$P$127,7,FALSE)</f>
        <v>60</v>
      </c>
    </row>
    <row r="8" ht="15.75" spans="1:19">
      <c r="A8" s="5" t="str">
        <f t="shared" si="1"/>
        <v>72019</v>
      </c>
      <c r="B8" s="12">
        <f t="shared" si="2"/>
        <v>43647</v>
      </c>
      <c r="C8" s="13">
        <f t="shared" si="3"/>
        <v>600</v>
      </c>
      <c r="D8" s="13">
        <f t="shared" si="4"/>
        <v>60</v>
      </c>
      <c r="E8" s="13">
        <f t="shared" si="5"/>
        <v>60</v>
      </c>
      <c r="F8" s="14">
        <f t="shared" si="6"/>
        <v>60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60</v>
      </c>
      <c r="K8" s="27">
        <v>43658</v>
      </c>
      <c r="L8" s="26">
        <v>60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82019</v>
      </c>
      <c r="B9" s="12">
        <f t="shared" si="2"/>
        <v>43678</v>
      </c>
      <c r="C9" s="13">
        <f t="shared" si="3"/>
        <v>600</v>
      </c>
      <c r="D9" s="13">
        <f t="shared" si="4"/>
        <v>60</v>
      </c>
      <c r="E9" s="13">
        <f t="shared" si="5"/>
        <v>60</v>
      </c>
      <c r="F9" s="14">
        <f t="shared" si="6"/>
        <v>60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60</v>
      </c>
      <c r="K9" s="27">
        <v>43705</v>
      </c>
      <c r="L9" s="26">
        <v>40</v>
      </c>
      <c r="M9" s="27">
        <v>43711</v>
      </c>
      <c r="N9" s="28">
        <v>20</v>
      </c>
      <c r="O9" s="27"/>
      <c r="P9" s="28"/>
      <c r="S9" s="5"/>
    </row>
    <row r="10" ht="15.75" spans="1:19">
      <c r="A10" s="5" t="str">
        <f t="shared" si="1"/>
        <v>92019</v>
      </c>
      <c r="B10" s="12">
        <f t="shared" si="2"/>
        <v>43709</v>
      </c>
      <c r="C10" s="13">
        <f t="shared" si="3"/>
        <v>600</v>
      </c>
      <c r="D10" s="13">
        <f t="shared" si="4"/>
        <v>60</v>
      </c>
      <c r="E10" s="13">
        <f t="shared" si="5"/>
        <v>60</v>
      </c>
      <c r="F10" s="14">
        <f t="shared" si="6"/>
        <v>60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60</v>
      </c>
      <c r="K10" s="27">
        <v>43719</v>
      </c>
      <c r="L10" s="26">
        <v>60</v>
      </c>
      <c r="M10" s="27"/>
      <c r="N10" s="28"/>
      <c r="O10" s="27"/>
      <c r="P10" s="28"/>
      <c r="S10" s="5"/>
    </row>
    <row r="11" ht="15.75" spans="1:19">
      <c r="A11" s="5" t="str">
        <f t="shared" si="1"/>
        <v>102019</v>
      </c>
      <c r="B11" s="12">
        <f t="shared" si="2"/>
        <v>43739</v>
      </c>
      <c r="C11" s="13">
        <f t="shared" si="3"/>
        <v>600</v>
      </c>
      <c r="D11" s="13">
        <f t="shared" si="4"/>
        <v>60</v>
      </c>
      <c r="E11" s="13">
        <f t="shared" si="5"/>
        <v>60</v>
      </c>
      <c r="F11" s="14">
        <f t="shared" si="6"/>
        <v>60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60</v>
      </c>
      <c r="K11" s="27">
        <v>43760</v>
      </c>
      <c r="L11" s="26">
        <v>60</v>
      </c>
      <c r="M11" s="27"/>
      <c r="N11" s="28"/>
      <c r="O11" s="27"/>
      <c r="P11" s="28"/>
      <c r="S11" s="5"/>
    </row>
    <row r="12" ht="15.75" spans="1:19">
      <c r="A12" s="5" t="str">
        <f t="shared" si="1"/>
        <v>112019</v>
      </c>
      <c r="B12" s="12">
        <f t="shared" si="2"/>
        <v>43770</v>
      </c>
      <c r="C12" s="13">
        <f t="shared" si="3"/>
        <v>600</v>
      </c>
      <c r="D12" s="13">
        <f t="shared" si="4"/>
        <v>60</v>
      </c>
      <c r="E12" s="13">
        <f t="shared" si="5"/>
        <v>60</v>
      </c>
      <c r="F12" s="14">
        <f t="shared" si="6"/>
        <v>60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60</v>
      </c>
      <c r="K12" s="27">
        <v>43826</v>
      </c>
      <c r="L12" s="26">
        <v>60</v>
      </c>
      <c r="M12" s="27"/>
      <c r="N12" s="28"/>
      <c r="O12" s="27"/>
      <c r="P12" s="28"/>
      <c r="S12" s="5"/>
    </row>
    <row r="13" ht="15.75" spans="1:19">
      <c r="A13" s="5" t="str">
        <f t="shared" si="1"/>
        <v>122019</v>
      </c>
      <c r="B13" s="12">
        <f t="shared" si="2"/>
        <v>43800</v>
      </c>
      <c r="C13" s="13">
        <f t="shared" si="3"/>
        <v>600</v>
      </c>
      <c r="D13" s="13">
        <f t="shared" si="4"/>
        <v>60</v>
      </c>
      <c r="E13" s="13">
        <f t="shared" si="5"/>
        <v>60</v>
      </c>
      <c r="F13" s="14">
        <f t="shared" si="6"/>
        <v>60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60</v>
      </c>
      <c r="K13" s="27">
        <v>43826</v>
      </c>
      <c r="L13" s="26">
        <v>60</v>
      </c>
      <c r="M13" s="27"/>
      <c r="N13" s="28"/>
      <c r="O13" s="27"/>
      <c r="P13" s="28"/>
      <c r="S13" s="5"/>
    </row>
    <row r="14" ht="15.75" spans="1:19">
      <c r="A14" s="5" t="str">
        <f t="shared" si="1"/>
        <v>12020</v>
      </c>
      <c r="B14" s="12">
        <f t="shared" si="2"/>
        <v>43831</v>
      </c>
      <c r="C14" s="13">
        <f t="shared" si="3"/>
        <v>600</v>
      </c>
      <c r="D14" s="13">
        <f t="shared" si="4"/>
        <v>60</v>
      </c>
      <c r="E14" s="13">
        <f t="shared" si="5"/>
        <v>60</v>
      </c>
      <c r="F14" s="14">
        <f t="shared" si="6"/>
        <v>60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60</v>
      </c>
      <c r="K14" s="27">
        <v>43863</v>
      </c>
      <c r="L14" s="26">
        <v>60</v>
      </c>
      <c r="M14" s="27"/>
      <c r="N14" s="28"/>
      <c r="O14" s="27"/>
      <c r="P14" s="28"/>
      <c r="S14" s="5"/>
    </row>
    <row r="15" ht="15.75" spans="1:19">
      <c r="A15" s="5" t="str">
        <f t="shared" si="1"/>
        <v>22020</v>
      </c>
      <c r="B15" s="12">
        <f t="shared" si="2"/>
        <v>43862</v>
      </c>
      <c r="C15" s="13">
        <f t="shared" si="3"/>
        <v>600</v>
      </c>
      <c r="D15" s="13">
        <f t="shared" si="4"/>
        <v>60</v>
      </c>
      <c r="E15" s="13">
        <f t="shared" si="5"/>
        <v>60</v>
      </c>
      <c r="F15" s="14">
        <f t="shared" si="6"/>
        <v>60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60</v>
      </c>
      <c r="K15" s="29">
        <v>43884</v>
      </c>
      <c r="L15" s="26">
        <v>60</v>
      </c>
      <c r="M15" s="29"/>
      <c r="N15" s="30"/>
      <c r="O15" s="29"/>
      <c r="P15" s="30"/>
      <c r="S15" s="5"/>
    </row>
    <row r="16" ht="15.75" spans="1:19">
      <c r="A16" s="5" t="str">
        <f t="shared" si="1"/>
        <v>32020</v>
      </c>
      <c r="B16" s="12">
        <f t="shared" si="2"/>
        <v>43891</v>
      </c>
      <c r="C16" s="13">
        <f t="shared" si="3"/>
        <v>600</v>
      </c>
      <c r="D16" s="13">
        <f t="shared" si="4"/>
        <v>60</v>
      </c>
      <c r="E16" s="13">
        <f t="shared" si="5"/>
        <v>60</v>
      </c>
      <c r="F16" s="14">
        <f t="shared" si="6"/>
        <v>60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60</v>
      </c>
      <c r="K16" s="25">
        <v>43954</v>
      </c>
      <c r="L16" s="26">
        <v>60</v>
      </c>
      <c r="M16" s="25"/>
      <c r="N16" s="26"/>
      <c r="O16" s="25"/>
      <c r="P16" s="26"/>
      <c r="S16" s="5"/>
    </row>
    <row r="17" ht="15.75" spans="1:19">
      <c r="A17" s="5" t="str">
        <f t="shared" si="1"/>
        <v>42020</v>
      </c>
      <c r="B17" s="12">
        <f t="shared" si="2"/>
        <v>43922</v>
      </c>
      <c r="C17" s="13">
        <f t="shared" si="3"/>
        <v>600</v>
      </c>
      <c r="D17" s="13">
        <f t="shared" si="4"/>
        <v>60</v>
      </c>
      <c r="E17" s="13">
        <f t="shared" si="5"/>
        <v>60</v>
      </c>
      <c r="F17" s="14">
        <f t="shared" si="6"/>
        <v>60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60</v>
      </c>
      <c r="K17" s="25">
        <v>43966</v>
      </c>
      <c r="L17" s="26">
        <v>60</v>
      </c>
      <c r="M17" s="25"/>
      <c r="N17" s="26"/>
      <c r="O17" s="25"/>
      <c r="P17" s="26"/>
      <c r="S17" s="5"/>
    </row>
    <row r="18" ht="15.75" spans="1:19">
      <c r="A18" s="5" t="str">
        <f t="shared" si="1"/>
        <v>52020</v>
      </c>
      <c r="B18" s="12">
        <f t="shared" si="2"/>
        <v>43952</v>
      </c>
      <c r="C18" s="13">
        <f t="shared" si="3"/>
        <v>600</v>
      </c>
      <c r="D18" s="13">
        <f t="shared" si="4"/>
        <v>60</v>
      </c>
      <c r="E18" s="13">
        <f t="shared" si="5"/>
        <v>60</v>
      </c>
      <c r="F18" s="14">
        <f t="shared" si="6"/>
        <v>60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60</v>
      </c>
      <c r="K18" s="25">
        <v>43988</v>
      </c>
      <c r="L18" s="26">
        <v>40</v>
      </c>
      <c r="M18" s="25">
        <v>43995</v>
      </c>
      <c r="N18" s="26">
        <v>20</v>
      </c>
      <c r="O18" s="25"/>
      <c r="P18" s="26"/>
      <c r="S18" s="5"/>
    </row>
    <row r="19" ht="15.75" spans="1:19">
      <c r="A19" s="5" t="str">
        <f t="shared" si="1"/>
        <v>62020</v>
      </c>
      <c r="B19" s="12">
        <f t="shared" si="2"/>
        <v>43983</v>
      </c>
      <c r="C19" s="13">
        <f t="shared" si="3"/>
        <v>600</v>
      </c>
      <c r="D19" s="13">
        <f t="shared" si="4"/>
        <v>60</v>
      </c>
      <c r="E19" s="13">
        <f t="shared" si="5"/>
        <v>60</v>
      </c>
      <c r="F19" s="14">
        <f t="shared" si="6"/>
        <v>60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60</v>
      </c>
      <c r="K19" s="25">
        <v>44018</v>
      </c>
      <c r="L19" s="26">
        <v>60</v>
      </c>
      <c r="M19" s="25"/>
      <c r="N19" s="26"/>
      <c r="O19" s="25"/>
      <c r="P19" s="26"/>
      <c r="S19" s="5"/>
    </row>
    <row r="20" ht="15.75" spans="1:19">
      <c r="A20" s="5" t="str">
        <f t="shared" si="1"/>
        <v>72020</v>
      </c>
      <c r="B20" s="12">
        <f t="shared" si="2"/>
        <v>44013</v>
      </c>
      <c r="C20" s="13">
        <f t="shared" si="3"/>
        <v>600</v>
      </c>
      <c r="D20" s="13">
        <f t="shared" si="4"/>
        <v>60</v>
      </c>
      <c r="E20" s="13">
        <f t="shared" si="5"/>
        <v>60</v>
      </c>
      <c r="F20" s="14">
        <f t="shared" si="6"/>
        <v>55</v>
      </c>
      <c r="G20" s="14">
        <f t="shared" si="0"/>
        <v>5</v>
      </c>
      <c r="H20" s="14">
        <f t="shared" si="7"/>
        <v>0</v>
      </c>
      <c r="I20" s="24">
        <f t="shared" si="8"/>
        <v>0</v>
      </c>
      <c r="J20" s="24">
        <f t="shared" si="9"/>
        <v>55</v>
      </c>
      <c r="K20" s="25">
        <v>44045</v>
      </c>
      <c r="L20" s="26">
        <v>55</v>
      </c>
      <c r="M20" s="25"/>
      <c r="N20" s="26"/>
      <c r="O20" s="25"/>
      <c r="P20" s="26"/>
      <c r="S20" s="5"/>
    </row>
    <row r="21" ht="15.75" spans="1:19">
      <c r="A21" s="5" t="str">
        <f t="shared" si="1"/>
        <v>82020</v>
      </c>
      <c r="B21" s="12">
        <f t="shared" si="2"/>
        <v>44044</v>
      </c>
      <c r="C21" s="13">
        <f t="shared" si="3"/>
        <v>600</v>
      </c>
      <c r="D21" s="13">
        <f t="shared" si="4"/>
        <v>60</v>
      </c>
      <c r="E21" s="13">
        <f t="shared" si="5"/>
        <v>65</v>
      </c>
      <c r="F21" s="14">
        <f t="shared" si="6"/>
        <v>65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65</v>
      </c>
      <c r="K21" s="25">
        <v>44054</v>
      </c>
      <c r="L21" s="26">
        <v>5</v>
      </c>
      <c r="M21" s="25">
        <v>44068</v>
      </c>
      <c r="N21" s="26">
        <v>55</v>
      </c>
      <c r="O21" s="25">
        <v>44079</v>
      </c>
      <c r="P21" s="26">
        <v>5</v>
      </c>
      <c r="S21" s="5"/>
    </row>
    <row r="22" ht="15.75" spans="1:19">
      <c r="A22" s="5" t="str">
        <f t="shared" si="1"/>
        <v>92020</v>
      </c>
      <c r="B22" s="12">
        <f t="shared" si="2"/>
        <v>44075</v>
      </c>
      <c r="C22" s="13">
        <f t="shared" si="3"/>
        <v>600</v>
      </c>
      <c r="D22" s="13">
        <f t="shared" si="4"/>
        <v>60</v>
      </c>
      <c r="E22" s="13">
        <f t="shared" si="5"/>
        <v>60</v>
      </c>
      <c r="F22" s="14">
        <f t="shared" si="6"/>
        <v>0</v>
      </c>
      <c r="G22" s="14">
        <f t="shared" si="0"/>
        <v>60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102020</v>
      </c>
      <c r="B23" s="12">
        <f t="shared" si="2"/>
        <v>44105</v>
      </c>
      <c r="C23" s="13">
        <f t="shared" si="3"/>
        <v>600</v>
      </c>
      <c r="D23" s="13">
        <f t="shared" si="4"/>
        <v>60</v>
      </c>
      <c r="E23" s="13">
        <f t="shared" si="5"/>
        <v>120</v>
      </c>
      <c r="F23" s="14">
        <f t="shared" si="6"/>
        <v>0</v>
      </c>
      <c r="G23" s="14">
        <f t="shared" si="0"/>
        <v>120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112020</v>
      </c>
      <c r="B24" s="12">
        <f t="shared" si="2"/>
        <v>44136</v>
      </c>
      <c r="C24" s="13">
        <f t="shared" si="3"/>
        <v>600</v>
      </c>
      <c r="D24" s="13">
        <f t="shared" si="4"/>
        <v>60</v>
      </c>
      <c r="E24" s="13">
        <f t="shared" si="5"/>
        <v>180</v>
      </c>
      <c r="F24" s="14">
        <f t="shared" si="6"/>
        <v>0</v>
      </c>
      <c r="G24" s="14">
        <f t="shared" si="0"/>
        <v>180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122020</v>
      </c>
      <c r="B25" s="12">
        <f t="shared" si="2"/>
        <v>44166</v>
      </c>
      <c r="C25" s="13">
        <f t="shared" si="3"/>
        <v>600</v>
      </c>
      <c r="D25" s="13">
        <f t="shared" si="4"/>
        <v>60</v>
      </c>
      <c r="E25" s="13">
        <f t="shared" si="5"/>
        <v>240</v>
      </c>
      <c r="F25" s="14">
        <f t="shared" si="6"/>
        <v>0</v>
      </c>
      <c r="G25" s="14">
        <f t="shared" si="0"/>
        <v>240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12021</v>
      </c>
      <c r="B26" s="12">
        <f t="shared" si="2"/>
        <v>44197</v>
      </c>
      <c r="C26" s="13">
        <f t="shared" si="3"/>
        <v>600</v>
      </c>
      <c r="D26" s="13">
        <f t="shared" si="4"/>
        <v>60</v>
      </c>
      <c r="E26" s="13">
        <f t="shared" si="5"/>
        <v>300</v>
      </c>
      <c r="F26" s="14">
        <f t="shared" si="6"/>
        <v>0</v>
      </c>
      <c r="G26" s="14">
        <f t="shared" si="0"/>
        <v>300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22021</v>
      </c>
      <c r="B27" s="12">
        <f t="shared" si="2"/>
        <v>44228</v>
      </c>
      <c r="C27" s="13">
        <f t="shared" si="3"/>
        <v>600</v>
      </c>
      <c r="D27" s="13">
        <f t="shared" si="4"/>
        <v>60</v>
      </c>
      <c r="E27" s="13">
        <f t="shared" si="5"/>
        <v>360</v>
      </c>
      <c r="F27" s="14">
        <f t="shared" si="6"/>
        <v>0</v>
      </c>
      <c r="G27" s="14">
        <f t="shared" si="0"/>
        <v>360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32021</v>
      </c>
      <c r="B28" s="12">
        <f t="shared" si="2"/>
        <v>44256</v>
      </c>
      <c r="C28" s="13">
        <f t="shared" si="3"/>
        <v>600</v>
      </c>
      <c r="D28" s="13">
        <f t="shared" si="4"/>
        <v>60</v>
      </c>
      <c r="E28" s="13">
        <f t="shared" si="5"/>
        <v>420</v>
      </c>
      <c r="F28" s="14">
        <f t="shared" si="6"/>
        <v>0</v>
      </c>
      <c r="G28" s="14">
        <f t="shared" si="0"/>
        <v>420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42021</v>
      </c>
      <c r="B29" s="12">
        <f t="shared" si="2"/>
        <v>44287</v>
      </c>
      <c r="C29" s="13">
        <f t="shared" si="3"/>
        <v>600</v>
      </c>
      <c r="D29" s="13">
        <f t="shared" si="4"/>
        <v>60</v>
      </c>
      <c r="E29" s="13">
        <f t="shared" si="5"/>
        <v>480</v>
      </c>
      <c r="F29" s="14">
        <f t="shared" si="6"/>
        <v>0</v>
      </c>
      <c r="G29" s="14">
        <f t="shared" si="0"/>
        <v>480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52021</v>
      </c>
      <c r="B30" s="12">
        <f t="shared" si="2"/>
        <v>44317</v>
      </c>
      <c r="C30" s="13">
        <f t="shared" si="3"/>
        <v>600</v>
      </c>
      <c r="D30" s="13">
        <f t="shared" si="4"/>
        <v>60</v>
      </c>
      <c r="E30" s="13">
        <f t="shared" si="5"/>
        <v>540</v>
      </c>
      <c r="F30" s="14">
        <f t="shared" si="6"/>
        <v>0</v>
      </c>
      <c r="G30" s="14">
        <f t="shared" si="0"/>
        <v>540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62021</v>
      </c>
      <c r="B31" s="12">
        <f t="shared" si="2"/>
        <v>44348</v>
      </c>
      <c r="C31" s="13">
        <f t="shared" si="3"/>
        <v>600</v>
      </c>
      <c r="D31" s="13">
        <f t="shared" si="4"/>
        <v>60</v>
      </c>
      <c r="E31" s="13">
        <f t="shared" si="5"/>
        <v>600</v>
      </c>
      <c r="F31" s="14">
        <f t="shared" si="6"/>
        <v>0</v>
      </c>
      <c r="G31" s="14">
        <f t="shared" si="0"/>
        <v>600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72021</v>
      </c>
      <c r="B32" s="12">
        <f t="shared" si="2"/>
        <v>44378</v>
      </c>
      <c r="C32" s="13">
        <f t="shared" si="3"/>
        <v>600</v>
      </c>
      <c r="D32" s="13">
        <f t="shared" si="4"/>
        <v>60</v>
      </c>
      <c r="E32" s="13">
        <f t="shared" si="5"/>
        <v>660</v>
      </c>
      <c r="F32" s="14">
        <f t="shared" si="6"/>
        <v>0</v>
      </c>
      <c r="G32" s="14">
        <f t="shared" si="0"/>
        <v>660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82021</v>
      </c>
      <c r="B33" s="12">
        <f t="shared" si="2"/>
        <v>44409</v>
      </c>
      <c r="C33" s="13">
        <f t="shared" si="3"/>
        <v>600</v>
      </c>
      <c r="D33" s="13">
        <f t="shared" si="4"/>
        <v>60</v>
      </c>
      <c r="E33" s="13">
        <f t="shared" si="5"/>
        <v>720</v>
      </c>
      <c r="F33" s="14">
        <f t="shared" si="6"/>
        <v>0</v>
      </c>
      <c r="G33" s="14">
        <f t="shared" si="0"/>
        <v>720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92021</v>
      </c>
      <c r="B34" s="12">
        <f t="shared" si="2"/>
        <v>44440</v>
      </c>
      <c r="C34" s="13">
        <f t="shared" si="3"/>
        <v>600</v>
      </c>
      <c r="D34" s="13">
        <f t="shared" si="4"/>
        <v>60</v>
      </c>
      <c r="E34" s="13">
        <f t="shared" si="5"/>
        <v>780</v>
      </c>
      <c r="F34" s="14">
        <f t="shared" si="6"/>
        <v>0</v>
      </c>
      <c r="G34" s="14">
        <f t="shared" si="0"/>
        <v>780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102021</v>
      </c>
      <c r="B35" s="12">
        <f t="shared" si="2"/>
        <v>44470</v>
      </c>
      <c r="C35" s="13">
        <f t="shared" si="3"/>
        <v>600</v>
      </c>
      <c r="D35" s="13">
        <f t="shared" si="4"/>
        <v>60</v>
      </c>
      <c r="E35" s="13">
        <f t="shared" si="5"/>
        <v>840</v>
      </c>
      <c r="F35" s="14">
        <f t="shared" si="6"/>
        <v>0</v>
      </c>
      <c r="G35" s="14">
        <f t="shared" si="0"/>
        <v>840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112021</v>
      </c>
      <c r="B36" s="12">
        <f t="shared" si="2"/>
        <v>44501</v>
      </c>
      <c r="C36" s="13">
        <f t="shared" si="3"/>
        <v>600</v>
      </c>
      <c r="D36" s="13">
        <f t="shared" si="4"/>
        <v>60</v>
      </c>
      <c r="E36" s="13">
        <f t="shared" si="5"/>
        <v>900</v>
      </c>
      <c r="F36" s="14">
        <f t="shared" si="6"/>
        <v>0</v>
      </c>
      <c r="G36" s="14">
        <f t="shared" si="0"/>
        <v>900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122021</v>
      </c>
      <c r="B37" s="12">
        <f t="shared" si="2"/>
        <v>44531</v>
      </c>
      <c r="C37" s="13">
        <f t="shared" si="3"/>
        <v>600</v>
      </c>
      <c r="D37" s="13">
        <f t="shared" si="4"/>
        <v>60</v>
      </c>
      <c r="E37" s="13">
        <f t="shared" si="5"/>
        <v>960</v>
      </c>
      <c r="F37" s="14">
        <f t="shared" si="6"/>
        <v>0</v>
      </c>
      <c r="G37" s="14">
        <f t="shared" ref="G37:G68" si="10">E37-F37</f>
        <v>960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12022</v>
      </c>
      <c r="B38" s="12">
        <f t="shared" ref="B38:B69" si="12">EDATE(B37,1)</f>
        <v>44562</v>
      </c>
      <c r="C38" s="13">
        <f t="shared" ref="C38:C69" si="13">C37-H38+I38</f>
        <v>600</v>
      </c>
      <c r="D38" s="13">
        <f t="shared" ref="D38:D69" si="14">C37*$K$1</f>
        <v>60</v>
      </c>
      <c r="E38" s="13">
        <f t="shared" ref="E38:E69" si="15">C37*$K$1+G37</f>
        <v>1020</v>
      </c>
      <c r="F38" s="14">
        <f t="shared" ref="F38:F69" si="16">IF(J38&gt;E38,E38,J38)</f>
        <v>0</v>
      </c>
      <c r="G38" s="14">
        <f t="shared" si="10"/>
        <v>1020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22022</v>
      </c>
      <c r="B39" s="12">
        <f t="shared" si="12"/>
        <v>44593</v>
      </c>
      <c r="C39" s="13">
        <f t="shared" si="13"/>
        <v>600</v>
      </c>
      <c r="D39" s="13">
        <f t="shared" si="14"/>
        <v>60</v>
      </c>
      <c r="E39" s="13">
        <f t="shared" si="15"/>
        <v>1080</v>
      </c>
      <c r="F39" s="14">
        <f t="shared" si="16"/>
        <v>0</v>
      </c>
      <c r="G39" s="14">
        <f t="shared" si="10"/>
        <v>1080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32022</v>
      </c>
      <c r="B40" s="12">
        <f t="shared" si="12"/>
        <v>44621</v>
      </c>
      <c r="C40" s="13">
        <f t="shared" si="13"/>
        <v>600</v>
      </c>
      <c r="D40" s="13">
        <f t="shared" si="14"/>
        <v>60</v>
      </c>
      <c r="E40" s="13">
        <f t="shared" si="15"/>
        <v>1140</v>
      </c>
      <c r="F40" s="14">
        <f t="shared" si="16"/>
        <v>0</v>
      </c>
      <c r="G40" s="14">
        <f t="shared" si="10"/>
        <v>1140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42022</v>
      </c>
      <c r="B41" s="12">
        <f t="shared" si="12"/>
        <v>44652</v>
      </c>
      <c r="C41" s="13">
        <f t="shared" si="13"/>
        <v>600</v>
      </c>
      <c r="D41" s="13">
        <f t="shared" si="14"/>
        <v>60</v>
      </c>
      <c r="E41" s="13">
        <f t="shared" si="15"/>
        <v>1200</v>
      </c>
      <c r="F41" s="14">
        <f t="shared" si="16"/>
        <v>0</v>
      </c>
      <c r="G41" s="14">
        <f t="shared" si="10"/>
        <v>1200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52022</v>
      </c>
      <c r="B42" s="12">
        <f t="shared" si="12"/>
        <v>44682</v>
      </c>
      <c r="C42" s="13">
        <f t="shared" si="13"/>
        <v>600</v>
      </c>
      <c r="D42" s="13">
        <f t="shared" si="14"/>
        <v>60</v>
      </c>
      <c r="E42" s="13">
        <f t="shared" si="15"/>
        <v>1260</v>
      </c>
      <c r="F42" s="14">
        <f t="shared" si="16"/>
        <v>0</v>
      </c>
      <c r="G42" s="14">
        <f t="shared" si="10"/>
        <v>1260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62022</v>
      </c>
      <c r="B43" s="12">
        <f t="shared" si="12"/>
        <v>44713</v>
      </c>
      <c r="C43" s="13">
        <f t="shared" si="13"/>
        <v>600</v>
      </c>
      <c r="D43" s="13">
        <f t="shared" si="14"/>
        <v>60</v>
      </c>
      <c r="E43" s="13">
        <f t="shared" si="15"/>
        <v>1320</v>
      </c>
      <c r="F43" s="14">
        <f t="shared" si="16"/>
        <v>0</v>
      </c>
      <c r="G43" s="14">
        <f t="shared" si="10"/>
        <v>1320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72022</v>
      </c>
      <c r="B44" s="12">
        <f t="shared" si="12"/>
        <v>44743</v>
      </c>
      <c r="C44" s="13">
        <f t="shared" si="13"/>
        <v>600</v>
      </c>
      <c r="D44" s="13">
        <f t="shared" si="14"/>
        <v>60</v>
      </c>
      <c r="E44" s="13">
        <f t="shared" si="15"/>
        <v>1380</v>
      </c>
      <c r="F44" s="14">
        <f t="shared" si="16"/>
        <v>0</v>
      </c>
      <c r="G44" s="14">
        <f t="shared" si="10"/>
        <v>1380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82022</v>
      </c>
      <c r="B45" s="12">
        <f t="shared" si="12"/>
        <v>44774</v>
      </c>
      <c r="C45" s="13">
        <f t="shared" si="13"/>
        <v>600</v>
      </c>
      <c r="D45" s="13">
        <f t="shared" si="14"/>
        <v>60</v>
      </c>
      <c r="E45" s="13">
        <f t="shared" si="15"/>
        <v>1440</v>
      </c>
      <c r="F45" s="14">
        <f t="shared" si="16"/>
        <v>0</v>
      </c>
      <c r="G45" s="14">
        <f t="shared" si="10"/>
        <v>1440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92022</v>
      </c>
      <c r="B46" s="12">
        <f t="shared" si="12"/>
        <v>44805</v>
      </c>
      <c r="C46" s="13">
        <f t="shared" si="13"/>
        <v>600</v>
      </c>
      <c r="D46" s="13">
        <f t="shared" si="14"/>
        <v>60</v>
      </c>
      <c r="E46" s="13">
        <f t="shared" si="15"/>
        <v>1500</v>
      </c>
      <c r="F46" s="14">
        <f t="shared" si="16"/>
        <v>0</v>
      </c>
      <c r="G46" s="14">
        <f t="shared" si="10"/>
        <v>1500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102022</v>
      </c>
      <c r="B47" s="12">
        <f t="shared" si="12"/>
        <v>44835</v>
      </c>
      <c r="C47" s="13">
        <f t="shared" si="13"/>
        <v>600</v>
      </c>
      <c r="D47" s="13">
        <f t="shared" si="14"/>
        <v>60</v>
      </c>
      <c r="E47" s="13">
        <f t="shared" si="15"/>
        <v>1560</v>
      </c>
      <c r="F47" s="14">
        <f t="shared" si="16"/>
        <v>0</v>
      </c>
      <c r="G47" s="14">
        <f t="shared" si="10"/>
        <v>1560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112022</v>
      </c>
      <c r="B48" s="12">
        <f t="shared" si="12"/>
        <v>44866</v>
      </c>
      <c r="C48" s="13">
        <f t="shared" si="13"/>
        <v>600</v>
      </c>
      <c r="D48" s="13">
        <f t="shared" si="14"/>
        <v>60</v>
      </c>
      <c r="E48" s="13">
        <f t="shared" si="15"/>
        <v>1620</v>
      </c>
      <c r="F48" s="14">
        <f t="shared" si="16"/>
        <v>0</v>
      </c>
      <c r="G48" s="14">
        <f t="shared" si="10"/>
        <v>1620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122022</v>
      </c>
      <c r="B49" s="12">
        <f t="shared" si="12"/>
        <v>44896</v>
      </c>
      <c r="C49" s="13">
        <f t="shared" si="13"/>
        <v>600</v>
      </c>
      <c r="D49" s="13">
        <f t="shared" si="14"/>
        <v>60</v>
      </c>
      <c r="E49" s="13">
        <f t="shared" si="15"/>
        <v>1680</v>
      </c>
      <c r="F49" s="14">
        <f t="shared" si="16"/>
        <v>0</v>
      </c>
      <c r="G49" s="14">
        <f t="shared" si="10"/>
        <v>1680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12023</v>
      </c>
      <c r="B50" s="12">
        <f t="shared" si="12"/>
        <v>44927</v>
      </c>
      <c r="C50" s="13">
        <f t="shared" si="13"/>
        <v>600</v>
      </c>
      <c r="D50" s="13">
        <f t="shared" si="14"/>
        <v>60</v>
      </c>
      <c r="E50" s="13">
        <f t="shared" si="15"/>
        <v>1740</v>
      </c>
      <c r="F50" s="14">
        <f t="shared" si="16"/>
        <v>0</v>
      </c>
      <c r="G50" s="14">
        <f t="shared" si="10"/>
        <v>1740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22023</v>
      </c>
      <c r="B51" s="12">
        <f t="shared" si="12"/>
        <v>44958</v>
      </c>
      <c r="C51" s="13">
        <f t="shared" si="13"/>
        <v>600</v>
      </c>
      <c r="D51" s="13">
        <f t="shared" si="14"/>
        <v>60</v>
      </c>
      <c r="E51" s="13">
        <f t="shared" si="15"/>
        <v>1800</v>
      </c>
      <c r="F51" s="14">
        <f t="shared" si="16"/>
        <v>0</v>
      </c>
      <c r="G51" s="14">
        <f t="shared" si="10"/>
        <v>1800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32023</v>
      </c>
      <c r="B52" s="12">
        <f t="shared" si="12"/>
        <v>44986</v>
      </c>
      <c r="C52" s="13">
        <f t="shared" si="13"/>
        <v>600</v>
      </c>
      <c r="D52" s="13">
        <f t="shared" si="14"/>
        <v>60</v>
      </c>
      <c r="E52" s="13">
        <f t="shared" si="15"/>
        <v>1860</v>
      </c>
      <c r="F52" s="14">
        <f t="shared" si="16"/>
        <v>0</v>
      </c>
      <c r="G52" s="14">
        <f t="shared" si="10"/>
        <v>1860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42023</v>
      </c>
      <c r="B53" s="12">
        <f t="shared" si="12"/>
        <v>45017</v>
      </c>
      <c r="C53" s="13">
        <f t="shared" si="13"/>
        <v>600</v>
      </c>
      <c r="D53" s="13">
        <f t="shared" si="14"/>
        <v>60</v>
      </c>
      <c r="E53" s="13">
        <f t="shared" si="15"/>
        <v>1920</v>
      </c>
      <c r="F53" s="14">
        <f t="shared" si="16"/>
        <v>0</v>
      </c>
      <c r="G53" s="14">
        <f t="shared" si="10"/>
        <v>1920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52023</v>
      </c>
      <c r="B54" s="12">
        <f t="shared" si="12"/>
        <v>45047</v>
      </c>
      <c r="C54" s="13">
        <f t="shared" si="13"/>
        <v>600</v>
      </c>
      <c r="D54" s="13">
        <f t="shared" si="14"/>
        <v>60</v>
      </c>
      <c r="E54" s="13">
        <f t="shared" si="15"/>
        <v>1980</v>
      </c>
      <c r="F54" s="14">
        <f t="shared" si="16"/>
        <v>0</v>
      </c>
      <c r="G54" s="14">
        <f t="shared" si="10"/>
        <v>1980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62023</v>
      </c>
      <c r="B55" s="12">
        <f t="shared" si="12"/>
        <v>45078</v>
      </c>
      <c r="C55" s="13">
        <f t="shared" si="13"/>
        <v>600</v>
      </c>
      <c r="D55" s="13">
        <f t="shared" si="14"/>
        <v>60</v>
      </c>
      <c r="E55" s="13">
        <f t="shared" si="15"/>
        <v>2040</v>
      </c>
      <c r="F55" s="14">
        <f t="shared" si="16"/>
        <v>0</v>
      </c>
      <c r="G55" s="14">
        <f t="shared" si="10"/>
        <v>2040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72023</v>
      </c>
      <c r="B56" s="12">
        <f t="shared" si="12"/>
        <v>45108</v>
      </c>
      <c r="C56" s="13">
        <f t="shared" si="13"/>
        <v>600</v>
      </c>
      <c r="D56" s="13">
        <f t="shared" si="14"/>
        <v>60</v>
      </c>
      <c r="E56" s="13">
        <f t="shared" si="15"/>
        <v>2100</v>
      </c>
      <c r="F56" s="14">
        <f t="shared" si="16"/>
        <v>0</v>
      </c>
      <c r="G56" s="14">
        <f t="shared" si="10"/>
        <v>2100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82023</v>
      </c>
      <c r="B57" s="12">
        <f t="shared" si="12"/>
        <v>45139</v>
      </c>
      <c r="C57" s="13">
        <f t="shared" si="13"/>
        <v>600</v>
      </c>
      <c r="D57" s="13">
        <f t="shared" si="14"/>
        <v>60</v>
      </c>
      <c r="E57" s="13">
        <f t="shared" si="15"/>
        <v>2160</v>
      </c>
      <c r="F57" s="14">
        <f t="shared" si="16"/>
        <v>0</v>
      </c>
      <c r="G57" s="14">
        <f t="shared" si="10"/>
        <v>2160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92023</v>
      </c>
      <c r="B58" s="12">
        <f t="shared" si="12"/>
        <v>45170</v>
      </c>
      <c r="C58" s="13">
        <f t="shared" si="13"/>
        <v>600</v>
      </c>
      <c r="D58" s="13">
        <f t="shared" si="14"/>
        <v>60</v>
      </c>
      <c r="E58" s="13">
        <f t="shared" si="15"/>
        <v>2220</v>
      </c>
      <c r="F58" s="14">
        <f t="shared" si="16"/>
        <v>0</v>
      </c>
      <c r="G58" s="14">
        <f t="shared" si="10"/>
        <v>2220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102023</v>
      </c>
      <c r="B59" s="12">
        <f t="shared" si="12"/>
        <v>45200</v>
      </c>
      <c r="C59" s="13">
        <f t="shared" si="13"/>
        <v>600</v>
      </c>
      <c r="D59" s="13">
        <f t="shared" si="14"/>
        <v>60</v>
      </c>
      <c r="E59" s="13">
        <f t="shared" si="15"/>
        <v>2280</v>
      </c>
      <c r="F59" s="14">
        <f t="shared" si="16"/>
        <v>0</v>
      </c>
      <c r="G59" s="14">
        <f t="shared" si="10"/>
        <v>2280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112023</v>
      </c>
      <c r="B60" s="12">
        <f t="shared" si="12"/>
        <v>45231</v>
      </c>
      <c r="C60" s="13">
        <f t="shared" si="13"/>
        <v>600</v>
      </c>
      <c r="D60" s="13">
        <f t="shared" si="14"/>
        <v>60</v>
      </c>
      <c r="E60" s="13">
        <f t="shared" si="15"/>
        <v>2340</v>
      </c>
      <c r="F60" s="14">
        <f t="shared" si="16"/>
        <v>0</v>
      </c>
      <c r="G60" s="14">
        <f t="shared" si="10"/>
        <v>2340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122023</v>
      </c>
      <c r="B61" s="12">
        <f t="shared" si="12"/>
        <v>45261</v>
      </c>
      <c r="C61" s="13">
        <f t="shared" si="13"/>
        <v>600</v>
      </c>
      <c r="D61" s="13">
        <f t="shared" si="14"/>
        <v>60</v>
      </c>
      <c r="E61" s="13">
        <f t="shared" si="15"/>
        <v>2400</v>
      </c>
      <c r="F61" s="14">
        <f t="shared" si="16"/>
        <v>0</v>
      </c>
      <c r="G61" s="14">
        <f t="shared" si="10"/>
        <v>2400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12024</v>
      </c>
      <c r="B62" s="12">
        <f t="shared" si="12"/>
        <v>45292</v>
      </c>
      <c r="C62" s="13">
        <f t="shared" si="13"/>
        <v>600</v>
      </c>
      <c r="D62" s="13">
        <f t="shared" si="14"/>
        <v>60</v>
      </c>
      <c r="E62" s="13">
        <f t="shared" si="15"/>
        <v>2460</v>
      </c>
      <c r="F62" s="14">
        <f t="shared" si="16"/>
        <v>0</v>
      </c>
      <c r="G62" s="14">
        <f t="shared" si="10"/>
        <v>2460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22024</v>
      </c>
      <c r="B63" s="12">
        <f t="shared" si="12"/>
        <v>45323</v>
      </c>
      <c r="C63" s="13">
        <f t="shared" si="13"/>
        <v>600</v>
      </c>
      <c r="D63" s="13">
        <f t="shared" si="14"/>
        <v>60</v>
      </c>
      <c r="E63" s="13">
        <f t="shared" si="15"/>
        <v>2520</v>
      </c>
      <c r="F63" s="14">
        <f t="shared" si="16"/>
        <v>0</v>
      </c>
      <c r="G63" s="14">
        <f t="shared" si="10"/>
        <v>2520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32024</v>
      </c>
      <c r="B64" s="12">
        <f t="shared" si="12"/>
        <v>45352</v>
      </c>
      <c r="C64" s="13">
        <f t="shared" si="13"/>
        <v>600</v>
      </c>
      <c r="D64" s="13">
        <f t="shared" si="14"/>
        <v>60</v>
      </c>
      <c r="E64" s="13">
        <f t="shared" si="15"/>
        <v>2580</v>
      </c>
      <c r="F64" s="14">
        <f t="shared" si="16"/>
        <v>0</v>
      </c>
      <c r="G64" s="14">
        <f t="shared" si="10"/>
        <v>2580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42024</v>
      </c>
      <c r="B65" s="12">
        <f t="shared" si="12"/>
        <v>45383</v>
      </c>
      <c r="C65" s="13">
        <f t="shared" si="13"/>
        <v>600</v>
      </c>
      <c r="D65" s="13">
        <f t="shared" si="14"/>
        <v>60</v>
      </c>
      <c r="E65" s="13">
        <f t="shared" si="15"/>
        <v>2640</v>
      </c>
      <c r="F65" s="14">
        <f t="shared" si="16"/>
        <v>0</v>
      </c>
      <c r="G65" s="14">
        <f t="shared" si="10"/>
        <v>2640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52024</v>
      </c>
      <c r="B66" s="12">
        <f t="shared" si="12"/>
        <v>45413</v>
      </c>
      <c r="C66" s="13">
        <f t="shared" si="13"/>
        <v>600</v>
      </c>
      <c r="D66" s="13">
        <f t="shared" si="14"/>
        <v>60</v>
      </c>
      <c r="E66" s="13">
        <f t="shared" si="15"/>
        <v>2700</v>
      </c>
      <c r="F66" s="14">
        <f t="shared" si="16"/>
        <v>0</v>
      </c>
      <c r="G66" s="14">
        <f t="shared" si="10"/>
        <v>2700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62024</v>
      </c>
      <c r="B67" s="12">
        <f t="shared" si="12"/>
        <v>45444</v>
      </c>
      <c r="C67" s="13">
        <f t="shared" si="13"/>
        <v>600</v>
      </c>
      <c r="D67" s="13">
        <f t="shared" si="14"/>
        <v>60</v>
      </c>
      <c r="E67" s="13">
        <f t="shared" si="15"/>
        <v>2760</v>
      </c>
      <c r="F67" s="14">
        <f t="shared" si="16"/>
        <v>0</v>
      </c>
      <c r="G67" s="14">
        <f t="shared" si="10"/>
        <v>2760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72024</v>
      </c>
      <c r="B68" s="12">
        <f t="shared" si="12"/>
        <v>45474</v>
      </c>
      <c r="C68" s="13">
        <f t="shared" si="13"/>
        <v>600</v>
      </c>
      <c r="D68" s="13">
        <f t="shared" si="14"/>
        <v>60</v>
      </c>
      <c r="E68" s="13">
        <f t="shared" si="15"/>
        <v>2820</v>
      </c>
      <c r="F68" s="14">
        <f t="shared" si="16"/>
        <v>0</v>
      </c>
      <c r="G68" s="14">
        <f t="shared" si="10"/>
        <v>2820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82024</v>
      </c>
      <c r="B69" s="12">
        <f t="shared" si="12"/>
        <v>45505</v>
      </c>
      <c r="C69" s="13">
        <f t="shared" si="13"/>
        <v>600</v>
      </c>
      <c r="D69" s="13">
        <f t="shared" si="14"/>
        <v>60</v>
      </c>
      <c r="E69" s="13">
        <f t="shared" si="15"/>
        <v>2880</v>
      </c>
      <c r="F69" s="14">
        <f t="shared" si="16"/>
        <v>0</v>
      </c>
      <c r="G69" s="14">
        <f t="shared" ref="G69:G100" si="19">E69-F69</f>
        <v>2880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92024</v>
      </c>
      <c r="B70" s="12">
        <f t="shared" ref="B70:B101" si="21">EDATE(B69,1)</f>
        <v>45536</v>
      </c>
      <c r="C70" s="13">
        <f t="shared" ref="C70:C101" si="22">C69-H70+I70</f>
        <v>600</v>
      </c>
      <c r="D70" s="13">
        <f t="shared" ref="D70:D101" si="23">C69*$K$1</f>
        <v>60</v>
      </c>
      <c r="E70" s="13">
        <f t="shared" ref="E70:E101" si="24">C69*$K$1+G69</f>
        <v>2940</v>
      </c>
      <c r="F70" s="14">
        <f t="shared" ref="F70:F101" si="25">IF(J70&gt;E70,E70,J70)</f>
        <v>0</v>
      </c>
      <c r="G70" s="14">
        <f t="shared" si="19"/>
        <v>2940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102024</v>
      </c>
      <c r="B71" s="12">
        <f t="shared" si="21"/>
        <v>45566</v>
      </c>
      <c r="C71" s="13">
        <f t="shared" si="22"/>
        <v>600</v>
      </c>
      <c r="D71" s="13">
        <f t="shared" si="23"/>
        <v>60</v>
      </c>
      <c r="E71" s="13">
        <f t="shared" si="24"/>
        <v>3000</v>
      </c>
      <c r="F71" s="14">
        <f t="shared" si="25"/>
        <v>0</v>
      </c>
      <c r="G71" s="14">
        <f t="shared" si="19"/>
        <v>3000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112024</v>
      </c>
      <c r="B72" s="12">
        <f t="shared" si="21"/>
        <v>45597</v>
      </c>
      <c r="C72" s="13">
        <f t="shared" si="22"/>
        <v>600</v>
      </c>
      <c r="D72" s="13">
        <f t="shared" si="23"/>
        <v>60</v>
      </c>
      <c r="E72" s="13">
        <f t="shared" si="24"/>
        <v>3060</v>
      </c>
      <c r="F72" s="14">
        <f t="shared" si="25"/>
        <v>0</v>
      </c>
      <c r="G72" s="14">
        <f t="shared" si="19"/>
        <v>3060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122024</v>
      </c>
      <c r="B73" s="12">
        <f t="shared" si="21"/>
        <v>45627</v>
      </c>
      <c r="C73" s="13">
        <f t="shared" si="22"/>
        <v>600</v>
      </c>
      <c r="D73" s="13">
        <f t="shared" si="23"/>
        <v>60</v>
      </c>
      <c r="E73" s="13">
        <f t="shared" si="24"/>
        <v>3120</v>
      </c>
      <c r="F73" s="14">
        <f t="shared" si="25"/>
        <v>0</v>
      </c>
      <c r="G73" s="14">
        <f t="shared" si="19"/>
        <v>3120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12025</v>
      </c>
      <c r="B74" s="12">
        <f t="shared" si="21"/>
        <v>45658</v>
      </c>
      <c r="C74" s="13">
        <f t="shared" si="22"/>
        <v>600</v>
      </c>
      <c r="D74" s="13">
        <f t="shared" si="23"/>
        <v>60</v>
      </c>
      <c r="E74" s="13">
        <f t="shared" si="24"/>
        <v>3180</v>
      </c>
      <c r="F74" s="14">
        <f t="shared" si="25"/>
        <v>0</v>
      </c>
      <c r="G74" s="14">
        <f t="shared" si="19"/>
        <v>3180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22025</v>
      </c>
      <c r="B75" s="12">
        <f t="shared" si="21"/>
        <v>45689</v>
      </c>
      <c r="C75" s="13">
        <f t="shared" si="22"/>
        <v>600</v>
      </c>
      <c r="D75" s="13">
        <f t="shared" si="23"/>
        <v>60</v>
      </c>
      <c r="E75" s="13">
        <f t="shared" si="24"/>
        <v>3240</v>
      </c>
      <c r="F75" s="14">
        <f t="shared" si="25"/>
        <v>0</v>
      </c>
      <c r="G75" s="14">
        <f t="shared" si="19"/>
        <v>3240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32025</v>
      </c>
      <c r="B76" s="12">
        <f t="shared" si="21"/>
        <v>45717</v>
      </c>
      <c r="C76" s="13">
        <f t="shared" si="22"/>
        <v>600</v>
      </c>
      <c r="D76" s="13">
        <f t="shared" si="23"/>
        <v>60</v>
      </c>
      <c r="E76" s="13">
        <f t="shared" si="24"/>
        <v>3300</v>
      </c>
      <c r="F76" s="14">
        <f t="shared" si="25"/>
        <v>0</v>
      </c>
      <c r="G76" s="14">
        <f t="shared" si="19"/>
        <v>3300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42025</v>
      </c>
      <c r="B77" s="12">
        <f t="shared" si="21"/>
        <v>45748</v>
      </c>
      <c r="C77" s="13">
        <f t="shared" si="22"/>
        <v>600</v>
      </c>
      <c r="D77" s="13">
        <f t="shared" si="23"/>
        <v>60</v>
      </c>
      <c r="E77" s="13">
        <f t="shared" si="24"/>
        <v>3360</v>
      </c>
      <c r="F77" s="14">
        <f t="shared" si="25"/>
        <v>0</v>
      </c>
      <c r="G77" s="14">
        <f t="shared" si="19"/>
        <v>3360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52025</v>
      </c>
      <c r="B78" s="12">
        <f t="shared" si="21"/>
        <v>45778</v>
      </c>
      <c r="C78" s="13">
        <f t="shared" si="22"/>
        <v>600</v>
      </c>
      <c r="D78" s="13">
        <f t="shared" si="23"/>
        <v>60</v>
      </c>
      <c r="E78" s="13">
        <f t="shared" si="24"/>
        <v>3420</v>
      </c>
      <c r="F78" s="14">
        <f t="shared" si="25"/>
        <v>0</v>
      </c>
      <c r="G78" s="14">
        <f t="shared" si="19"/>
        <v>3420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62025</v>
      </c>
      <c r="B79" s="12">
        <f t="shared" si="21"/>
        <v>45809</v>
      </c>
      <c r="C79" s="13">
        <f t="shared" si="22"/>
        <v>600</v>
      </c>
      <c r="D79" s="13">
        <f t="shared" si="23"/>
        <v>60</v>
      </c>
      <c r="E79" s="13">
        <f t="shared" si="24"/>
        <v>3480</v>
      </c>
      <c r="F79" s="14">
        <f t="shared" si="25"/>
        <v>0</v>
      </c>
      <c r="G79" s="14">
        <f t="shared" si="19"/>
        <v>3480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72025</v>
      </c>
      <c r="B80" s="12">
        <f t="shared" si="21"/>
        <v>45839</v>
      </c>
      <c r="C80" s="13">
        <f t="shared" si="22"/>
        <v>600</v>
      </c>
      <c r="D80" s="13">
        <f t="shared" si="23"/>
        <v>60</v>
      </c>
      <c r="E80" s="13">
        <f t="shared" si="24"/>
        <v>3540</v>
      </c>
      <c r="F80" s="14">
        <f t="shared" si="25"/>
        <v>0</v>
      </c>
      <c r="G80" s="14">
        <f t="shared" si="19"/>
        <v>3540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82025</v>
      </c>
      <c r="B81" s="12">
        <f t="shared" si="21"/>
        <v>45870</v>
      </c>
      <c r="C81" s="13">
        <f t="shared" si="22"/>
        <v>600</v>
      </c>
      <c r="D81" s="13">
        <f t="shared" si="23"/>
        <v>60</v>
      </c>
      <c r="E81" s="13">
        <f t="shared" si="24"/>
        <v>3600</v>
      </c>
      <c r="F81" s="14">
        <f t="shared" si="25"/>
        <v>0</v>
      </c>
      <c r="G81" s="14">
        <f t="shared" si="19"/>
        <v>3600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92025</v>
      </c>
      <c r="B82" s="12">
        <f t="shared" si="21"/>
        <v>45901</v>
      </c>
      <c r="C82" s="13">
        <f t="shared" si="22"/>
        <v>600</v>
      </c>
      <c r="D82" s="13">
        <f t="shared" si="23"/>
        <v>60</v>
      </c>
      <c r="E82" s="13">
        <f t="shared" si="24"/>
        <v>3660</v>
      </c>
      <c r="F82" s="14">
        <f t="shared" si="25"/>
        <v>0</v>
      </c>
      <c r="G82" s="14">
        <f t="shared" si="19"/>
        <v>3660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102025</v>
      </c>
      <c r="B83" s="12">
        <f t="shared" si="21"/>
        <v>45931</v>
      </c>
      <c r="C83" s="13">
        <f t="shared" si="22"/>
        <v>600</v>
      </c>
      <c r="D83" s="13">
        <f t="shared" si="23"/>
        <v>60</v>
      </c>
      <c r="E83" s="13">
        <f t="shared" si="24"/>
        <v>3720</v>
      </c>
      <c r="F83" s="14">
        <f t="shared" si="25"/>
        <v>0</v>
      </c>
      <c r="G83" s="14">
        <f t="shared" si="19"/>
        <v>3720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112025</v>
      </c>
      <c r="B84" s="12">
        <f t="shared" si="21"/>
        <v>45962</v>
      </c>
      <c r="C84" s="13">
        <f t="shared" si="22"/>
        <v>600</v>
      </c>
      <c r="D84" s="13">
        <f t="shared" si="23"/>
        <v>60</v>
      </c>
      <c r="E84" s="13">
        <f t="shared" si="24"/>
        <v>3780</v>
      </c>
      <c r="F84" s="14">
        <f t="shared" si="25"/>
        <v>0</v>
      </c>
      <c r="G84" s="14">
        <f t="shared" si="19"/>
        <v>3780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122025</v>
      </c>
      <c r="B85" s="12">
        <f t="shared" si="21"/>
        <v>45992</v>
      </c>
      <c r="C85" s="13">
        <f t="shared" si="22"/>
        <v>600</v>
      </c>
      <c r="D85" s="13">
        <f t="shared" si="23"/>
        <v>60</v>
      </c>
      <c r="E85" s="13">
        <f t="shared" si="24"/>
        <v>3840</v>
      </c>
      <c r="F85" s="14">
        <f t="shared" si="25"/>
        <v>0</v>
      </c>
      <c r="G85" s="14">
        <f t="shared" si="19"/>
        <v>3840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12026</v>
      </c>
      <c r="B86" s="12">
        <f t="shared" si="21"/>
        <v>46023</v>
      </c>
      <c r="C86" s="13">
        <f t="shared" si="22"/>
        <v>600</v>
      </c>
      <c r="D86" s="13">
        <f t="shared" si="23"/>
        <v>60</v>
      </c>
      <c r="E86" s="13">
        <f t="shared" si="24"/>
        <v>3900</v>
      </c>
      <c r="F86" s="14">
        <f t="shared" si="25"/>
        <v>0</v>
      </c>
      <c r="G86" s="14">
        <f t="shared" si="19"/>
        <v>3900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22026</v>
      </c>
      <c r="B87" s="12">
        <f t="shared" si="21"/>
        <v>46054</v>
      </c>
      <c r="C87" s="13">
        <f t="shared" si="22"/>
        <v>600</v>
      </c>
      <c r="D87" s="13">
        <f t="shared" si="23"/>
        <v>60</v>
      </c>
      <c r="E87" s="13">
        <f t="shared" si="24"/>
        <v>3960</v>
      </c>
      <c r="F87" s="14">
        <f t="shared" si="25"/>
        <v>0</v>
      </c>
      <c r="G87" s="14">
        <f t="shared" si="19"/>
        <v>3960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32026</v>
      </c>
      <c r="B88" s="12">
        <f t="shared" si="21"/>
        <v>46082</v>
      </c>
      <c r="C88" s="13">
        <f t="shared" si="22"/>
        <v>600</v>
      </c>
      <c r="D88" s="13">
        <f t="shared" si="23"/>
        <v>60</v>
      </c>
      <c r="E88" s="13">
        <f t="shared" si="24"/>
        <v>4020</v>
      </c>
      <c r="F88" s="14">
        <f t="shared" si="25"/>
        <v>0</v>
      </c>
      <c r="G88" s="14">
        <f t="shared" si="19"/>
        <v>4020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42026</v>
      </c>
      <c r="B89" s="12">
        <f t="shared" si="21"/>
        <v>46113</v>
      </c>
      <c r="C89" s="13">
        <f t="shared" si="22"/>
        <v>600</v>
      </c>
      <c r="D89" s="13">
        <f t="shared" si="23"/>
        <v>60</v>
      </c>
      <c r="E89" s="13">
        <f t="shared" si="24"/>
        <v>4080</v>
      </c>
      <c r="F89" s="14">
        <f t="shared" si="25"/>
        <v>0</v>
      </c>
      <c r="G89" s="14">
        <f t="shared" si="19"/>
        <v>4080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52026</v>
      </c>
      <c r="B90" s="12">
        <f t="shared" si="21"/>
        <v>46143</v>
      </c>
      <c r="C90" s="13">
        <f t="shared" si="22"/>
        <v>600</v>
      </c>
      <c r="D90" s="13">
        <f t="shared" si="23"/>
        <v>60</v>
      </c>
      <c r="E90" s="13">
        <f t="shared" si="24"/>
        <v>4140</v>
      </c>
      <c r="F90" s="14">
        <f t="shared" si="25"/>
        <v>0</v>
      </c>
      <c r="G90" s="14">
        <f t="shared" si="19"/>
        <v>4140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62026</v>
      </c>
      <c r="B91" s="12">
        <f t="shared" si="21"/>
        <v>46174</v>
      </c>
      <c r="C91" s="13">
        <f t="shared" si="22"/>
        <v>600</v>
      </c>
      <c r="D91" s="13">
        <f t="shared" si="23"/>
        <v>60</v>
      </c>
      <c r="E91" s="13">
        <f t="shared" si="24"/>
        <v>4200</v>
      </c>
      <c r="F91" s="14">
        <f t="shared" si="25"/>
        <v>0</v>
      </c>
      <c r="G91" s="14">
        <f t="shared" si="19"/>
        <v>4200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72026</v>
      </c>
      <c r="B92" s="12">
        <f t="shared" si="21"/>
        <v>46204</v>
      </c>
      <c r="C92" s="13">
        <f t="shared" si="22"/>
        <v>600</v>
      </c>
      <c r="D92" s="13">
        <f t="shared" si="23"/>
        <v>60</v>
      </c>
      <c r="E92" s="13">
        <f t="shared" si="24"/>
        <v>4260</v>
      </c>
      <c r="F92" s="14">
        <f t="shared" si="25"/>
        <v>0</v>
      </c>
      <c r="G92" s="14">
        <f t="shared" si="19"/>
        <v>4260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82026</v>
      </c>
      <c r="B93" s="12">
        <f t="shared" si="21"/>
        <v>46235</v>
      </c>
      <c r="C93" s="13">
        <f t="shared" si="22"/>
        <v>600</v>
      </c>
      <c r="D93" s="13">
        <f t="shared" si="23"/>
        <v>60</v>
      </c>
      <c r="E93" s="13">
        <f t="shared" si="24"/>
        <v>4320</v>
      </c>
      <c r="F93" s="14">
        <f t="shared" si="25"/>
        <v>0</v>
      </c>
      <c r="G93" s="14">
        <f t="shared" si="19"/>
        <v>4320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92026</v>
      </c>
      <c r="B94" s="12">
        <f t="shared" si="21"/>
        <v>46266</v>
      </c>
      <c r="C94" s="13">
        <f t="shared" si="22"/>
        <v>600</v>
      </c>
      <c r="D94" s="13">
        <f t="shared" si="23"/>
        <v>60</v>
      </c>
      <c r="E94" s="13">
        <f t="shared" si="24"/>
        <v>4380</v>
      </c>
      <c r="F94" s="14">
        <f t="shared" si="25"/>
        <v>0</v>
      </c>
      <c r="G94" s="14">
        <f t="shared" si="19"/>
        <v>4380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102026</v>
      </c>
      <c r="B95" s="12">
        <f t="shared" si="21"/>
        <v>46296</v>
      </c>
      <c r="C95" s="13">
        <f t="shared" si="22"/>
        <v>600</v>
      </c>
      <c r="D95" s="13">
        <f t="shared" si="23"/>
        <v>60</v>
      </c>
      <c r="E95" s="13">
        <f t="shared" si="24"/>
        <v>4440</v>
      </c>
      <c r="F95" s="14">
        <f t="shared" si="25"/>
        <v>0</v>
      </c>
      <c r="G95" s="14">
        <f t="shared" si="19"/>
        <v>4440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112026</v>
      </c>
      <c r="B96" s="12">
        <f t="shared" si="21"/>
        <v>46327</v>
      </c>
      <c r="C96" s="13">
        <f t="shared" si="22"/>
        <v>600</v>
      </c>
      <c r="D96" s="13">
        <f t="shared" si="23"/>
        <v>60</v>
      </c>
      <c r="E96" s="13">
        <f t="shared" si="24"/>
        <v>4500</v>
      </c>
      <c r="F96" s="14">
        <f t="shared" si="25"/>
        <v>0</v>
      </c>
      <c r="G96" s="14">
        <f t="shared" si="19"/>
        <v>4500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122026</v>
      </c>
      <c r="B97" s="12">
        <f t="shared" si="21"/>
        <v>46357</v>
      </c>
      <c r="C97" s="13">
        <f t="shared" si="22"/>
        <v>600</v>
      </c>
      <c r="D97" s="13">
        <f t="shared" si="23"/>
        <v>60</v>
      </c>
      <c r="E97" s="13">
        <f t="shared" si="24"/>
        <v>4560</v>
      </c>
      <c r="F97" s="14">
        <f t="shared" si="25"/>
        <v>0</v>
      </c>
      <c r="G97" s="14">
        <f t="shared" si="19"/>
        <v>4560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12027</v>
      </c>
      <c r="B98" s="12">
        <f t="shared" si="21"/>
        <v>46388</v>
      </c>
      <c r="C98" s="13">
        <f t="shared" si="22"/>
        <v>600</v>
      </c>
      <c r="D98" s="13">
        <f t="shared" si="23"/>
        <v>60</v>
      </c>
      <c r="E98" s="13">
        <f t="shared" si="24"/>
        <v>4620</v>
      </c>
      <c r="F98" s="14">
        <f t="shared" si="25"/>
        <v>0</v>
      </c>
      <c r="G98" s="14">
        <f t="shared" si="19"/>
        <v>4620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22027</v>
      </c>
      <c r="B99" s="12">
        <f t="shared" si="21"/>
        <v>46419</v>
      </c>
      <c r="C99" s="13">
        <f t="shared" si="22"/>
        <v>600</v>
      </c>
      <c r="D99" s="13">
        <f t="shared" si="23"/>
        <v>60</v>
      </c>
      <c r="E99" s="13">
        <f t="shared" si="24"/>
        <v>4680</v>
      </c>
      <c r="F99" s="14">
        <f t="shared" si="25"/>
        <v>0</v>
      </c>
      <c r="G99" s="14">
        <f t="shared" si="19"/>
        <v>4680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32027</v>
      </c>
      <c r="B100" s="12">
        <f t="shared" si="21"/>
        <v>46447</v>
      </c>
      <c r="C100" s="13">
        <f t="shared" si="22"/>
        <v>600</v>
      </c>
      <c r="D100" s="13">
        <f t="shared" si="23"/>
        <v>60</v>
      </c>
      <c r="E100" s="13">
        <f t="shared" si="24"/>
        <v>4740</v>
      </c>
      <c r="F100" s="14">
        <f t="shared" si="25"/>
        <v>0</v>
      </c>
      <c r="G100" s="14">
        <f t="shared" si="19"/>
        <v>4740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42027</v>
      </c>
      <c r="B101" s="12">
        <f t="shared" si="21"/>
        <v>46478</v>
      </c>
      <c r="C101" s="13">
        <f t="shared" si="22"/>
        <v>600</v>
      </c>
      <c r="D101" s="13">
        <f t="shared" si="23"/>
        <v>60</v>
      </c>
      <c r="E101" s="13">
        <f t="shared" si="24"/>
        <v>4800</v>
      </c>
      <c r="F101" s="14">
        <f t="shared" si="25"/>
        <v>0</v>
      </c>
      <c r="G101" s="14">
        <f t="shared" ref="G101:G124" si="29">E101-F101</f>
        <v>4800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52027</v>
      </c>
      <c r="B102" s="12">
        <f t="shared" ref="B102:B124" si="31">EDATE(B101,1)</f>
        <v>46508</v>
      </c>
      <c r="C102" s="13">
        <f t="shared" ref="C102:C124" si="32">C101-H102+I102</f>
        <v>600</v>
      </c>
      <c r="D102" s="13">
        <f t="shared" ref="D102:D124" si="33">C101*$K$1</f>
        <v>60</v>
      </c>
      <c r="E102" s="13">
        <f t="shared" ref="E102:E124" si="34">C101*$K$1+G101</f>
        <v>4860</v>
      </c>
      <c r="F102" s="14">
        <f t="shared" ref="F102:F124" si="35">IF(J102&gt;E102,E102,J102)</f>
        <v>0</v>
      </c>
      <c r="G102" s="14">
        <f t="shared" si="29"/>
        <v>4860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62027</v>
      </c>
      <c r="B103" s="12">
        <f t="shared" si="31"/>
        <v>46539</v>
      </c>
      <c r="C103" s="13">
        <f t="shared" si="32"/>
        <v>600</v>
      </c>
      <c r="D103" s="13">
        <f t="shared" si="33"/>
        <v>60</v>
      </c>
      <c r="E103" s="13">
        <f t="shared" si="34"/>
        <v>4920</v>
      </c>
      <c r="F103" s="14">
        <f t="shared" si="35"/>
        <v>0</v>
      </c>
      <c r="G103" s="14">
        <f t="shared" si="29"/>
        <v>4920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72027</v>
      </c>
      <c r="B104" s="12">
        <f t="shared" si="31"/>
        <v>46569</v>
      </c>
      <c r="C104" s="13">
        <f t="shared" si="32"/>
        <v>600</v>
      </c>
      <c r="D104" s="13">
        <f t="shared" si="33"/>
        <v>60</v>
      </c>
      <c r="E104" s="13">
        <f t="shared" si="34"/>
        <v>4980</v>
      </c>
      <c r="F104" s="14">
        <f t="shared" si="35"/>
        <v>0</v>
      </c>
      <c r="G104" s="14">
        <f t="shared" si="29"/>
        <v>4980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82027</v>
      </c>
      <c r="B105" s="12">
        <f t="shared" si="31"/>
        <v>46600</v>
      </c>
      <c r="C105" s="13">
        <f t="shared" si="32"/>
        <v>600</v>
      </c>
      <c r="D105" s="13">
        <f t="shared" si="33"/>
        <v>60</v>
      </c>
      <c r="E105" s="13">
        <f t="shared" si="34"/>
        <v>5040</v>
      </c>
      <c r="F105" s="14">
        <f t="shared" si="35"/>
        <v>0</v>
      </c>
      <c r="G105" s="14">
        <f t="shared" si="29"/>
        <v>5040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92027</v>
      </c>
      <c r="B106" s="12">
        <f t="shared" si="31"/>
        <v>46631</v>
      </c>
      <c r="C106" s="13">
        <f t="shared" si="32"/>
        <v>600</v>
      </c>
      <c r="D106" s="13">
        <f t="shared" si="33"/>
        <v>60</v>
      </c>
      <c r="E106" s="13">
        <f t="shared" si="34"/>
        <v>5100</v>
      </c>
      <c r="F106" s="14">
        <f t="shared" si="35"/>
        <v>0</v>
      </c>
      <c r="G106" s="14">
        <f t="shared" si="29"/>
        <v>5100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102027</v>
      </c>
      <c r="B107" s="12">
        <f t="shared" si="31"/>
        <v>46661</v>
      </c>
      <c r="C107" s="13">
        <f t="shared" si="32"/>
        <v>600</v>
      </c>
      <c r="D107" s="13">
        <f t="shared" si="33"/>
        <v>60</v>
      </c>
      <c r="E107" s="13">
        <f t="shared" si="34"/>
        <v>5160</v>
      </c>
      <c r="F107" s="14">
        <f t="shared" si="35"/>
        <v>0</v>
      </c>
      <c r="G107" s="14">
        <f t="shared" si="29"/>
        <v>5160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112027</v>
      </c>
      <c r="B108" s="12">
        <f t="shared" si="31"/>
        <v>46692</v>
      </c>
      <c r="C108" s="13">
        <f t="shared" si="32"/>
        <v>600</v>
      </c>
      <c r="D108" s="13">
        <f t="shared" si="33"/>
        <v>60</v>
      </c>
      <c r="E108" s="13">
        <f t="shared" si="34"/>
        <v>5220</v>
      </c>
      <c r="F108" s="14">
        <f t="shared" si="35"/>
        <v>0</v>
      </c>
      <c r="G108" s="14">
        <f t="shared" si="29"/>
        <v>5220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122027</v>
      </c>
      <c r="B109" s="12">
        <f t="shared" si="31"/>
        <v>46722</v>
      </c>
      <c r="C109" s="13">
        <f t="shared" si="32"/>
        <v>600</v>
      </c>
      <c r="D109" s="13">
        <f t="shared" si="33"/>
        <v>60</v>
      </c>
      <c r="E109" s="13">
        <f t="shared" si="34"/>
        <v>5280</v>
      </c>
      <c r="F109" s="14">
        <f t="shared" si="35"/>
        <v>0</v>
      </c>
      <c r="G109" s="14">
        <f t="shared" si="29"/>
        <v>5280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12028</v>
      </c>
      <c r="B110" s="12">
        <f t="shared" si="31"/>
        <v>46753</v>
      </c>
      <c r="C110" s="13">
        <f t="shared" si="32"/>
        <v>600</v>
      </c>
      <c r="D110" s="13">
        <f t="shared" si="33"/>
        <v>60</v>
      </c>
      <c r="E110" s="13">
        <f t="shared" si="34"/>
        <v>5340</v>
      </c>
      <c r="F110" s="14">
        <f t="shared" si="35"/>
        <v>0</v>
      </c>
      <c r="G110" s="14">
        <f t="shared" si="29"/>
        <v>5340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22028</v>
      </c>
      <c r="B111" s="12">
        <f t="shared" si="31"/>
        <v>46784</v>
      </c>
      <c r="C111" s="13">
        <f t="shared" si="32"/>
        <v>600</v>
      </c>
      <c r="D111" s="13">
        <f t="shared" si="33"/>
        <v>60</v>
      </c>
      <c r="E111" s="13">
        <f t="shared" si="34"/>
        <v>5400</v>
      </c>
      <c r="F111" s="14">
        <f t="shared" si="35"/>
        <v>0</v>
      </c>
      <c r="G111" s="14">
        <f t="shared" si="29"/>
        <v>5400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32028</v>
      </c>
      <c r="B112" s="12">
        <f t="shared" si="31"/>
        <v>46813</v>
      </c>
      <c r="C112" s="13">
        <f t="shared" si="32"/>
        <v>600</v>
      </c>
      <c r="D112" s="13">
        <f t="shared" si="33"/>
        <v>60</v>
      </c>
      <c r="E112" s="13">
        <f t="shared" si="34"/>
        <v>5460</v>
      </c>
      <c r="F112" s="14">
        <f t="shared" si="35"/>
        <v>0</v>
      </c>
      <c r="G112" s="14">
        <f t="shared" si="29"/>
        <v>5460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42028</v>
      </c>
      <c r="B113" s="12">
        <f t="shared" si="31"/>
        <v>46844</v>
      </c>
      <c r="C113" s="13">
        <f t="shared" si="32"/>
        <v>600</v>
      </c>
      <c r="D113" s="13">
        <f t="shared" si="33"/>
        <v>60</v>
      </c>
      <c r="E113" s="13">
        <f t="shared" si="34"/>
        <v>5520</v>
      </c>
      <c r="F113" s="14">
        <f t="shared" si="35"/>
        <v>0</v>
      </c>
      <c r="G113" s="14">
        <f t="shared" si="29"/>
        <v>5520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52028</v>
      </c>
      <c r="B114" s="12">
        <f t="shared" si="31"/>
        <v>46874</v>
      </c>
      <c r="C114" s="13">
        <f t="shared" si="32"/>
        <v>600</v>
      </c>
      <c r="D114" s="13">
        <f t="shared" si="33"/>
        <v>60</v>
      </c>
      <c r="E114" s="13">
        <f t="shared" si="34"/>
        <v>5580</v>
      </c>
      <c r="F114" s="14">
        <f t="shared" si="35"/>
        <v>0</v>
      </c>
      <c r="G114" s="14">
        <f t="shared" si="29"/>
        <v>5580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62028</v>
      </c>
      <c r="B115" s="12">
        <f t="shared" si="31"/>
        <v>46905</v>
      </c>
      <c r="C115" s="13">
        <f t="shared" si="32"/>
        <v>600</v>
      </c>
      <c r="D115" s="13">
        <f t="shared" si="33"/>
        <v>60</v>
      </c>
      <c r="E115" s="13">
        <f t="shared" si="34"/>
        <v>5640</v>
      </c>
      <c r="F115" s="14">
        <f t="shared" si="35"/>
        <v>0</v>
      </c>
      <c r="G115" s="14">
        <f t="shared" si="29"/>
        <v>5640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72028</v>
      </c>
      <c r="B116" s="12">
        <f t="shared" si="31"/>
        <v>46935</v>
      </c>
      <c r="C116" s="13">
        <f t="shared" si="32"/>
        <v>600</v>
      </c>
      <c r="D116" s="13">
        <f t="shared" si="33"/>
        <v>60</v>
      </c>
      <c r="E116" s="13">
        <f t="shared" si="34"/>
        <v>5700</v>
      </c>
      <c r="F116" s="14">
        <f t="shared" si="35"/>
        <v>0</v>
      </c>
      <c r="G116" s="14">
        <f t="shared" si="29"/>
        <v>5700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82028</v>
      </c>
      <c r="B117" s="12">
        <f t="shared" si="31"/>
        <v>46966</v>
      </c>
      <c r="C117" s="13">
        <f t="shared" si="32"/>
        <v>600</v>
      </c>
      <c r="D117" s="13">
        <f t="shared" si="33"/>
        <v>60</v>
      </c>
      <c r="E117" s="13">
        <f t="shared" si="34"/>
        <v>5760</v>
      </c>
      <c r="F117" s="14">
        <f t="shared" si="35"/>
        <v>0</v>
      </c>
      <c r="G117" s="14">
        <f t="shared" si="29"/>
        <v>5760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92028</v>
      </c>
      <c r="B118" s="12">
        <f t="shared" si="31"/>
        <v>46997</v>
      </c>
      <c r="C118" s="13">
        <f t="shared" si="32"/>
        <v>600</v>
      </c>
      <c r="D118" s="13">
        <f t="shared" si="33"/>
        <v>60</v>
      </c>
      <c r="E118" s="13">
        <f t="shared" si="34"/>
        <v>5820</v>
      </c>
      <c r="F118" s="14">
        <f t="shared" si="35"/>
        <v>0</v>
      </c>
      <c r="G118" s="14">
        <f t="shared" si="29"/>
        <v>5820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102028</v>
      </c>
      <c r="B119" s="12">
        <f t="shared" si="31"/>
        <v>47027</v>
      </c>
      <c r="C119" s="13">
        <f t="shared" si="32"/>
        <v>600</v>
      </c>
      <c r="D119" s="13">
        <f t="shared" si="33"/>
        <v>60</v>
      </c>
      <c r="E119" s="13">
        <f t="shared" si="34"/>
        <v>5880</v>
      </c>
      <c r="F119" s="14">
        <f t="shared" si="35"/>
        <v>0</v>
      </c>
      <c r="G119" s="14">
        <f t="shared" si="29"/>
        <v>5880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112028</v>
      </c>
      <c r="B120" s="12">
        <f t="shared" si="31"/>
        <v>47058</v>
      </c>
      <c r="C120" s="13">
        <f t="shared" si="32"/>
        <v>600</v>
      </c>
      <c r="D120" s="13">
        <f t="shared" si="33"/>
        <v>60</v>
      </c>
      <c r="E120" s="13">
        <f t="shared" si="34"/>
        <v>5940</v>
      </c>
      <c r="F120" s="14">
        <f t="shared" si="35"/>
        <v>0</v>
      </c>
      <c r="G120" s="14">
        <f t="shared" si="29"/>
        <v>5940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122028</v>
      </c>
      <c r="B121" s="12">
        <f t="shared" si="31"/>
        <v>47088</v>
      </c>
      <c r="C121" s="13">
        <f t="shared" si="32"/>
        <v>600</v>
      </c>
      <c r="D121" s="13">
        <f t="shared" si="33"/>
        <v>60</v>
      </c>
      <c r="E121" s="13">
        <f t="shared" si="34"/>
        <v>6000</v>
      </c>
      <c r="F121" s="14">
        <f t="shared" si="35"/>
        <v>0</v>
      </c>
      <c r="G121" s="14">
        <f t="shared" si="29"/>
        <v>6000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12029</v>
      </c>
      <c r="B122" s="12">
        <f t="shared" si="31"/>
        <v>47119</v>
      </c>
      <c r="C122" s="13">
        <f t="shared" si="32"/>
        <v>600</v>
      </c>
      <c r="D122" s="13">
        <f t="shared" si="33"/>
        <v>60</v>
      </c>
      <c r="E122" s="13">
        <f t="shared" si="34"/>
        <v>6060</v>
      </c>
      <c r="F122" s="14">
        <f t="shared" si="35"/>
        <v>0</v>
      </c>
      <c r="G122" s="14">
        <f t="shared" si="29"/>
        <v>6060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22029</v>
      </c>
      <c r="B123" s="12">
        <f t="shared" si="31"/>
        <v>47150</v>
      </c>
      <c r="C123" s="13">
        <f t="shared" si="32"/>
        <v>600</v>
      </c>
      <c r="D123" s="13">
        <f t="shared" si="33"/>
        <v>60</v>
      </c>
      <c r="E123" s="13">
        <f t="shared" si="34"/>
        <v>6120</v>
      </c>
      <c r="F123" s="14">
        <f t="shared" si="35"/>
        <v>0</v>
      </c>
      <c r="G123" s="14">
        <f t="shared" si="29"/>
        <v>6120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32029</v>
      </c>
      <c r="B124" s="12">
        <f t="shared" si="31"/>
        <v>47178</v>
      </c>
      <c r="C124" s="13">
        <f t="shared" si="32"/>
        <v>600</v>
      </c>
      <c r="D124" s="13">
        <f t="shared" si="33"/>
        <v>60</v>
      </c>
      <c r="E124" s="13">
        <f t="shared" si="34"/>
        <v>6180</v>
      </c>
      <c r="F124" s="14">
        <f t="shared" si="35"/>
        <v>0</v>
      </c>
      <c r="G124" s="14">
        <f t="shared" si="29"/>
        <v>6180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1" sqref="M21"/>
    </sheetView>
  </sheetViews>
  <sheetFormatPr defaultColWidth="11" defaultRowHeight="15"/>
  <cols>
    <col min="1" max="1" width="7" hidden="1" customWidth="1"/>
    <col min="2" max="2" width="8.42857142857143" customWidth="1"/>
    <col min="3" max="3" width="9.85714285714286" customWidth="1"/>
    <col min="4" max="4" width="8.85714285714286" customWidth="1"/>
    <col min="5" max="5" width="11.8571428571429" customWidth="1"/>
    <col min="6" max="6" width="9.57142857142857" customWidth="1"/>
    <col min="7" max="7" width="11.5714285714286" customWidth="1"/>
    <col min="8" max="8" width="10" customWidth="1"/>
    <col min="9" max="9" width="9.71428571428571" customWidth="1"/>
    <col min="10" max="10" width="8.71428571428571" customWidth="1"/>
    <col min="11" max="11" width="11.4285714285714"/>
    <col min="12" max="12" width="10.8571428571429" customWidth="1"/>
    <col min="13" max="13" width="11.4285714285714" customWidth="1"/>
    <col min="14" max="14" width="11.7142857142857" customWidth="1"/>
    <col min="15" max="15" width="10.8571428571429" customWidth="1"/>
    <col min="16" max="16" width="11.7142857142857" customWidth="1"/>
    <col min="17" max="17" width="6.28571428571429" customWidth="1"/>
    <col min="18" max="18" width="18.5714285714286" customWidth="1"/>
    <col min="19" max="19" width="8.71428571428571" customWidth="1"/>
  </cols>
  <sheetData>
    <row r="1" spans="2:16">
      <c r="B1" s="1" t="s">
        <v>9</v>
      </c>
      <c r="C1" s="2" t="s">
        <v>165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43556</v>
      </c>
      <c r="N1" s="19" t="s">
        <v>13</v>
      </c>
      <c r="O1" s="20">
        <v>500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42019</v>
      </c>
      <c r="B5" s="12">
        <f>EDATE(M1,0)</f>
        <v>43556</v>
      </c>
      <c r="C5" s="13">
        <f>IF(H5&gt;0,O1-H5,IF(J5&lt;0,O1-J5,O1))</f>
        <v>500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500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500</v>
      </c>
    </row>
    <row r="6" ht="15.75" spans="1:19">
      <c r="A6" s="5" t="str">
        <f t="shared" ref="A6:A37" si="1">MONTH(B6)&amp;YEAR(B6)</f>
        <v>52019</v>
      </c>
      <c r="B6" s="12">
        <f t="shared" ref="B6:B37" si="2">EDATE(B5,1)</f>
        <v>43586</v>
      </c>
      <c r="C6" s="13">
        <f t="shared" ref="C6:C37" si="3">C5-H6+I6</f>
        <v>500</v>
      </c>
      <c r="D6" s="13">
        <f t="shared" ref="D6:D37" si="4">C5*$K$1</f>
        <v>50</v>
      </c>
      <c r="E6" s="13">
        <f t="shared" ref="E6:E37" si="5">C5*$K$1+G5</f>
        <v>50</v>
      </c>
      <c r="F6" s="14">
        <f t="shared" ref="F6:F37" si="6">IF(J6&gt;E6,E6,J6)</f>
        <v>50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50</v>
      </c>
      <c r="K6" s="27">
        <v>43593</v>
      </c>
      <c r="L6" s="26">
        <v>50</v>
      </c>
      <c r="M6" s="27"/>
      <c r="N6" s="28"/>
      <c r="O6" s="27"/>
      <c r="P6" s="28"/>
      <c r="R6" s="34" t="s">
        <v>5</v>
      </c>
      <c r="S6" s="33">
        <f ca="1">VLOOKUP($A$2,$A$5:$P$127,4,FALSE)</f>
        <v>50</v>
      </c>
    </row>
    <row r="7" ht="15.75" spans="1:19">
      <c r="A7" s="5" t="str">
        <f t="shared" si="1"/>
        <v>62019</v>
      </c>
      <c r="B7" s="12">
        <f t="shared" si="2"/>
        <v>43617</v>
      </c>
      <c r="C7" s="13">
        <f t="shared" si="3"/>
        <v>500</v>
      </c>
      <c r="D7" s="13">
        <f t="shared" si="4"/>
        <v>50</v>
      </c>
      <c r="E7" s="13">
        <f t="shared" si="5"/>
        <v>50</v>
      </c>
      <c r="F7" s="14">
        <f t="shared" si="6"/>
        <v>50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50</v>
      </c>
      <c r="K7" s="27">
        <v>43622</v>
      </c>
      <c r="L7" s="26">
        <v>50</v>
      </c>
      <c r="M7" s="27"/>
      <c r="N7" s="28"/>
      <c r="O7" s="27"/>
      <c r="P7" s="28"/>
      <c r="R7" s="35" t="s">
        <v>24</v>
      </c>
      <c r="S7" s="33">
        <f ca="1">VLOOKUP($A$2,$A$5:$P$127,7,FALSE)</f>
        <v>50</v>
      </c>
    </row>
    <row r="8" ht="15.75" spans="1:19">
      <c r="A8" s="5" t="str">
        <f t="shared" si="1"/>
        <v>72019</v>
      </c>
      <c r="B8" s="12">
        <f t="shared" si="2"/>
        <v>43647</v>
      </c>
      <c r="C8" s="13">
        <f t="shared" si="3"/>
        <v>500</v>
      </c>
      <c r="D8" s="13">
        <f t="shared" si="4"/>
        <v>50</v>
      </c>
      <c r="E8" s="13">
        <f t="shared" si="5"/>
        <v>50</v>
      </c>
      <c r="F8" s="14">
        <f t="shared" si="6"/>
        <v>50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50</v>
      </c>
      <c r="K8" s="27">
        <v>43673</v>
      </c>
      <c r="L8" s="26">
        <v>50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82019</v>
      </c>
      <c r="B9" s="12">
        <f t="shared" si="2"/>
        <v>43678</v>
      </c>
      <c r="C9" s="13">
        <f t="shared" si="3"/>
        <v>500</v>
      </c>
      <c r="D9" s="13">
        <f t="shared" si="4"/>
        <v>50</v>
      </c>
      <c r="E9" s="13">
        <f t="shared" si="5"/>
        <v>50</v>
      </c>
      <c r="F9" s="14">
        <f t="shared" si="6"/>
        <v>50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50</v>
      </c>
      <c r="K9" s="27">
        <v>43690</v>
      </c>
      <c r="L9" s="26">
        <v>50</v>
      </c>
      <c r="M9" s="27"/>
      <c r="N9" s="28"/>
      <c r="O9" s="27"/>
      <c r="P9" s="28"/>
      <c r="S9" s="5"/>
    </row>
    <row r="10" ht="15.75" spans="1:19">
      <c r="A10" s="5" t="str">
        <f t="shared" si="1"/>
        <v>92019</v>
      </c>
      <c r="B10" s="12">
        <f t="shared" si="2"/>
        <v>43709</v>
      </c>
      <c r="C10" s="13">
        <f t="shared" si="3"/>
        <v>500</v>
      </c>
      <c r="D10" s="13">
        <f t="shared" si="4"/>
        <v>50</v>
      </c>
      <c r="E10" s="13">
        <f t="shared" si="5"/>
        <v>50</v>
      </c>
      <c r="F10" s="14">
        <f t="shared" si="6"/>
        <v>50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50</v>
      </c>
      <c r="K10" s="27">
        <v>43727</v>
      </c>
      <c r="L10" s="26">
        <v>50</v>
      </c>
      <c r="M10" s="27"/>
      <c r="N10" s="28"/>
      <c r="O10" s="27"/>
      <c r="P10" s="28"/>
      <c r="S10" s="5"/>
    </row>
    <row r="11" ht="15.75" spans="1:19">
      <c r="A11" s="5" t="str">
        <f t="shared" si="1"/>
        <v>102019</v>
      </c>
      <c r="B11" s="12">
        <f t="shared" si="2"/>
        <v>43739</v>
      </c>
      <c r="C11" s="13">
        <f t="shared" si="3"/>
        <v>500</v>
      </c>
      <c r="D11" s="13">
        <f t="shared" si="4"/>
        <v>50</v>
      </c>
      <c r="E11" s="13">
        <f t="shared" si="5"/>
        <v>50</v>
      </c>
      <c r="F11" s="14">
        <f t="shared" si="6"/>
        <v>50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50</v>
      </c>
      <c r="K11" s="27">
        <v>43750</v>
      </c>
      <c r="L11" s="26">
        <v>50</v>
      </c>
      <c r="M11" s="27"/>
      <c r="N11" s="28"/>
      <c r="O11" s="27"/>
      <c r="P11" s="28"/>
      <c r="S11" s="5"/>
    </row>
    <row r="12" ht="15.75" spans="1:19">
      <c r="A12" s="5" t="str">
        <f t="shared" si="1"/>
        <v>112019</v>
      </c>
      <c r="B12" s="12">
        <f t="shared" si="2"/>
        <v>43770</v>
      </c>
      <c r="C12" s="13">
        <f t="shared" si="3"/>
        <v>500</v>
      </c>
      <c r="D12" s="13">
        <f t="shared" si="4"/>
        <v>50</v>
      </c>
      <c r="E12" s="13">
        <f t="shared" si="5"/>
        <v>50</v>
      </c>
      <c r="F12" s="14">
        <f t="shared" si="6"/>
        <v>50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50</v>
      </c>
      <c r="K12" s="27">
        <v>43806</v>
      </c>
      <c r="L12" s="26">
        <v>50</v>
      </c>
      <c r="M12" s="27"/>
      <c r="N12" s="28"/>
      <c r="O12" s="27"/>
      <c r="P12" s="28"/>
      <c r="S12" s="5"/>
    </row>
    <row r="13" ht="15.75" spans="1:19">
      <c r="A13" s="5" t="str">
        <f t="shared" si="1"/>
        <v>122019</v>
      </c>
      <c r="B13" s="12">
        <f t="shared" si="2"/>
        <v>43800</v>
      </c>
      <c r="C13" s="13">
        <f t="shared" si="3"/>
        <v>500</v>
      </c>
      <c r="D13" s="13">
        <f t="shared" si="4"/>
        <v>50</v>
      </c>
      <c r="E13" s="13">
        <f t="shared" si="5"/>
        <v>50</v>
      </c>
      <c r="F13" s="14">
        <f t="shared" si="6"/>
        <v>50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50</v>
      </c>
      <c r="K13" s="27">
        <v>43816</v>
      </c>
      <c r="L13" s="26">
        <v>50</v>
      </c>
      <c r="M13" s="27"/>
      <c r="N13" s="28"/>
      <c r="O13" s="27"/>
      <c r="P13" s="28"/>
      <c r="S13" s="5"/>
    </row>
    <row r="14" ht="15.75" spans="1:19">
      <c r="A14" s="5" t="str">
        <f t="shared" si="1"/>
        <v>12020</v>
      </c>
      <c r="B14" s="12">
        <f t="shared" si="2"/>
        <v>43831</v>
      </c>
      <c r="C14" s="13">
        <f t="shared" si="3"/>
        <v>500</v>
      </c>
      <c r="D14" s="13">
        <f t="shared" si="4"/>
        <v>50</v>
      </c>
      <c r="E14" s="13">
        <f t="shared" si="5"/>
        <v>50</v>
      </c>
      <c r="F14" s="14">
        <f t="shared" si="6"/>
        <v>50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50</v>
      </c>
      <c r="K14" s="27">
        <v>43849</v>
      </c>
      <c r="L14" s="26">
        <v>50</v>
      </c>
      <c r="M14" s="27"/>
      <c r="N14" s="28"/>
      <c r="O14" s="27"/>
      <c r="P14" s="28"/>
      <c r="S14" s="5"/>
    </row>
    <row r="15" ht="15.75" spans="1:19">
      <c r="A15" s="5" t="str">
        <f t="shared" si="1"/>
        <v>22020</v>
      </c>
      <c r="B15" s="12">
        <f t="shared" si="2"/>
        <v>43862</v>
      </c>
      <c r="C15" s="13">
        <f t="shared" si="3"/>
        <v>500</v>
      </c>
      <c r="D15" s="13">
        <f t="shared" si="4"/>
        <v>50</v>
      </c>
      <c r="E15" s="13">
        <f t="shared" si="5"/>
        <v>50</v>
      </c>
      <c r="F15" s="14">
        <f t="shared" si="6"/>
        <v>50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50</v>
      </c>
      <c r="K15" s="29">
        <v>43875</v>
      </c>
      <c r="L15" s="26">
        <v>50</v>
      </c>
      <c r="M15" s="29"/>
      <c r="N15" s="30"/>
      <c r="O15" s="29"/>
      <c r="P15" s="30"/>
      <c r="S15" s="5"/>
    </row>
    <row r="16" ht="15.75" spans="1:19">
      <c r="A16" s="5" t="str">
        <f t="shared" si="1"/>
        <v>32020</v>
      </c>
      <c r="B16" s="12">
        <f t="shared" si="2"/>
        <v>43891</v>
      </c>
      <c r="C16" s="13">
        <f t="shared" si="3"/>
        <v>500</v>
      </c>
      <c r="D16" s="13">
        <f t="shared" si="4"/>
        <v>50</v>
      </c>
      <c r="E16" s="13">
        <f t="shared" si="5"/>
        <v>50</v>
      </c>
      <c r="F16" s="14">
        <f t="shared" si="6"/>
        <v>50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50</v>
      </c>
      <c r="K16" s="25">
        <v>43903</v>
      </c>
      <c r="L16" s="26">
        <v>50</v>
      </c>
      <c r="M16" s="25"/>
      <c r="N16" s="26"/>
      <c r="O16" s="25"/>
      <c r="P16" s="26"/>
      <c r="S16" s="5"/>
    </row>
    <row r="17" ht="15.75" spans="1:19">
      <c r="A17" s="5" t="str">
        <f t="shared" si="1"/>
        <v>42020</v>
      </c>
      <c r="B17" s="12">
        <f t="shared" si="2"/>
        <v>43922</v>
      </c>
      <c r="C17" s="13">
        <f t="shared" si="3"/>
        <v>500</v>
      </c>
      <c r="D17" s="13">
        <f t="shared" si="4"/>
        <v>50</v>
      </c>
      <c r="E17" s="13">
        <f t="shared" si="5"/>
        <v>50</v>
      </c>
      <c r="F17" s="14">
        <f t="shared" si="6"/>
        <v>50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50</v>
      </c>
      <c r="K17" s="25">
        <v>43941</v>
      </c>
      <c r="L17" s="26">
        <v>50</v>
      </c>
      <c r="M17" s="25"/>
      <c r="N17" s="26"/>
      <c r="O17" s="25"/>
      <c r="P17" s="26"/>
      <c r="S17" s="5"/>
    </row>
    <row r="18" ht="15.75" spans="1:19">
      <c r="A18" s="5" t="str">
        <f t="shared" si="1"/>
        <v>52020</v>
      </c>
      <c r="B18" s="12">
        <f t="shared" si="2"/>
        <v>43952</v>
      </c>
      <c r="C18" s="13">
        <f t="shared" si="3"/>
        <v>500</v>
      </c>
      <c r="D18" s="13">
        <f t="shared" si="4"/>
        <v>50</v>
      </c>
      <c r="E18" s="13">
        <f t="shared" si="5"/>
        <v>50</v>
      </c>
      <c r="F18" s="14">
        <f t="shared" si="6"/>
        <v>50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50</v>
      </c>
      <c r="K18" s="25">
        <v>43988</v>
      </c>
      <c r="L18" s="26">
        <v>50</v>
      </c>
      <c r="M18" s="25"/>
      <c r="N18" s="26"/>
      <c r="O18" s="25"/>
      <c r="P18" s="26"/>
      <c r="S18" s="5"/>
    </row>
    <row r="19" ht="15.75" spans="1:19">
      <c r="A19" s="5" t="str">
        <f t="shared" si="1"/>
        <v>62020</v>
      </c>
      <c r="B19" s="12">
        <f t="shared" si="2"/>
        <v>43983</v>
      </c>
      <c r="C19" s="13">
        <f t="shared" si="3"/>
        <v>500</v>
      </c>
      <c r="D19" s="13">
        <f t="shared" si="4"/>
        <v>50</v>
      </c>
      <c r="E19" s="13">
        <f t="shared" si="5"/>
        <v>50</v>
      </c>
      <c r="F19" s="14">
        <f t="shared" si="6"/>
        <v>50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50</v>
      </c>
      <c r="K19" s="25">
        <v>43998</v>
      </c>
      <c r="L19" s="26">
        <v>50</v>
      </c>
      <c r="M19" s="25"/>
      <c r="N19" s="26"/>
      <c r="O19" s="25"/>
      <c r="P19" s="26"/>
      <c r="S19" s="5"/>
    </row>
    <row r="20" ht="15.75" spans="1:19">
      <c r="A20" s="5" t="str">
        <f t="shared" si="1"/>
        <v>72020</v>
      </c>
      <c r="B20" s="12">
        <f t="shared" si="2"/>
        <v>44013</v>
      </c>
      <c r="C20" s="13">
        <f t="shared" si="3"/>
        <v>500</v>
      </c>
      <c r="D20" s="13">
        <f t="shared" si="4"/>
        <v>50</v>
      </c>
      <c r="E20" s="13">
        <f t="shared" si="5"/>
        <v>50</v>
      </c>
      <c r="F20" s="14">
        <f t="shared" si="6"/>
        <v>50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50</v>
      </c>
      <c r="K20" s="25">
        <v>44036</v>
      </c>
      <c r="L20" s="26">
        <v>50</v>
      </c>
      <c r="M20" s="25"/>
      <c r="N20" s="26"/>
      <c r="O20" s="25"/>
      <c r="P20" s="26"/>
      <c r="S20" s="5"/>
    </row>
    <row r="21" ht="15.75" spans="1:19">
      <c r="A21" s="5" t="str">
        <f t="shared" si="1"/>
        <v>82020</v>
      </c>
      <c r="B21" s="12">
        <f t="shared" si="2"/>
        <v>44044</v>
      </c>
      <c r="C21" s="13">
        <f t="shared" si="3"/>
        <v>500</v>
      </c>
      <c r="D21" s="13">
        <f t="shared" si="4"/>
        <v>50</v>
      </c>
      <c r="E21" s="13">
        <f t="shared" si="5"/>
        <v>50</v>
      </c>
      <c r="F21" s="14">
        <f t="shared" si="6"/>
        <v>50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50</v>
      </c>
      <c r="K21" s="25">
        <v>44089</v>
      </c>
      <c r="L21" s="26">
        <v>50</v>
      </c>
      <c r="M21" s="25"/>
      <c r="N21" s="26"/>
      <c r="O21" s="25"/>
      <c r="P21" s="26"/>
      <c r="S21" s="5"/>
    </row>
    <row r="22" ht="15.75" spans="1:19">
      <c r="A22" s="5" t="str">
        <f t="shared" si="1"/>
        <v>92020</v>
      </c>
      <c r="B22" s="12">
        <f t="shared" si="2"/>
        <v>44075</v>
      </c>
      <c r="C22" s="13">
        <f t="shared" si="3"/>
        <v>500</v>
      </c>
      <c r="D22" s="13">
        <f t="shared" si="4"/>
        <v>50</v>
      </c>
      <c r="E22" s="13">
        <f t="shared" si="5"/>
        <v>50</v>
      </c>
      <c r="F22" s="14">
        <f t="shared" si="6"/>
        <v>0</v>
      </c>
      <c r="G22" s="14">
        <f t="shared" si="0"/>
        <v>50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102020</v>
      </c>
      <c r="B23" s="12">
        <f t="shared" si="2"/>
        <v>44105</v>
      </c>
      <c r="C23" s="13">
        <f t="shared" si="3"/>
        <v>500</v>
      </c>
      <c r="D23" s="13">
        <f t="shared" si="4"/>
        <v>50</v>
      </c>
      <c r="E23" s="13">
        <f t="shared" si="5"/>
        <v>100</v>
      </c>
      <c r="F23" s="14">
        <f t="shared" si="6"/>
        <v>0</v>
      </c>
      <c r="G23" s="14">
        <f t="shared" si="0"/>
        <v>100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112020</v>
      </c>
      <c r="B24" s="12">
        <f t="shared" si="2"/>
        <v>44136</v>
      </c>
      <c r="C24" s="13">
        <f t="shared" si="3"/>
        <v>500</v>
      </c>
      <c r="D24" s="13">
        <f t="shared" si="4"/>
        <v>50</v>
      </c>
      <c r="E24" s="13">
        <f t="shared" si="5"/>
        <v>150</v>
      </c>
      <c r="F24" s="14">
        <f t="shared" si="6"/>
        <v>0</v>
      </c>
      <c r="G24" s="14">
        <f t="shared" si="0"/>
        <v>150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122020</v>
      </c>
      <c r="B25" s="12">
        <f t="shared" si="2"/>
        <v>44166</v>
      </c>
      <c r="C25" s="13">
        <f t="shared" si="3"/>
        <v>500</v>
      </c>
      <c r="D25" s="13">
        <f t="shared" si="4"/>
        <v>50</v>
      </c>
      <c r="E25" s="13">
        <f t="shared" si="5"/>
        <v>200</v>
      </c>
      <c r="F25" s="14">
        <f t="shared" si="6"/>
        <v>0</v>
      </c>
      <c r="G25" s="14">
        <f t="shared" si="0"/>
        <v>200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12021</v>
      </c>
      <c r="B26" s="12">
        <f t="shared" si="2"/>
        <v>44197</v>
      </c>
      <c r="C26" s="13">
        <f t="shared" si="3"/>
        <v>500</v>
      </c>
      <c r="D26" s="13">
        <f t="shared" si="4"/>
        <v>50</v>
      </c>
      <c r="E26" s="13">
        <f t="shared" si="5"/>
        <v>250</v>
      </c>
      <c r="F26" s="14">
        <f t="shared" si="6"/>
        <v>0</v>
      </c>
      <c r="G26" s="14">
        <f t="shared" si="0"/>
        <v>250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22021</v>
      </c>
      <c r="B27" s="12">
        <f t="shared" si="2"/>
        <v>44228</v>
      </c>
      <c r="C27" s="13">
        <f t="shared" si="3"/>
        <v>500</v>
      </c>
      <c r="D27" s="13">
        <f t="shared" si="4"/>
        <v>50</v>
      </c>
      <c r="E27" s="13">
        <f t="shared" si="5"/>
        <v>300</v>
      </c>
      <c r="F27" s="14">
        <f t="shared" si="6"/>
        <v>0</v>
      </c>
      <c r="G27" s="14">
        <f t="shared" si="0"/>
        <v>300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32021</v>
      </c>
      <c r="B28" s="12">
        <f t="shared" si="2"/>
        <v>44256</v>
      </c>
      <c r="C28" s="13">
        <f t="shared" si="3"/>
        <v>500</v>
      </c>
      <c r="D28" s="13">
        <f t="shared" si="4"/>
        <v>50</v>
      </c>
      <c r="E28" s="13">
        <f t="shared" si="5"/>
        <v>350</v>
      </c>
      <c r="F28" s="14">
        <f t="shared" si="6"/>
        <v>0</v>
      </c>
      <c r="G28" s="14">
        <f t="shared" si="0"/>
        <v>350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42021</v>
      </c>
      <c r="B29" s="12">
        <f t="shared" si="2"/>
        <v>44287</v>
      </c>
      <c r="C29" s="13">
        <f t="shared" si="3"/>
        <v>500</v>
      </c>
      <c r="D29" s="13">
        <f t="shared" si="4"/>
        <v>50</v>
      </c>
      <c r="E29" s="13">
        <f t="shared" si="5"/>
        <v>400</v>
      </c>
      <c r="F29" s="14">
        <f t="shared" si="6"/>
        <v>0</v>
      </c>
      <c r="G29" s="14">
        <f t="shared" si="0"/>
        <v>400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52021</v>
      </c>
      <c r="B30" s="12">
        <f t="shared" si="2"/>
        <v>44317</v>
      </c>
      <c r="C30" s="13">
        <f t="shared" si="3"/>
        <v>500</v>
      </c>
      <c r="D30" s="13">
        <f t="shared" si="4"/>
        <v>50</v>
      </c>
      <c r="E30" s="13">
        <f t="shared" si="5"/>
        <v>450</v>
      </c>
      <c r="F30" s="14">
        <f t="shared" si="6"/>
        <v>0</v>
      </c>
      <c r="G30" s="14">
        <f t="shared" si="0"/>
        <v>450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62021</v>
      </c>
      <c r="B31" s="12">
        <f t="shared" si="2"/>
        <v>44348</v>
      </c>
      <c r="C31" s="13">
        <f t="shared" si="3"/>
        <v>500</v>
      </c>
      <c r="D31" s="13">
        <f t="shared" si="4"/>
        <v>50</v>
      </c>
      <c r="E31" s="13">
        <f t="shared" si="5"/>
        <v>500</v>
      </c>
      <c r="F31" s="14">
        <f t="shared" si="6"/>
        <v>0</v>
      </c>
      <c r="G31" s="14">
        <f t="shared" si="0"/>
        <v>500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72021</v>
      </c>
      <c r="B32" s="12">
        <f t="shared" si="2"/>
        <v>44378</v>
      </c>
      <c r="C32" s="13">
        <f t="shared" si="3"/>
        <v>500</v>
      </c>
      <c r="D32" s="13">
        <f t="shared" si="4"/>
        <v>50</v>
      </c>
      <c r="E32" s="13">
        <f t="shared" si="5"/>
        <v>550</v>
      </c>
      <c r="F32" s="14">
        <f t="shared" si="6"/>
        <v>0</v>
      </c>
      <c r="G32" s="14">
        <f t="shared" si="0"/>
        <v>550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82021</v>
      </c>
      <c r="B33" s="12">
        <f t="shared" si="2"/>
        <v>44409</v>
      </c>
      <c r="C33" s="13">
        <f t="shared" si="3"/>
        <v>500</v>
      </c>
      <c r="D33" s="13">
        <f t="shared" si="4"/>
        <v>50</v>
      </c>
      <c r="E33" s="13">
        <f t="shared" si="5"/>
        <v>600</v>
      </c>
      <c r="F33" s="14">
        <f t="shared" si="6"/>
        <v>0</v>
      </c>
      <c r="G33" s="14">
        <f t="shared" si="0"/>
        <v>600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92021</v>
      </c>
      <c r="B34" s="12">
        <f t="shared" si="2"/>
        <v>44440</v>
      </c>
      <c r="C34" s="13">
        <f t="shared" si="3"/>
        <v>500</v>
      </c>
      <c r="D34" s="13">
        <f t="shared" si="4"/>
        <v>50</v>
      </c>
      <c r="E34" s="13">
        <f t="shared" si="5"/>
        <v>650</v>
      </c>
      <c r="F34" s="14">
        <f t="shared" si="6"/>
        <v>0</v>
      </c>
      <c r="G34" s="14">
        <f t="shared" si="0"/>
        <v>650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102021</v>
      </c>
      <c r="B35" s="12">
        <f t="shared" si="2"/>
        <v>44470</v>
      </c>
      <c r="C35" s="13">
        <f t="shared" si="3"/>
        <v>500</v>
      </c>
      <c r="D35" s="13">
        <f t="shared" si="4"/>
        <v>50</v>
      </c>
      <c r="E35" s="13">
        <f t="shared" si="5"/>
        <v>700</v>
      </c>
      <c r="F35" s="14">
        <f t="shared" si="6"/>
        <v>0</v>
      </c>
      <c r="G35" s="14">
        <f t="shared" si="0"/>
        <v>700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112021</v>
      </c>
      <c r="B36" s="12">
        <f t="shared" si="2"/>
        <v>44501</v>
      </c>
      <c r="C36" s="13">
        <f t="shared" si="3"/>
        <v>500</v>
      </c>
      <c r="D36" s="13">
        <f t="shared" si="4"/>
        <v>50</v>
      </c>
      <c r="E36" s="13">
        <f t="shared" si="5"/>
        <v>750</v>
      </c>
      <c r="F36" s="14">
        <f t="shared" si="6"/>
        <v>0</v>
      </c>
      <c r="G36" s="14">
        <f t="shared" si="0"/>
        <v>750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122021</v>
      </c>
      <c r="B37" s="12">
        <f t="shared" si="2"/>
        <v>44531</v>
      </c>
      <c r="C37" s="13">
        <f t="shared" si="3"/>
        <v>500</v>
      </c>
      <c r="D37" s="13">
        <f t="shared" si="4"/>
        <v>50</v>
      </c>
      <c r="E37" s="13">
        <f t="shared" si="5"/>
        <v>800</v>
      </c>
      <c r="F37" s="14">
        <f t="shared" si="6"/>
        <v>0</v>
      </c>
      <c r="G37" s="14">
        <f t="shared" ref="G37:G68" si="10">E37-F37</f>
        <v>800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12022</v>
      </c>
      <c r="B38" s="12">
        <f t="shared" ref="B38:B69" si="12">EDATE(B37,1)</f>
        <v>44562</v>
      </c>
      <c r="C38" s="13">
        <f t="shared" ref="C38:C69" si="13">C37-H38+I38</f>
        <v>500</v>
      </c>
      <c r="D38" s="13">
        <f t="shared" ref="D38:D69" si="14">C37*$K$1</f>
        <v>50</v>
      </c>
      <c r="E38" s="13">
        <f t="shared" ref="E38:E69" si="15">C37*$K$1+G37</f>
        <v>850</v>
      </c>
      <c r="F38" s="14">
        <f t="shared" ref="F38:F69" si="16">IF(J38&gt;E38,E38,J38)</f>
        <v>0</v>
      </c>
      <c r="G38" s="14">
        <f t="shared" si="10"/>
        <v>850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22022</v>
      </c>
      <c r="B39" s="12">
        <f t="shared" si="12"/>
        <v>44593</v>
      </c>
      <c r="C39" s="13">
        <f t="shared" si="13"/>
        <v>500</v>
      </c>
      <c r="D39" s="13">
        <f t="shared" si="14"/>
        <v>50</v>
      </c>
      <c r="E39" s="13">
        <f t="shared" si="15"/>
        <v>900</v>
      </c>
      <c r="F39" s="14">
        <f t="shared" si="16"/>
        <v>0</v>
      </c>
      <c r="G39" s="14">
        <f t="shared" si="10"/>
        <v>900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32022</v>
      </c>
      <c r="B40" s="12">
        <f t="shared" si="12"/>
        <v>44621</v>
      </c>
      <c r="C40" s="13">
        <f t="shared" si="13"/>
        <v>500</v>
      </c>
      <c r="D40" s="13">
        <f t="shared" si="14"/>
        <v>50</v>
      </c>
      <c r="E40" s="13">
        <f t="shared" si="15"/>
        <v>950</v>
      </c>
      <c r="F40" s="14">
        <f t="shared" si="16"/>
        <v>0</v>
      </c>
      <c r="G40" s="14">
        <f t="shared" si="10"/>
        <v>950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42022</v>
      </c>
      <c r="B41" s="12">
        <f t="shared" si="12"/>
        <v>44652</v>
      </c>
      <c r="C41" s="13">
        <f t="shared" si="13"/>
        <v>500</v>
      </c>
      <c r="D41" s="13">
        <f t="shared" si="14"/>
        <v>50</v>
      </c>
      <c r="E41" s="13">
        <f t="shared" si="15"/>
        <v>1000</v>
      </c>
      <c r="F41" s="14">
        <f t="shared" si="16"/>
        <v>0</v>
      </c>
      <c r="G41" s="14">
        <f t="shared" si="10"/>
        <v>1000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52022</v>
      </c>
      <c r="B42" s="12">
        <f t="shared" si="12"/>
        <v>44682</v>
      </c>
      <c r="C42" s="13">
        <f t="shared" si="13"/>
        <v>500</v>
      </c>
      <c r="D42" s="13">
        <f t="shared" si="14"/>
        <v>50</v>
      </c>
      <c r="E42" s="13">
        <f t="shared" si="15"/>
        <v>1050</v>
      </c>
      <c r="F42" s="14">
        <f t="shared" si="16"/>
        <v>0</v>
      </c>
      <c r="G42" s="14">
        <f t="shared" si="10"/>
        <v>1050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62022</v>
      </c>
      <c r="B43" s="12">
        <f t="shared" si="12"/>
        <v>44713</v>
      </c>
      <c r="C43" s="13">
        <f t="shared" si="13"/>
        <v>500</v>
      </c>
      <c r="D43" s="13">
        <f t="shared" si="14"/>
        <v>50</v>
      </c>
      <c r="E43" s="13">
        <f t="shared" si="15"/>
        <v>1100</v>
      </c>
      <c r="F43" s="14">
        <f t="shared" si="16"/>
        <v>0</v>
      </c>
      <c r="G43" s="14">
        <f t="shared" si="10"/>
        <v>1100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72022</v>
      </c>
      <c r="B44" s="12">
        <f t="shared" si="12"/>
        <v>44743</v>
      </c>
      <c r="C44" s="13">
        <f t="shared" si="13"/>
        <v>500</v>
      </c>
      <c r="D44" s="13">
        <f t="shared" si="14"/>
        <v>50</v>
      </c>
      <c r="E44" s="13">
        <f t="shared" si="15"/>
        <v>1150</v>
      </c>
      <c r="F44" s="14">
        <f t="shared" si="16"/>
        <v>0</v>
      </c>
      <c r="G44" s="14">
        <f t="shared" si="10"/>
        <v>1150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82022</v>
      </c>
      <c r="B45" s="12">
        <f t="shared" si="12"/>
        <v>44774</v>
      </c>
      <c r="C45" s="13">
        <f t="shared" si="13"/>
        <v>500</v>
      </c>
      <c r="D45" s="13">
        <f t="shared" si="14"/>
        <v>50</v>
      </c>
      <c r="E45" s="13">
        <f t="shared" si="15"/>
        <v>1200</v>
      </c>
      <c r="F45" s="14">
        <f t="shared" si="16"/>
        <v>0</v>
      </c>
      <c r="G45" s="14">
        <f t="shared" si="10"/>
        <v>1200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92022</v>
      </c>
      <c r="B46" s="12">
        <f t="shared" si="12"/>
        <v>44805</v>
      </c>
      <c r="C46" s="13">
        <f t="shared" si="13"/>
        <v>500</v>
      </c>
      <c r="D46" s="13">
        <f t="shared" si="14"/>
        <v>50</v>
      </c>
      <c r="E46" s="13">
        <f t="shared" si="15"/>
        <v>1250</v>
      </c>
      <c r="F46" s="14">
        <f t="shared" si="16"/>
        <v>0</v>
      </c>
      <c r="G46" s="14">
        <f t="shared" si="10"/>
        <v>1250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102022</v>
      </c>
      <c r="B47" s="12">
        <f t="shared" si="12"/>
        <v>44835</v>
      </c>
      <c r="C47" s="13">
        <f t="shared" si="13"/>
        <v>500</v>
      </c>
      <c r="D47" s="13">
        <f t="shared" si="14"/>
        <v>50</v>
      </c>
      <c r="E47" s="13">
        <f t="shared" si="15"/>
        <v>1300</v>
      </c>
      <c r="F47" s="14">
        <f t="shared" si="16"/>
        <v>0</v>
      </c>
      <c r="G47" s="14">
        <f t="shared" si="10"/>
        <v>1300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112022</v>
      </c>
      <c r="B48" s="12">
        <f t="shared" si="12"/>
        <v>44866</v>
      </c>
      <c r="C48" s="13">
        <f t="shared" si="13"/>
        <v>500</v>
      </c>
      <c r="D48" s="13">
        <f t="shared" si="14"/>
        <v>50</v>
      </c>
      <c r="E48" s="13">
        <f t="shared" si="15"/>
        <v>1350</v>
      </c>
      <c r="F48" s="14">
        <f t="shared" si="16"/>
        <v>0</v>
      </c>
      <c r="G48" s="14">
        <f t="shared" si="10"/>
        <v>1350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122022</v>
      </c>
      <c r="B49" s="12">
        <f t="shared" si="12"/>
        <v>44896</v>
      </c>
      <c r="C49" s="13">
        <f t="shared" si="13"/>
        <v>500</v>
      </c>
      <c r="D49" s="13">
        <f t="shared" si="14"/>
        <v>50</v>
      </c>
      <c r="E49" s="13">
        <f t="shared" si="15"/>
        <v>1400</v>
      </c>
      <c r="F49" s="14">
        <f t="shared" si="16"/>
        <v>0</v>
      </c>
      <c r="G49" s="14">
        <f t="shared" si="10"/>
        <v>1400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12023</v>
      </c>
      <c r="B50" s="12">
        <f t="shared" si="12"/>
        <v>44927</v>
      </c>
      <c r="C50" s="13">
        <f t="shared" si="13"/>
        <v>500</v>
      </c>
      <c r="D50" s="13">
        <f t="shared" si="14"/>
        <v>50</v>
      </c>
      <c r="E50" s="13">
        <f t="shared" si="15"/>
        <v>1450</v>
      </c>
      <c r="F50" s="14">
        <f t="shared" si="16"/>
        <v>0</v>
      </c>
      <c r="G50" s="14">
        <f t="shared" si="10"/>
        <v>1450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22023</v>
      </c>
      <c r="B51" s="12">
        <f t="shared" si="12"/>
        <v>44958</v>
      </c>
      <c r="C51" s="13">
        <f t="shared" si="13"/>
        <v>500</v>
      </c>
      <c r="D51" s="13">
        <f t="shared" si="14"/>
        <v>50</v>
      </c>
      <c r="E51" s="13">
        <f t="shared" si="15"/>
        <v>1500</v>
      </c>
      <c r="F51" s="14">
        <f t="shared" si="16"/>
        <v>0</v>
      </c>
      <c r="G51" s="14">
        <f t="shared" si="10"/>
        <v>1500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32023</v>
      </c>
      <c r="B52" s="12">
        <f t="shared" si="12"/>
        <v>44986</v>
      </c>
      <c r="C52" s="13">
        <f t="shared" si="13"/>
        <v>500</v>
      </c>
      <c r="D52" s="13">
        <f t="shared" si="14"/>
        <v>50</v>
      </c>
      <c r="E52" s="13">
        <f t="shared" si="15"/>
        <v>1550</v>
      </c>
      <c r="F52" s="14">
        <f t="shared" si="16"/>
        <v>0</v>
      </c>
      <c r="G52" s="14">
        <f t="shared" si="10"/>
        <v>1550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42023</v>
      </c>
      <c r="B53" s="12">
        <f t="shared" si="12"/>
        <v>45017</v>
      </c>
      <c r="C53" s="13">
        <f t="shared" si="13"/>
        <v>500</v>
      </c>
      <c r="D53" s="13">
        <f t="shared" si="14"/>
        <v>50</v>
      </c>
      <c r="E53" s="13">
        <f t="shared" si="15"/>
        <v>1600</v>
      </c>
      <c r="F53" s="14">
        <f t="shared" si="16"/>
        <v>0</v>
      </c>
      <c r="G53" s="14">
        <f t="shared" si="10"/>
        <v>1600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52023</v>
      </c>
      <c r="B54" s="12">
        <f t="shared" si="12"/>
        <v>45047</v>
      </c>
      <c r="C54" s="13">
        <f t="shared" si="13"/>
        <v>500</v>
      </c>
      <c r="D54" s="13">
        <f t="shared" si="14"/>
        <v>50</v>
      </c>
      <c r="E54" s="13">
        <f t="shared" si="15"/>
        <v>1650</v>
      </c>
      <c r="F54" s="14">
        <f t="shared" si="16"/>
        <v>0</v>
      </c>
      <c r="G54" s="14">
        <f t="shared" si="10"/>
        <v>1650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62023</v>
      </c>
      <c r="B55" s="12">
        <f t="shared" si="12"/>
        <v>45078</v>
      </c>
      <c r="C55" s="13">
        <f t="shared" si="13"/>
        <v>500</v>
      </c>
      <c r="D55" s="13">
        <f t="shared" si="14"/>
        <v>50</v>
      </c>
      <c r="E55" s="13">
        <f t="shared" si="15"/>
        <v>1700</v>
      </c>
      <c r="F55" s="14">
        <f t="shared" si="16"/>
        <v>0</v>
      </c>
      <c r="G55" s="14">
        <f t="shared" si="10"/>
        <v>1700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72023</v>
      </c>
      <c r="B56" s="12">
        <f t="shared" si="12"/>
        <v>45108</v>
      </c>
      <c r="C56" s="13">
        <f t="shared" si="13"/>
        <v>500</v>
      </c>
      <c r="D56" s="13">
        <f t="shared" si="14"/>
        <v>50</v>
      </c>
      <c r="E56" s="13">
        <f t="shared" si="15"/>
        <v>1750</v>
      </c>
      <c r="F56" s="14">
        <f t="shared" si="16"/>
        <v>0</v>
      </c>
      <c r="G56" s="14">
        <f t="shared" si="10"/>
        <v>1750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82023</v>
      </c>
      <c r="B57" s="12">
        <f t="shared" si="12"/>
        <v>45139</v>
      </c>
      <c r="C57" s="13">
        <f t="shared" si="13"/>
        <v>500</v>
      </c>
      <c r="D57" s="13">
        <f t="shared" si="14"/>
        <v>50</v>
      </c>
      <c r="E57" s="13">
        <f t="shared" si="15"/>
        <v>1800</v>
      </c>
      <c r="F57" s="14">
        <f t="shared" si="16"/>
        <v>0</v>
      </c>
      <c r="G57" s="14">
        <f t="shared" si="10"/>
        <v>1800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92023</v>
      </c>
      <c r="B58" s="12">
        <f t="shared" si="12"/>
        <v>45170</v>
      </c>
      <c r="C58" s="13">
        <f t="shared" si="13"/>
        <v>500</v>
      </c>
      <c r="D58" s="13">
        <f t="shared" si="14"/>
        <v>50</v>
      </c>
      <c r="E58" s="13">
        <f t="shared" si="15"/>
        <v>1850</v>
      </c>
      <c r="F58" s="14">
        <f t="shared" si="16"/>
        <v>0</v>
      </c>
      <c r="G58" s="14">
        <f t="shared" si="10"/>
        <v>1850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102023</v>
      </c>
      <c r="B59" s="12">
        <f t="shared" si="12"/>
        <v>45200</v>
      </c>
      <c r="C59" s="13">
        <f t="shared" si="13"/>
        <v>500</v>
      </c>
      <c r="D59" s="13">
        <f t="shared" si="14"/>
        <v>50</v>
      </c>
      <c r="E59" s="13">
        <f t="shared" si="15"/>
        <v>1900</v>
      </c>
      <c r="F59" s="14">
        <f t="shared" si="16"/>
        <v>0</v>
      </c>
      <c r="G59" s="14">
        <f t="shared" si="10"/>
        <v>1900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112023</v>
      </c>
      <c r="B60" s="12">
        <f t="shared" si="12"/>
        <v>45231</v>
      </c>
      <c r="C60" s="13">
        <f t="shared" si="13"/>
        <v>500</v>
      </c>
      <c r="D60" s="13">
        <f t="shared" si="14"/>
        <v>50</v>
      </c>
      <c r="E60" s="13">
        <f t="shared" si="15"/>
        <v>1950</v>
      </c>
      <c r="F60" s="14">
        <f t="shared" si="16"/>
        <v>0</v>
      </c>
      <c r="G60" s="14">
        <f t="shared" si="10"/>
        <v>1950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122023</v>
      </c>
      <c r="B61" s="12">
        <f t="shared" si="12"/>
        <v>45261</v>
      </c>
      <c r="C61" s="13">
        <f t="shared" si="13"/>
        <v>500</v>
      </c>
      <c r="D61" s="13">
        <f t="shared" si="14"/>
        <v>50</v>
      </c>
      <c r="E61" s="13">
        <f t="shared" si="15"/>
        <v>2000</v>
      </c>
      <c r="F61" s="14">
        <f t="shared" si="16"/>
        <v>0</v>
      </c>
      <c r="G61" s="14">
        <f t="shared" si="10"/>
        <v>2000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12024</v>
      </c>
      <c r="B62" s="12">
        <f t="shared" si="12"/>
        <v>45292</v>
      </c>
      <c r="C62" s="13">
        <f t="shared" si="13"/>
        <v>500</v>
      </c>
      <c r="D62" s="13">
        <f t="shared" si="14"/>
        <v>50</v>
      </c>
      <c r="E62" s="13">
        <f t="shared" si="15"/>
        <v>2050</v>
      </c>
      <c r="F62" s="14">
        <f t="shared" si="16"/>
        <v>0</v>
      </c>
      <c r="G62" s="14">
        <f t="shared" si="10"/>
        <v>2050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22024</v>
      </c>
      <c r="B63" s="12">
        <f t="shared" si="12"/>
        <v>45323</v>
      </c>
      <c r="C63" s="13">
        <f t="shared" si="13"/>
        <v>500</v>
      </c>
      <c r="D63" s="13">
        <f t="shared" si="14"/>
        <v>50</v>
      </c>
      <c r="E63" s="13">
        <f t="shared" si="15"/>
        <v>2100</v>
      </c>
      <c r="F63" s="14">
        <f t="shared" si="16"/>
        <v>0</v>
      </c>
      <c r="G63" s="14">
        <f t="shared" si="10"/>
        <v>2100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32024</v>
      </c>
      <c r="B64" s="12">
        <f t="shared" si="12"/>
        <v>45352</v>
      </c>
      <c r="C64" s="13">
        <f t="shared" si="13"/>
        <v>500</v>
      </c>
      <c r="D64" s="13">
        <f t="shared" si="14"/>
        <v>50</v>
      </c>
      <c r="E64" s="13">
        <f t="shared" si="15"/>
        <v>2150</v>
      </c>
      <c r="F64" s="14">
        <f t="shared" si="16"/>
        <v>0</v>
      </c>
      <c r="G64" s="14">
        <f t="shared" si="10"/>
        <v>2150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42024</v>
      </c>
      <c r="B65" s="12">
        <f t="shared" si="12"/>
        <v>45383</v>
      </c>
      <c r="C65" s="13">
        <f t="shared" si="13"/>
        <v>500</v>
      </c>
      <c r="D65" s="13">
        <f t="shared" si="14"/>
        <v>50</v>
      </c>
      <c r="E65" s="13">
        <f t="shared" si="15"/>
        <v>2200</v>
      </c>
      <c r="F65" s="14">
        <f t="shared" si="16"/>
        <v>0</v>
      </c>
      <c r="G65" s="14">
        <f t="shared" si="10"/>
        <v>2200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52024</v>
      </c>
      <c r="B66" s="12">
        <f t="shared" si="12"/>
        <v>45413</v>
      </c>
      <c r="C66" s="13">
        <f t="shared" si="13"/>
        <v>500</v>
      </c>
      <c r="D66" s="13">
        <f t="shared" si="14"/>
        <v>50</v>
      </c>
      <c r="E66" s="13">
        <f t="shared" si="15"/>
        <v>2250</v>
      </c>
      <c r="F66" s="14">
        <f t="shared" si="16"/>
        <v>0</v>
      </c>
      <c r="G66" s="14">
        <f t="shared" si="10"/>
        <v>2250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62024</v>
      </c>
      <c r="B67" s="12">
        <f t="shared" si="12"/>
        <v>45444</v>
      </c>
      <c r="C67" s="13">
        <f t="shared" si="13"/>
        <v>500</v>
      </c>
      <c r="D67" s="13">
        <f t="shared" si="14"/>
        <v>50</v>
      </c>
      <c r="E67" s="13">
        <f t="shared" si="15"/>
        <v>2300</v>
      </c>
      <c r="F67" s="14">
        <f t="shared" si="16"/>
        <v>0</v>
      </c>
      <c r="G67" s="14">
        <f t="shared" si="10"/>
        <v>2300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72024</v>
      </c>
      <c r="B68" s="12">
        <f t="shared" si="12"/>
        <v>45474</v>
      </c>
      <c r="C68" s="13">
        <f t="shared" si="13"/>
        <v>500</v>
      </c>
      <c r="D68" s="13">
        <f t="shared" si="14"/>
        <v>50</v>
      </c>
      <c r="E68" s="13">
        <f t="shared" si="15"/>
        <v>2350</v>
      </c>
      <c r="F68" s="14">
        <f t="shared" si="16"/>
        <v>0</v>
      </c>
      <c r="G68" s="14">
        <f t="shared" si="10"/>
        <v>2350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82024</v>
      </c>
      <c r="B69" s="12">
        <f t="shared" si="12"/>
        <v>45505</v>
      </c>
      <c r="C69" s="13">
        <f t="shared" si="13"/>
        <v>500</v>
      </c>
      <c r="D69" s="13">
        <f t="shared" si="14"/>
        <v>50</v>
      </c>
      <c r="E69" s="13">
        <f t="shared" si="15"/>
        <v>2400</v>
      </c>
      <c r="F69" s="14">
        <f t="shared" si="16"/>
        <v>0</v>
      </c>
      <c r="G69" s="14">
        <f t="shared" ref="G69:G100" si="19">E69-F69</f>
        <v>2400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92024</v>
      </c>
      <c r="B70" s="12">
        <f t="shared" ref="B70:B101" si="21">EDATE(B69,1)</f>
        <v>45536</v>
      </c>
      <c r="C70" s="13">
        <f t="shared" ref="C70:C101" si="22">C69-H70+I70</f>
        <v>500</v>
      </c>
      <c r="D70" s="13">
        <f t="shared" ref="D70:D101" si="23">C69*$K$1</f>
        <v>50</v>
      </c>
      <c r="E70" s="13">
        <f t="shared" ref="E70:E101" si="24">C69*$K$1+G69</f>
        <v>2450</v>
      </c>
      <c r="F70" s="14">
        <f t="shared" ref="F70:F101" si="25">IF(J70&gt;E70,E70,J70)</f>
        <v>0</v>
      </c>
      <c r="G70" s="14">
        <f t="shared" si="19"/>
        <v>2450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102024</v>
      </c>
      <c r="B71" s="12">
        <f t="shared" si="21"/>
        <v>45566</v>
      </c>
      <c r="C71" s="13">
        <f t="shared" si="22"/>
        <v>500</v>
      </c>
      <c r="D71" s="13">
        <f t="shared" si="23"/>
        <v>50</v>
      </c>
      <c r="E71" s="13">
        <f t="shared" si="24"/>
        <v>2500</v>
      </c>
      <c r="F71" s="14">
        <f t="shared" si="25"/>
        <v>0</v>
      </c>
      <c r="G71" s="14">
        <f t="shared" si="19"/>
        <v>2500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112024</v>
      </c>
      <c r="B72" s="12">
        <f t="shared" si="21"/>
        <v>45597</v>
      </c>
      <c r="C72" s="13">
        <f t="shared" si="22"/>
        <v>500</v>
      </c>
      <c r="D72" s="13">
        <f t="shared" si="23"/>
        <v>50</v>
      </c>
      <c r="E72" s="13">
        <f t="shared" si="24"/>
        <v>2550</v>
      </c>
      <c r="F72" s="14">
        <f t="shared" si="25"/>
        <v>0</v>
      </c>
      <c r="G72" s="14">
        <f t="shared" si="19"/>
        <v>2550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122024</v>
      </c>
      <c r="B73" s="12">
        <f t="shared" si="21"/>
        <v>45627</v>
      </c>
      <c r="C73" s="13">
        <f t="shared" si="22"/>
        <v>500</v>
      </c>
      <c r="D73" s="13">
        <f t="shared" si="23"/>
        <v>50</v>
      </c>
      <c r="E73" s="13">
        <f t="shared" si="24"/>
        <v>2600</v>
      </c>
      <c r="F73" s="14">
        <f t="shared" si="25"/>
        <v>0</v>
      </c>
      <c r="G73" s="14">
        <f t="shared" si="19"/>
        <v>2600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12025</v>
      </c>
      <c r="B74" s="12">
        <f t="shared" si="21"/>
        <v>45658</v>
      </c>
      <c r="C74" s="13">
        <f t="shared" si="22"/>
        <v>500</v>
      </c>
      <c r="D74" s="13">
        <f t="shared" si="23"/>
        <v>50</v>
      </c>
      <c r="E74" s="13">
        <f t="shared" si="24"/>
        <v>2650</v>
      </c>
      <c r="F74" s="14">
        <f t="shared" si="25"/>
        <v>0</v>
      </c>
      <c r="G74" s="14">
        <f t="shared" si="19"/>
        <v>2650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22025</v>
      </c>
      <c r="B75" s="12">
        <f t="shared" si="21"/>
        <v>45689</v>
      </c>
      <c r="C75" s="13">
        <f t="shared" si="22"/>
        <v>500</v>
      </c>
      <c r="D75" s="13">
        <f t="shared" si="23"/>
        <v>50</v>
      </c>
      <c r="E75" s="13">
        <f t="shared" si="24"/>
        <v>2700</v>
      </c>
      <c r="F75" s="14">
        <f t="shared" si="25"/>
        <v>0</v>
      </c>
      <c r="G75" s="14">
        <f t="shared" si="19"/>
        <v>2700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32025</v>
      </c>
      <c r="B76" s="12">
        <f t="shared" si="21"/>
        <v>45717</v>
      </c>
      <c r="C76" s="13">
        <f t="shared" si="22"/>
        <v>500</v>
      </c>
      <c r="D76" s="13">
        <f t="shared" si="23"/>
        <v>50</v>
      </c>
      <c r="E76" s="13">
        <f t="shared" si="24"/>
        <v>2750</v>
      </c>
      <c r="F76" s="14">
        <f t="shared" si="25"/>
        <v>0</v>
      </c>
      <c r="G76" s="14">
        <f t="shared" si="19"/>
        <v>2750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42025</v>
      </c>
      <c r="B77" s="12">
        <f t="shared" si="21"/>
        <v>45748</v>
      </c>
      <c r="C77" s="13">
        <f t="shared" si="22"/>
        <v>500</v>
      </c>
      <c r="D77" s="13">
        <f t="shared" si="23"/>
        <v>50</v>
      </c>
      <c r="E77" s="13">
        <f t="shared" si="24"/>
        <v>2800</v>
      </c>
      <c r="F77" s="14">
        <f t="shared" si="25"/>
        <v>0</v>
      </c>
      <c r="G77" s="14">
        <f t="shared" si="19"/>
        <v>2800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52025</v>
      </c>
      <c r="B78" s="12">
        <f t="shared" si="21"/>
        <v>45778</v>
      </c>
      <c r="C78" s="13">
        <f t="shared" si="22"/>
        <v>500</v>
      </c>
      <c r="D78" s="13">
        <f t="shared" si="23"/>
        <v>50</v>
      </c>
      <c r="E78" s="13">
        <f t="shared" si="24"/>
        <v>2850</v>
      </c>
      <c r="F78" s="14">
        <f t="shared" si="25"/>
        <v>0</v>
      </c>
      <c r="G78" s="14">
        <f t="shared" si="19"/>
        <v>2850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62025</v>
      </c>
      <c r="B79" s="12">
        <f t="shared" si="21"/>
        <v>45809</v>
      </c>
      <c r="C79" s="13">
        <f t="shared" si="22"/>
        <v>500</v>
      </c>
      <c r="D79" s="13">
        <f t="shared" si="23"/>
        <v>50</v>
      </c>
      <c r="E79" s="13">
        <f t="shared" si="24"/>
        <v>2900</v>
      </c>
      <c r="F79" s="14">
        <f t="shared" si="25"/>
        <v>0</v>
      </c>
      <c r="G79" s="14">
        <f t="shared" si="19"/>
        <v>2900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72025</v>
      </c>
      <c r="B80" s="12">
        <f t="shared" si="21"/>
        <v>45839</v>
      </c>
      <c r="C80" s="13">
        <f t="shared" si="22"/>
        <v>500</v>
      </c>
      <c r="D80" s="13">
        <f t="shared" si="23"/>
        <v>50</v>
      </c>
      <c r="E80" s="13">
        <f t="shared" si="24"/>
        <v>2950</v>
      </c>
      <c r="F80" s="14">
        <f t="shared" si="25"/>
        <v>0</v>
      </c>
      <c r="G80" s="14">
        <f t="shared" si="19"/>
        <v>2950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82025</v>
      </c>
      <c r="B81" s="12">
        <f t="shared" si="21"/>
        <v>45870</v>
      </c>
      <c r="C81" s="13">
        <f t="shared" si="22"/>
        <v>500</v>
      </c>
      <c r="D81" s="13">
        <f t="shared" si="23"/>
        <v>50</v>
      </c>
      <c r="E81" s="13">
        <f t="shared" si="24"/>
        <v>3000</v>
      </c>
      <c r="F81" s="14">
        <f t="shared" si="25"/>
        <v>0</v>
      </c>
      <c r="G81" s="14">
        <f t="shared" si="19"/>
        <v>3000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92025</v>
      </c>
      <c r="B82" s="12">
        <f t="shared" si="21"/>
        <v>45901</v>
      </c>
      <c r="C82" s="13">
        <f t="shared" si="22"/>
        <v>500</v>
      </c>
      <c r="D82" s="13">
        <f t="shared" si="23"/>
        <v>50</v>
      </c>
      <c r="E82" s="13">
        <f t="shared" si="24"/>
        <v>3050</v>
      </c>
      <c r="F82" s="14">
        <f t="shared" si="25"/>
        <v>0</v>
      </c>
      <c r="G82" s="14">
        <f t="shared" si="19"/>
        <v>3050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102025</v>
      </c>
      <c r="B83" s="12">
        <f t="shared" si="21"/>
        <v>45931</v>
      </c>
      <c r="C83" s="13">
        <f t="shared" si="22"/>
        <v>500</v>
      </c>
      <c r="D83" s="13">
        <f t="shared" si="23"/>
        <v>50</v>
      </c>
      <c r="E83" s="13">
        <f t="shared" si="24"/>
        <v>3100</v>
      </c>
      <c r="F83" s="14">
        <f t="shared" si="25"/>
        <v>0</v>
      </c>
      <c r="G83" s="14">
        <f t="shared" si="19"/>
        <v>3100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112025</v>
      </c>
      <c r="B84" s="12">
        <f t="shared" si="21"/>
        <v>45962</v>
      </c>
      <c r="C84" s="13">
        <f t="shared" si="22"/>
        <v>500</v>
      </c>
      <c r="D84" s="13">
        <f t="shared" si="23"/>
        <v>50</v>
      </c>
      <c r="E84" s="13">
        <f t="shared" si="24"/>
        <v>3150</v>
      </c>
      <c r="F84" s="14">
        <f t="shared" si="25"/>
        <v>0</v>
      </c>
      <c r="G84" s="14">
        <f t="shared" si="19"/>
        <v>3150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122025</v>
      </c>
      <c r="B85" s="12">
        <f t="shared" si="21"/>
        <v>45992</v>
      </c>
      <c r="C85" s="13">
        <f t="shared" si="22"/>
        <v>500</v>
      </c>
      <c r="D85" s="13">
        <f t="shared" si="23"/>
        <v>50</v>
      </c>
      <c r="E85" s="13">
        <f t="shared" si="24"/>
        <v>3200</v>
      </c>
      <c r="F85" s="14">
        <f t="shared" si="25"/>
        <v>0</v>
      </c>
      <c r="G85" s="14">
        <f t="shared" si="19"/>
        <v>3200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12026</v>
      </c>
      <c r="B86" s="12">
        <f t="shared" si="21"/>
        <v>46023</v>
      </c>
      <c r="C86" s="13">
        <f t="shared" si="22"/>
        <v>500</v>
      </c>
      <c r="D86" s="13">
        <f t="shared" si="23"/>
        <v>50</v>
      </c>
      <c r="E86" s="13">
        <f t="shared" si="24"/>
        <v>3250</v>
      </c>
      <c r="F86" s="14">
        <f t="shared" si="25"/>
        <v>0</v>
      </c>
      <c r="G86" s="14">
        <f t="shared" si="19"/>
        <v>3250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22026</v>
      </c>
      <c r="B87" s="12">
        <f t="shared" si="21"/>
        <v>46054</v>
      </c>
      <c r="C87" s="13">
        <f t="shared" si="22"/>
        <v>500</v>
      </c>
      <c r="D87" s="13">
        <f t="shared" si="23"/>
        <v>50</v>
      </c>
      <c r="E87" s="13">
        <f t="shared" si="24"/>
        <v>3300</v>
      </c>
      <c r="F87" s="14">
        <f t="shared" si="25"/>
        <v>0</v>
      </c>
      <c r="G87" s="14">
        <f t="shared" si="19"/>
        <v>3300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32026</v>
      </c>
      <c r="B88" s="12">
        <f t="shared" si="21"/>
        <v>46082</v>
      </c>
      <c r="C88" s="13">
        <f t="shared" si="22"/>
        <v>500</v>
      </c>
      <c r="D88" s="13">
        <f t="shared" si="23"/>
        <v>50</v>
      </c>
      <c r="E88" s="13">
        <f t="shared" si="24"/>
        <v>3350</v>
      </c>
      <c r="F88" s="14">
        <f t="shared" si="25"/>
        <v>0</v>
      </c>
      <c r="G88" s="14">
        <f t="shared" si="19"/>
        <v>3350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42026</v>
      </c>
      <c r="B89" s="12">
        <f t="shared" si="21"/>
        <v>46113</v>
      </c>
      <c r="C89" s="13">
        <f t="shared" si="22"/>
        <v>500</v>
      </c>
      <c r="D89" s="13">
        <f t="shared" si="23"/>
        <v>50</v>
      </c>
      <c r="E89" s="13">
        <f t="shared" si="24"/>
        <v>3400</v>
      </c>
      <c r="F89" s="14">
        <f t="shared" si="25"/>
        <v>0</v>
      </c>
      <c r="G89" s="14">
        <f t="shared" si="19"/>
        <v>3400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52026</v>
      </c>
      <c r="B90" s="12">
        <f t="shared" si="21"/>
        <v>46143</v>
      </c>
      <c r="C90" s="13">
        <f t="shared" si="22"/>
        <v>500</v>
      </c>
      <c r="D90" s="13">
        <f t="shared" si="23"/>
        <v>50</v>
      </c>
      <c r="E90" s="13">
        <f t="shared" si="24"/>
        <v>3450</v>
      </c>
      <c r="F90" s="14">
        <f t="shared" si="25"/>
        <v>0</v>
      </c>
      <c r="G90" s="14">
        <f t="shared" si="19"/>
        <v>3450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62026</v>
      </c>
      <c r="B91" s="12">
        <f t="shared" si="21"/>
        <v>46174</v>
      </c>
      <c r="C91" s="13">
        <f t="shared" si="22"/>
        <v>500</v>
      </c>
      <c r="D91" s="13">
        <f t="shared" si="23"/>
        <v>50</v>
      </c>
      <c r="E91" s="13">
        <f t="shared" si="24"/>
        <v>3500</v>
      </c>
      <c r="F91" s="14">
        <f t="shared" si="25"/>
        <v>0</v>
      </c>
      <c r="G91" s="14">
        <f t="shared" si="19"/>
        <v>3500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72026</v>
      </c>
      <c r="B92" s="12">
        <f t="shared" si="21"/>
        <v>46204</v>
      </c>
      <c r="C92" s="13">
        <f t="shared" si="22"/>
        <v>500</v>
      </c>
      <c r="D92" s="13">
        <f t="shared" si="23"/>
        <v>50</v>
      </c>
      <c r="E92" s="13">
        <f t="shared" si="24"/>
        <v>3550</v>
      </c>
      <c r="F92" s="14">
        <f t="shared" si="25"/>
        <v>0</v>
      </c>
      <c r="G92" s="14">
        <f t="shared" si="19"/>
        <v>3550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82026</v>
      </c>
      <c r="B93" s="12">
        <f t="shared" si="21"/>
        <v>46235</v>
      </c>
      <c r="C93" s="13">
        <f t="shared" si="22"/>
        <v>500</v>
      </c>
      <c r="D93" s="13">
        <f t="shared" si="23"/>
        <v>50</v>
      </c>
      <c r="E93" s="13">
        <f t="shared" si="24"/>
        <v>3600</v>
      </c>
      <c r="F93" s="14">
        <f t="shared" si="25"/>
        <v>0</v>
      </c>
      <c r="G93" s="14">
        <f t="shared" si="19"/>
        <v>3600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92026</v>
      </c>
      <c r="B94" s="12">
        <f t="shared" si="21"/>
        <v>46266</v>
      </c>
      <c r="C94" s="13">
        <f t="shared" si="22"/>
        <v>500</v>
      </c>
      <c r="D94" s="13">
        <f t="shared" si="23"/>
        <v>50</v>
      </c>
      <c r="E94" s="13">
        <f t="shared" si="24"/>
        <v>3650</v>
      </c>
      <c r="F94" s="14">
        <f t="shared" si="25"/>
        <v>0</v>
      </c>
      <c r="G94" s="14">
        <f t="shared" si="19"/>
        <v>3650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102026</v>
      </c>
      <c r="B95" s="12">
        <f t="shared" si="21"/>
        <v>46296</v>
      </c>
      <c r="C95" s="13">
        <f t="shared" si="22"/>
        <v>500</v>
      </c>
      <c r="D95" s="13">
        <f t="shared" si="23"/>
        <v>50</v>
      </c>
      <c r="E95" s="13">
        <f t="shared" si="24"/>
        <v>3700</v>
      </c>
      <c r="F95" s="14">
        <f t="shared" si="25"/>
        <v>0</v>
      </c>
      <c r="G95" s="14">
        <f t="shared" si="19"/>
        <v>3700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112026</v>
      </c>
      <c r="B96" s="12">
        <f t="shared" si="21"/>
        <v>46327</v>
      </c>
      <c r="C96" s="13">
        <f t="shared" si="22"/>
        <v>500</v>
      </c>
      <c r="D96" s="13">
        <f t="shared" si="23"/>
        <v>50</v>
      </c>
      <c r="E96" s="13">
        <f t="shared" si="24"/>
        <v>3750</v>
      </c>
      <c r="F96" s="14">
        <f t="shared" si="25"/>
        <v>0</v>
      </c>
      <c r="G96" s="14">
        <f t="shared" si="19"/>
        <v>3750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122026</v>
      </c>
      <c r="B97" s="12">
        <f t="shared" si="21"/>
        <v>46357</v>
      </c>
      <c r="C97" s="13">
        <f t="shared" si="22"/>
        <v>500</v>
      </c>
      <c r="D97" s="13">
        <f t="shared" si="23"/>
        <v>50</v>
      </c>
      <c r="E97" s="13">
        <f t="shared" si="24"/>
        <v>3800</v>
      </c>
      <c r="F97" s="14">
        <f t="shared" si="25"/>
        <v>0</v>
      </c>
      <c r="G97" s="14">
        <f t="shared" si="19"/>
        <v>3800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12027</v>
      </c>
      <c r="B98" s="12">
        <f t="shared" si="21"/>
        <v>46388</v>
      </c>
      <c r="C98" s="13">
        <f t="shared" si="22"/>
        <v>500</v>
      </c>
      <c r="D98" s="13">
        <f t="shared" si="23"/>
        <v>50</v>
      </c>
      <c r="E98" s="13">
        <f t="shared" si="24"/>
        <v>3850</v>
      </c>
      <c r="F98" s="14">
        <f t="shared" si="25"/>
        <v>0</v>
      </c>
      <c r="G98" s="14">
        <f t="shared" si="19"/>
        <v>3850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22027</v>
      </c>
      <c r="B99" s="12">
        <f t="shared" si="21"/>
        <v>46419</v>
      </c>
      <c r="C99" s="13">
        <f t="shared" si="22"/>
        <v>500</v>
      </c>
      <c r="D99" s="13">
        <f t="shared" si="23"/>
        <v>50</v>
      </c>
      <c r="E99" s="13">
        <f t="shared" si="24"/>
        <v>3900</v>
      </c>
      <c r="F99" s="14">
        <f t="shared" si="25"/>
        <v>0</v>
      </c>
      <c r="G99" s="14">
        <f t="shared" si="19"/>
        <v>3900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32027</v>
      </c>
      <c r="B100" s="12">
        <f t="shared" si="21"/>
        <v>46447</v>
      </c>
      <c r="C100" s="13">
        <f t="shared" si="22"/>
        <v>500</v>
      </c>
      <c r="D100" s="13">
        <f t="shared" si="23"/>
        <v>50</v>
      </c>
      <c r="E100" s="13">
        <f t="shared" si="24"/>
        <v>3950</v>
      </c>
      <c r="F100" s="14">
        <f t="shared" si="25"/>
        <v>0</v>
      </c>
      <c r="G100" s="14">
        <f t="shared" si="19"/>
        <v>3950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42027</v>
      </c>
      <c r="B101" s="12">
        <f t="shared" si="21"/>
        <v>46478</v>
      </c>
      <c r="C101" s="13">
        <f t="shared" si="22"/>
        <v>500</v>
      </c>
      <c r="D101" s="13">
        <f t="shared" si="23"/>
        <v>50</v>
      </c>
      <c r="E101" s="13">
        <f t="shared" si="24"/>
        <v>4000</v>
      </c>
      <c r="F101" s="14">
        <f t="shared" si="25"/>
        <v>0</v>
      </c>
      <c r="G101" s="14">
        <f t="shared" ref="G101:G124" si="29">E101-F101</f>
        <v>4000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52027</v>
      </c>
      <c r="B102" s="12">
        <f t="shared" ref="B102:B124" si="31">EDATE(B101,1)</f>
        <v>46508</v>
      </c>
      <c r="C102" s="13">
        <f t="shared" ref="C102:C124" si="32">C101-H102+I102</f>
        <v>500</v>
      </c>
      <c r="D102" s="13">
        <f t="shared" ref="D102:D124" si="33">C101*$K$1</f>
        <v>50</v>
      </c>
      <c r="E102" s="13">
        <f t="shared" ref="E102:E124" si="34">C101*$K$1+G101</f>
        <v>4050</v>
      </c>
      <c r="F102" s="14">
        <f t="shared" ref="F102:F124" si="35">IF(J102&gt;E102,E102,J102)</f>
        <v>0</v>
      </c>
      <c r="G102" s="14">
        <f t="shared" si="29"/>
        <v>4050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62027</v>
      </c>
      <c r="B103" s="12">
        <f t="shared" si="31"/>
        <v>46539</v>
      </c>
      <c r="C103" s="13">
        <f t="shared" si="32"/>
        <v>500</v>
      </c>
      <c r="D103" s="13">
        <f t="shared" si="33"/>
        <v>50</v>
      </c>
      <c r="E103" s="13">
        <f t="shared" si="34"/>
        <v>4100</v>
      </c>
      <c r="F103" s="14">
        <f t="shared" si="35"/>
        <v>0</v>
      </c>
      <c r="G103" s="14">
        <f t="shared" si="29"/>
        <v>4100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72027</v>
      </c>
      <c r="B104" s="12">
        <f t="shared" si="31"/>
        <v>46569</v>
      </c>
      <c r="C104" s="13">
        <f t="shared" si="32"/>
        <v>500</v>
      </c>
      <c r="D104" s="13">
        <f t="shared" si="33"/>
        <v>50</v>
      </c>
      <c r="E104" s="13">
        <f t="shared" si="34"/>
        <v>4150</v>
      </c>
      <c r="F104" s="14">
        <f t="shared" si="35"/>
        <v>0</v>
      </c>
      <c r="G104" s="14">
        <f t="shared" si="29"/>
        <v>4150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82027</v>
      </c>
      <c r="B105" s="12">
        <f t="shared" si="31"/>
        <v>46600</v>
      </c>
      <c r="C105" s="13">
        <f t="shared" si="32"/>
        <v>500</v>
      </c>
      <c r="D105" s="13">
        <f t="shared" si="33"/>
        <v>50</v>
      </c>
      <c r="E105" s="13">
        <f t="shared" si="34"/>
        <v>4200</v>
      </c>
      <c r="F105" s="14">
        <f t="shared" si="35"/>
        <v>0</v>
      </c>
      <c r="G105" s="14">
        <f t="shared" si="29"/>
        <v>4200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92027</v>
      </c>
      <c r="B106" s="12">
        <f t="shared" si="31"/>
        <v>46631</v>
      </c>
      <c r="C106" s="13">
        <f t="shared" si="32"/>
        <v>500</v>
      </c>
      <c r="D106" s="13">
        <f t="shared" si="33"/>
        <v>50</v>
      </c>
      <c r="E106" s="13">
        <f t="shared" si="34"/>
        <v>4250</v>
      </c>
      <c r="F106" s="14">
        <f t="shared" si="35"/>
        <v>0</v>
      </c>
      <c r="G106" s="14">
        <f t="shared" si="29"/>
        <v>4250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102027</v>
      </c>
      <c r="B107" s="12">
        <f t="shared" si="31"/>
        <v>46661</v>
      </c>
      <c r="C107" s="13">
        <f t="shared" si="32"/>
        <v>500</v>
      </c>
      <c r="D107" s="13">
        <f t="shared" si="33"/>
        <v>50</v>
      </c>
      <c r="E107" s="13">
        <f t="shared" si="34"/>
        <v>4300</v>
      </c>
      <c r="F107" s="14">
        <f t="shared" si="35"/>
        <v>0</v>
      </c>
      <c r="G107" s="14">
        <f t="shared" si="29"/>
        <v>4300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112027</v>
      </c>
      <c r="B108" s="12">
        <f t="shared" si="31"/>
        <v>46692</v>
      </c>
      <c r="C108" s="13">
        <f t="shared" si="32"/>
        <v>500</v>
      </c>
      <c r="D108" s="13">
        <f t="shared" si="33"/>
        <v>50</v>
      </c>
      <c r="E108" s="13">
        <f t="shared" si="34"/>
        <v>4350</v>
      </c>
      <c r="F108" s="14">
        <f t="shared" si="35"/>
        <v>0</v>
      </c>
      <c r="G108" s="14">
        <f t="shared" si="29"/>
        <v>4350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122027</v>
      </c>
      <c r="B109" s="12">
        <f t="shared" si="31"/>
        <v>46722</v>
      </c>
      <c r="C109" s="13">
        <f t="shared" si="32"/>
        <v>500</v>
      </c>
      <c r="D109" s="13">
        <f t="shared" si="33"/>
        <v>50</v>
      </c>
      <c r="E109" s="13">
        <f t="shared" si="34"/>
        <v>4400</v>
      </c>
      <c r="F109" s="14">
        <f t="shared" si="35"/>
        <v>0</v>
      </c>
      <c r="G109" s="14">
        <f t="shared" si="29"/>
        <v>4400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12028</v>
      </c>
      <c r="B110" s="12">
        <f t="shared" si="31"/>
        <v>46753</v>
      </c>
      <c r="C110" s="13">
        <f t="shared" si="32"/>
        <v>500</v>
      </c>
      <c r="D110" s="13">
        <f t="shared" si="33"/>
        <v>50</v>
      </c>
      <c r="E110" s="13">
        <f t="shared" si="34"/>
        <v>4450</v>
      </c>
      <c r="F110" s="14">
        <f t="shared" si="35"/>
        <v>0</v>
      </c>
      <c r="G110" s="14">
        <f t="shared" si="29"/>
        <v>4450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22028</v>
      </c>
      <c r="B111" s="12">
        <f t="shared" si="31"/>
        <v>46784</v>
      </c>
      <c r="C111" s="13">
        <f t="shared" si="32"/>
        <v>500</v>
      </c>
      <c r="D111" s="13">
        <f t="shared" si="33"/>
        <v>50</v>
      </c>
      <c r="E111" s="13">
        <f t="shared" si="34"/>
        <v>4500</v>
      </c>
      <c r="F111" s="14">
        <f t="shared" si="35"/>
        <v>0</v>
      </c>
      <c r="G111" s="14">
        <f t="shared" si="29"/>
        <v>4500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32028</v>
      </c>
      <c r="B112" s="12">
        <f t="shared" si="31"/>
        <v>46813</v>
      </c>
      <c r="C112" s="13">
        <f t="shared" si="32"/>
        <v>500</v>
      </c>
      <c r="D112" s="13">
        <f t="shared" si="33"/>
        <v>50</v>
      </c>
      <c r="E112" s="13">
        <f t="shared" si="34"/>
        <v>4550</v>
      </c>
      <c r="F112" s="14">
        <f t="shared" si="35"/>
        <v>0</v>
      </c>
      <c r="G112" s="14">
        <f t="shared" si="29"/>
        <v>4550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42028</v>
      </c>
      <c r="B113" s="12">
        <f t="shared" si="31"/>
        <v>46844</v>
      </c>
      <c r="C113" s="13">
        <f t="shared" si="32"/>
        <v>500</v>
      </c>
      <c r="D113" s="13">
        <f t="shared" si="33"/>
        <v>50</v>
      </c>
      <c r="E113" s="13">
        <f t="shared" si="34"/>
        <v>4600</v>
      </c>
      <c r="F113" s="14">
        <f t="shared" si="35"/>
        <v>0</v>
      </c>
      <c r="G113" s="14">
        <f t="shared" si="29"/>
        <v>4600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52028</v>
      </c>
      <c r="B114" s="12">
        <f t="shared" si="31"/>
        <v>46874</v>
      </c>
      <c r="C114" s="13">
        <f t="shared" si="32"/>
        <v>500</v>
      </c>
      <c r="D114" s="13">
        <f t="shared" si="33"/>
        <v>50</v>
      </c>
      <c r="E114" s="13">
        <f t="shared" si="34"/>
        <v>4650</v>
      </c>
      <c r="F114" s="14">
        <f t="shared" si="35"/>
        <v>0</v>
      </c>
      <c r="G114" s="14">
        <f t="shared" si="29"/>
        <v>4650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62028</v>
      </c>
      <c r="B115" s="12">
        <f t="shared" si="31"/>
        <v>46905</v>
      </c>
      <c r="C115" s="13">
        <f t="shared" si="32"/>
        <v>500</v>
      </c>
      <c r="D115" s="13">
        <f t="shared" si="33"/>
        <v>50</v>
      </c>
      <c r="E115" s="13">
        <f t="shared" si="34"/>
        <v>4700</v>
      </c>
      <c r="F115" s="14">
        <f t="shared" si="35"/>
        <v>0</v>
      </c>
      <c r="G115" s="14">
        <f t="shared" si="29"/>
        <v>4700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72028</v>
      </c>
      <c r="B116" s="12">
        <f t="shared" si="31"/>
        <v>46935</v>
      </c>
      <c r="C116" s="13">
        <f t="shared" si="32"/>
        <v>500</v>
      </c>
      <c r="D116" s="13">
        <f t="shared" si="33"/>
        <v>50</v>
      </c>
      <c r="E116" s="13">
        <f t="shared" si="34"/>
        <v>4750</v>
      </c>
      <c r="F116" s="14">
        <f t="shared" si="35"/>
        <v>0</v>
      </c>
      <c r="G116" s="14">
        <f t="shared" si="29"/>
        <v>4750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82028</v>
      </c>
      <c r="B117" s="12">
        <f t="shared" si="31"/>
        <v>46966</v>
      </c>
      <c r="C117" s="13">
        <f t="shared" si="32"/>
        <v>500</v>
      </c>
      <c r="D117" s="13">
        <f t="shared" si="33"/>
        <v>50</v>
      </c>
      <c r="E117" s="13">
        <f t="shared" si="34"/>
        <v>4800</v>
      </c>
      <c r="F117" s="14">
        <f t="shared" si="35"/>
        <v>0</v>
      </c>
      <c r="G117" s="14">
        <f t="shared" si="29"/>
        <v>4800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92028</v>
      </c>
      <c r="B118" s="12">
        <f t="shared" si="31"/>
        <v>46997</v>
      </c>
      <c r="C118" s="13">
        <f t="shared" si="32"/>
        <v>500</v>
      </c>
      <c r="D118" s="13">
        <f t="shared" si="33"/>
        <v>50</v>
      </c>
      <c r="E118" s="13">
        <f t="shared" si="34"/>
        <v>4850</v>
      </c>
      <c r="F118" s="14">
        <f t="shared" si="35"/>
        <v>0</v>
      </c>
      <c r="G118" s="14">
        <f t="shared" si="29"/>
        <v>4850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102028</v>
      </c>
      <c r="B119" s="12">
        <f t="shared" si="31"/>
        <v>47027</v>
      </c>
      <c r="C119" s="13">
        <f t="shared" si="32"/>
        <v>500</v>
      </c>
      <c r="D119" s="13">
        <f t="shared" si="33"/>
        <v>50</v>
      </c>
      <c r="E119" s="13">
        <f t="shared" si="34"/>
        <v>4900</v>
      </c>
      <c r="F119" s="14">
        <f t="shared" si="35"/>
        <v>0</v>
      </c>
      <c r="G119" s="14">
        <f t="shared" si="29"/>
        <v>4900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112028</v>
      </c>
      <c r="B120" s="12">
        <f t="shared" si="31"/>
        <v>47058</v>
      </c>
      <c r="C120" s="13">
        <f t="shared" si="32"/>
        <v>500</v>
      </c>
      <c r="D120" s="13">
        <f t="shared" si="33"/>
        <v>50</v>
      </c>
      <c r="E120" s="13">
        <f t="shared" si="34"/>
        <v>4950</v>
      </c>
      <c r="F120" s="14">
        <f t="shared" si="35"/>
        <v>0</v>
      </c>
      <c r="G120" s="14">
        <f t="shared" si="29"/>
        <v>4950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122028</v>
      </c>
      <c r="B121" s="12">
        <f t="shared" si="31"/>
        <v>47088</v>
      </c>
      <c r="C121" s="13">
        <f t="shared" si="32"/>
        <v>500</v>
      </c>
      <c r="D121" s="13">
        <f t="shared" si="33"/>
        <v>50</v>
      </c>
      <c r="E121" s="13">
        <f t="shared" si="34"/>
        <v>5000</v>
      </c>
      <c r="F121" s="14">
        <f t="shared" si="35"/>
        <v>0</v>
      </c>
      <c r="G121" s="14">
        <f t="shared" si="29"/>
        <v>5000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12029</v>
      </c>
      <c r="B122" s="12">
        <f t="shared" si="31"/>
        <v>47119</v>
      </c>
      <c r="C122" s="13">
        <f t="shared" si="32"/>
        <v>500</v>
      </c>
      <c r="D122" s="13">
        <f t="shared" si="33"/>
        <v>50</v>
      </c>
      <c r="E122" s="13">
        <f t="shared" si="34"/>
        <v>5050</v>
      </c>
      <c r="F122" s="14">
        <f t="shared" si="35"/>
        <v>0</v>
      </c>
      <c r="G122" s="14">
        <f t="shared" si="29"/>
        <v>5050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22029</v>
      </c>
      <c r="B123" s="12">
        <f t="shared" si="31"/>
        <v>47150</v>
      </c>
      <c r="C123" s="13">
        <f t="shared" si="32"/>
        <v>500</v>
      </c>
      <c r="D123" s="13">
        <f t="shared" si="33"/>
        <v>50</v>
      </c>
      <c r="E123" s="13">
        <f t="shared" si="34"/>
        <v>5100</v>
      </c>
      <c r="F123" s="14">
        <f t="shared" si="35"/>
        <v>0</v>
      </c>
      <c r="G123" s="14">
        <f t="shared" si="29"/>
        <v>5100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32029</v>
      </c>
      <c r="B124" s="12">
        <f t="shared" si="31"/>
        <v>47178</v>
      </c>
      <c r="C124" s="13">
        <f t="shared" si="32"/>
        <v>500</v>
      </c>
      <c r="D124" s="13">
        <f t="shared" si="33"/>
        <v>50</v>
      </c>
      <c r="E124" s="13">
        <f t="shared" si="34"/>
        <v>5150</v>
      </c>
      <c r="F124" s="14">
        <f t="shared" si="35"/>
        <v>0</v>
      </c>
      <c r="G124" s="14">
        <f t="shared" si="29"/>
        <v>5150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1" sqref="M21"/>
    </sheetView>
  </sheetViews>
  <sheetFormatPr defaultColWidth="11" defaultRowHeight="15"/>
  <cols>
    <col min="1" max="1" width="7" hidden="1" customWidth="1"/>
    <col min="2" max="2" width="8.28571428571429" customWidth="1"/>
    <col min="4" max="4" width="9.42857142857143" customWidth="1"/>
    <col min="5" max="5" width="12" customWidth="1"/>
    <col min="6" max="6" width="10.5714285714286" customWidth="1"/>
    <col min="7" max="7" width="12" customWidth="1"/>
    <col min="8" max="8" width="10.1428571428571" customWidth="1"/>
    <col min="9" max="9" width="10.8571428571429" customWidth="1"/>
    <col min="11" max="11" width="11.4285714285714"/>
    <col min="12" max="12" width="10.1428571428571" customWidth="1"/>
    <col min="13" max="13" width="11.2857142857143" customWidth="1"/>
    <col min="14" max="14" width="10.8571428571429" customWidth="1"/>
    <col min="15" max="15" width="10.4285714285714" customWidth="1"/>
    <col min="16" max="16" width="10.7142857142857" customWidth="1"/>
    <col min="17" max="17" width="7.28571428571429" customWidth="1"/>
    <col min="18" max="18" width="19" customWidth="1"/>
    <col min="19" max="19" width="8.71428571428571" customWidth="1"/>
  </cols>
  <sheetData>
    <row r="1" spans="2:16">
      <c r="B1" s="1" t="s">
        <v>9</v>
      </c>
      <c r="C1" s="2" t="s">
        <v>166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43556</v>
      </c>
      <c r="N1" s="19" t="s">
        <v>13</v>
      </c>
      <c r="O1" s="20">
        <v>500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42019</v>
      </c>
      <c r="B5" s="12">
        <f>EDATE(M1,0)</f>
        <v>43556</v>
      </c>
      <c r="C5" s="13">
        <f>IF(H5&gt;0,O1-H5,IF(J5&lt;0,O1-J5,O1))</f>
        <v>500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500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500</v>
      </c>
    </row>
    <row r="6" ht="15.75" spans="1:19">
      <c r="A6" s="5" t="str">
        <f t="shared" ref="A6:A37" si="1">MONTH(B6)&amp;YEAR(B6)</f>
        <v>52019</v>
      </c>
      <c r="B6" s="12">
        <f t="shared" ref="B6:B37" si="2">EDATE(B5,1)</f>
        <v>43586</v>
      </c>
      <c r="C6" s="13">
        <f t="shared" ref="C6:C37" si="3">C5-H6+I6</f>
        <v>500</v>
      </c>
      <c r="D6" s="13">
        <f t="shared" ref="D6:D37" si="4">C5*$K$1</f>
        <v>50</v>
      </c>
      <c r="E6" s="13">
        <f t="shared" ref="E6:E37" si="5">C5*$K$1+G5</f>
        <v>50</v>
      </c>
      <c r="F6" s="14">
        <f t="shared" ref="F6:F37" si="6">IF(J6&gt;E6,E6,J6)</f>
        <v>50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50</v>
      </c>
      <c r="K6" s="27">
        <v>43593</v>
      </c>
      <c r="L6" s="26">
        <v>50</v>
      </c>
      <c r="M6" s="27"/>
      <c r="N6" s="28"/>
      <c r="O6" s="27"/>
      <c r="P6" s="28"/>
      <c r="R6" s="34" t="s">
        <v>5</v>
      </c>
      <c r="S6" s="33">
        <f ca="1">VLOOKUP($A$2,$A$5:$P$127,4,FALSE)</f>
        <v>50</v>
      </c>
    </row>
    <row r="7" ht="15.75" spans="1:19">
      <c r="A7" s="5" t="str">
        <f t="shared" si="1"/>
        <v>62019</v>
      </c>
      <c r="B7" s="12">
        <f t="shared" si="2"/>
        <v>43617</v>
      </c>
      <c r="C7" s="13">
        <f t="shared" si="3"/>
        <v>500</v>
      </c>
      <c r="D7" s="13">
        <f t="shared" si="4"/>
        <v>50</v>
      </c>
      <c r="E7" s="13">
        <f t="shared" si="5"/>
        <v>50</v>
      </c>
      <c r="F7" s="14">
        <f t="shared" si="6"/>
        <v>50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50</v>
      </c>
      <c r="K7" s="27">
        <v>43622</v>
      </c>
      <c r="L7" s="26">
        <v>50</v>
      </c>
      <c r="M7" s="27"/>
      <c r="N7" s="28"/>
      <c r="O7" s="27"/>
      <c r="P7" s="28"/>
      <c r="R7" s="35" t="s">
        <v>24</v>
      </c>
      <c r="S7" s="33">
        <f ca="1">VLOOKUP($A$2,$A$5:$P$127,7,FALSE)</f>
        <v>50</v>
      </c>
    </row>
    <row r="8" ht="15.75" spans="1:19">
      <c r="A8" s="5" t="str">
        <f t="shared" si="1"/>
        <v>72019</v>
      </c>
      <c r="B8" s="12">
        <f t="shared" si="2"/>
        <v>43647</v>
      </c>
      <c r="C8" s="13">
        <f t="shared" si="3"/>
        <v>500</v>
      </c>
      <c r="D8" s="13">
        <f t="shared" si="4"/>
        <v>50</v>
      </c>
      <c r="E8" s="13">
        <f t="shared" si="5"/>
        <v>50</v>
      </c>
      <c r="F8" s="14">
        <f t="shared" si="6"/>
        <v>50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50</v>
      </c>
      <c r="K8" s="27">
        <v>43673</v>
      </c>
      <c r="L8" s="26">
        <v>50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82019</v>
      </c>
      <c r="B9" s="12">
        <f t="shared" si="2"/>
        <v>43678</v>
      </c>
      <c r="C9" s="13">
        <f t="shared" si="3"/>
        <v>500</v>
      </c>
      <c r="D9" s="13">
        <f t="shared" si="4"/>
        <v>50</v>
      </c>
      <c r="E9" s="13">
        <f t="shared" si="5"/>
        <v>50</v>
      </c>
      <c r="F9" s="14">
        <f t="shared" si="6"/>
        <v>50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50</v>
      </c>
      <c r="K9" s="27">
        <v>43690</v>
      </c>
      <c r="L9" s="26">
        <v>50</v>
      </c>
      <c r="M9" s="27"/>
      <c r="N9" s="28"/>
      <c r="O9" s="27"/>
      <c r="P9" s="28"/>
      <c r="S9" s="5"/>
    </row>
    <row r="10" ht="15.75" spans="1:19">
      <c r="A10" s="5" t="str">
        <f t="shared" si="1"/>
        <v>92019</v>
      </c>
      <c r="B10" s="12">
        <f t="shared" si="2"/>
        <v>43709</v>
      </c>
      <c r="C10" s="13">
        <f t="shared" si="3"/>
        <v>500</v>
      </c>
      <c r="D10" s="13">
        <f t="shared" si="4"/>
        <v>50</v>
      </c>
      <c r="E10" s="13">
        <f t="shared" si="5"/>
        <v>50</v>
      </c>
      <c r="F10" s="14">
        <f t="shared" si="6"/>
        <v>50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50</v>
      </c>
      <c r="K10" s="27">
        <v>43741</v>
      </c>
      <c r="L10" s="26">
        <v>50</v>
      </c>
      <c r="M10" s="27"/>
      <c r="N10" s="28"/>
      <c r="O10" s="27"/>
      <c r="P10" s="28"/>
      <c r="S10" s="5"/>
    </row>
    <row r="11" ht="15.75" spans="1:19">
      <c r="A11" s="5" t="str">
        <f t="shared" si="1"/>
        <v>102019</v>
      </c>
      <c r="B11" s="12">
        <f t="shared" si="2"/>
        <v>43739</v>
      </c>
      <c r="C11" s="13">
        <f t="shared" si="3"/>
        <v>500</v>
      </c>
      <c r="D11" s="13">
        <f t="shared" si="4"/>
        <v>50</v>
      </c>
      <c r="E11" s="13">
        <f t="shared" si="5"/>
        <v>50</v>
      </c>
      <c r="F11" s="14">
        <f t="shared" si="6"/>
        <v>50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50</v>
      </c>
      <c r="K11" s="27">
        <v>43760</v>
      </c>
      <c r="L11" s="26">
        <v>50</v>
      </c>
      <c r="M11" s="27"/>
      <c r="N11" s="28"/>
      <c r="O11" s="27"/>
      <c r="P11" s="28"/>
      <c r="S11" s="5"/>
    </row>
    <row r="12" ht="15.75" spans="1:19">
      <c r="A12" s="5" t="str">
        <f t="shared" si="1"/>
        <v>112019</v>
      </c>
      <c r="B12" s="12">
        <f t="shared" si="2"/>
        <v>43770</v>
      </c>
      <c r="C12" s="13">
        <f t="shared" si="3"/>
        <v>500</v>
      </c>
      <c r="D12" s="13">
        <f t="shared" si="4"/>
        <v>50</v>
      </c>
      <c r="E12" s="13">
        <f t="shared" si="5"/>
        <v>50</v>
      </c>
      <c r="F12" s="14">
        <f t="shared" si="6"/>
        <v>50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50</v>
      </c>
      <c r="K12" s="27">
        <v>43782</v>
      </c>
      <c r="L12" s="26">
        <v>50</v>
      </c>
      <c r="M12" s="27"/>
      <c r="N12" s="28"/>
      <c r="O12" s="27"/>
      <c r="P12" s="28"/>
      <c r="S12" s="5"/>
    </row>
    <row r="13" ht="15.75" spans="1:19">
      <c r="A13" s="5" t="str">
        <f t="shared" si="1"/>
        <v>122019</v>
      </c>
      <c r="B13" s="12">
        <f t="shared" si="2"/>
        <v>43800</v>
      </c>
      <c r="C13" s="13">
        <f t="shared" si="3"/>
        <v>500</v>
      </c>
      <c r="D13" s="13">
        <f t="shared" si="4"/>
        <v>50</v>
      </c>
      <c r="E13" s="13">
        <f t="shared" si="5"/>
        <v>50</v>
      </c>
      <c r="F13" s="14">
        <f t="shared" si="6"/>
        <v>50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50</v>
      </c>
      <c r="K13" s="27">
        <v>44182</v>
      </c>
      <c r="L13" s="26">
        <v>50</v>
      </c>
      <c r="M13" s="27"/>
      <c r="N13" s="28"/>
      <c r="O13" s="27"/>
      <c r="P13" s="28"/>
      <c r="S13" s="5"/>
    </row>
    <row r="14" ht="15.75" spans="1:19">
      <c r="A14" s="5" t="str">
        <f t="shared" si="1"/>
        <v>12020</v>
      </c>
      <c r="B14" s="12">
        <f t="shared" si="2"/>
        <v>43831</v>
      </c>
      <c r="C14" s="13">
        <f t="shared" si="3"/>
        <v>500</v>
      </c>
      <c r="D14" s="13">
        <f t="shared" si="4"/>
        <v>50</v>
      </c>
      <c r="E14" s="13">
        <f t="shared" si="5"/>
        <v>50</v>
      </c>
      <c r="F14" s="14">
        <f t="shared" si="6"/>
        <v>50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50</v>
      </c>
      <c r="K14" s="27">
        <v>43849</v>
      </c>
      <c r="L14" s="26">
        <v>50</v>
      </c>
      <c r="M14" s="27"/>
      <c r="N14" s="28"/>
      <c r="O14" s="27"/>
      <c r="P14" s="28"/>
      <c r="S14" s="5"/>
    </row>
    <row r="15" ht="15.75" spans="1:19">
      <c r="A15" s="5" t="str">
        <f t="shared" si="1"/>
        <v>22020</v>
      </c>
      <c r="B15" s="12">
        <f t="shared" si="2"/>
        <v>43862</v>
      </c>
      <c r="C15" s="13">
        <f t="shared" si="3"/>
        <v>500</v>
      </c>
      <c r="D15" s="13">
        <f t="shared" si="4"/>
        <v>50</v>
      </c>
      <c r="E15" s="13">
        <f t="shared" si="5"/>
        <v>50</v>
      </c>
      <c r="F15" s="14">
        <f t="shared" si="6"/>
        <v>50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50</v>
      </c>
      <c r="K15" s="29">
        <v>43875</v>
      </c>
      <c r="L15" s="26">
        <v>50</v>
      </c>
      <c r="M15" s="29"/>
      <c r="N15" s="30"/>
      <c r="O15" s="29"/>
      <c r="P15" s="30"/>
      <c r="S15" s="5"/>
    </row>
    <row r="16" ht="15.75" spans="1:19">
      <c r="A16" s="5" t="str">
        <f t="shared" si="1"/>
        <v>32020</v>
      </c>
      <c r="B16" s="12">
        <f t="shared" si="2"/>
        <v>43891</v>
      </c>
      <c r="C16" s="13">
        <f t="shared" si="3"/>
        <v>500</v>
      </c>
      <c r="D16" s="13">
        <f t="shared" si="4"/>
        <v>50</v>
      </c>
      <c r="E16" s="13">
        <f t="shared" si="5"/>
        <v>50</v>
      </c>
      <c r="F16" s="14">
        <f t="shared" si="6"/>
        <v>50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50</v>
      </c>
      <c r="K16" s="25">
        <v>43941</v>
      </c>
      <c r="L16" s="26">
        <v>50</v>
      </c>
      <c r="M16" s="25"/>
      <c r="N16" s="26"/>
      <c r="O16" s="25"/>
      <c r="P16" s="26"/>
      <c r="S16" s="5"/>
    </row>
    <row r="17" ht="15.75" spans="1:19">
      <c r="A17" s="5" t="str">
        <f t="shared" si="1"/>
        <v>42020</v>
      </c>
      <c r="B17" s="12">
        <f t="shared" si="2"/>
        <v>43922</v>
      </c>
      <c r="C17" s="13">
        <f t="shared" si="3"/>
        <v>500</v>
      </c>
      <c r="D17" s="13">
        <f t="shared" si="4"/>
        <v>50</v>
      </c>
      <c r="E17" s="13">
        <f t="shared" si="5"/>
        <v>50</v>
      </c>
      <c r="F17" s="14">
        <f t="shared" si="6"/>
        <v>45</v>
      </c>
      <c r="G17" s="14">
        <f t="shared" si="0"/>
        <v>5</v>
      </c>
      <c r="H17" s="14">
        <f t="shared" si="7"/>
        <v>0</v>
      </c>
      <c r="I17" s="24">
        <f t="shared" si="8"/>
        <v>0</v>
      </c>
      <c r="J17" s="24">
        <f t="shared" si="9"/>
        <v>45</v>
      </c>
      <c r="K17" s="25">
        <v>43954</v>
      </c>
      <c r="L17" s="26">
        <v>45</v>
      </c>
      <c r="M17" s="25"/>
      <c r="N17" s="26"/>
      <c r="O17" s="25"/>
      <c r="P17" s="26"/>
      <c r="S17" s="5"/>
    </row>
    <row r="18" ht="15.75" spans="1:19">
      <c r="A18" s="5" t="str">
        <f t="shared" si="1"/>
        <v>52020</v>
      </c>
      <c r="B18" s="12">
        <f t="shared" si="2"/>
        <v>43952</v>
      </c>
      <c r="C18" s="13">
        <f t="shared" si="3"/>
        <v>500</v>
      </c>
      <c r="D18" s="13">
        <f t="shared" si="4"/>
        <v>50</v>
      </c>
      <c r="E18" s="13">
        <f t="shared" si="5"/>
        <v>55</v>
      </c>
      <c r="F18" s="14">
        <f t="shared" si="6"/>
        <v>5</v>
      </c>
      <c r="G18" s="14">
        <f t="shared" si="0"/>
        <v>50</v>
      </c>
      <c r="H18" s="14">
        <f t="shared" si="7"/>
        <v>0</v>
      </c>
      <c r="I18" s="24">
        <f t="shared" si="8"/>
        <v>0</v>
      </c>
      <c r="J18" s="24">
        <f t="shared" si="9"/>
        <v>5</v>
      </c>
      <c r="K18" s="25">
        <v>43966</v>
      </c>
      <c r="L18" s="26">
        <v>5</v>
      </c>
      <c r="M18" s="25"/>
      <c r="N18" s="26"/>
      <c r="O18" s="25"/>
      <c r="P18" s="26"/>
      <c r="S18" s="5"/>
    </row>
    <row r="19" ht="15.75" spans="1:19">
      <c r="A19" s="5" t="str">
        <f t="shared" si="1"/>
        <v>62020</v>
      </c>
      <c r="B19" s="12">
        <f t="shared" si="2"/>
        <v>43983</v>
      </c>
      <c r="C19" s="13">
        <f t="shared" si="3"/>
        <v>500</v>
      </c>
      <c r="D19" s="13">
        <f t="shared" si="4"/>
        <v>50</v>
      </c>
      <c r="E19" s="13">
        <f t="shared" si="5"/>
        <v>100</v>
      </c>
      <c r="F19" s="14">
        <f t="shared" si="6"/>
        <v>100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100</v>
      </c>
      <c r="K19" s="25">
        <v>43988</v>
      </c>
      <c r="L19" s="26">
        <v>50</v>
      </c>
      <c r="M19" s="25">
        <v>43998</v>
      </c>
      <c r="N19" s="26">
        <v>50</v>
      </c>
      <c r="O19" s="25"/>
      <c r="P19" s="26"/>
      <c r="S19" s="5"/>
    </row>
    <row r="20" ht="15.75" spans="1:19">
      <c r="A20" s="5" t="str">
        <f t="shared" si="1"/>
        <v>72020</v>
      </c>
      <c r="B20" s="12">
        <f t="shared" si="2"/>
        <v>44013</v>
      </c>
      <c r="C20" s="13">
        <f t="shared" si="3"/>
        <v>500</v>
      </c>
      <c r="D20" s="13">
        <f t="shared" si="4"/>
        <v>50</v>
      </c>
      <c r="E20" s="13">
        <f t="shared" si="5"/>
        <v>50</v>
      </c>
      <c r="F20" s="14">
        <f t="shared" si="6"/>
        <v>50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50</v>
      </c>
      <c r="K20" s="25">
        <v>44036</v>
      </c>
      <c r="L20" s="26">
        <v>50</v>
      </c>
      <c r="M20" s="25"/>
      <c r="N20" s="26"/>
      <c r="O20" s="25"/>
      <c r="P20" s="26"/>
      <c r="S20" s="5"/>
    </row>
    <row r="21" ht="15.75" spans="1:19">
      <c r="A21" s="5" t="str">
        <f t="shared" si="1"/>
        <v>82020</v>
      </c>
      <c r="B21" s="12">
        <f t="shared" si="2"/>
        <v>44044</v>
      </c>
      <c r="C21" s="13">
        <f t="shared" si="3"/>
        <v>500</v>
      </c>
      <c r="D21" s="13">
        <f t="shared" si="4"/>
        <v>50</v>
      </c>
      <c r="E21" s="13">
        <f t="shared" si="5"/>
        <v>50</v>
      </c>
      <c r="F21" s="14">
        <f t="shared" si="6"/>
        <v>50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50</v>
      </c>
      <c r="K21" s="25">
        <v>44079</v>
      </c>
      <c r="L21" s="26">
        <v>50</v>
      </c>
      <c r="M21" s="25"/>
      <c r="N21" s="26"/>
      <c r="O21" s="25"/>
      <c r="P21" s="26"/>
      <c r="S21" s="5"/>
    </row>
    <row r="22" ht="15.75" spans="1:19">
      <c r="A22" s="5" t="str">
        <f t="shared" si="1"/>
        <v>92020</v>
      </c>
      <c r="B22" s="12">
        <f t="shared" si="2"/>
        <v>44075</v>
      </c>
      <c r="C22" s="13">
        <f t="shared" si="3"/>
        <v>500</v>
      </c>
      <c r="D22" s="13">
        <f t="shared" si="4"/>
        <v>50</v>
      </c>
      <c r="E22" s="13">
        <f t="shared" si="5"/>
        <v>50</v>
      </c>
      <c r="F22" s="14">
        <f t="shared" si="6"/>
        <v>0</v>
      </c>
      <c r="G22" s="14">
        <f t="shared" si="0"/>
        <v>50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102020</v>
      </c>
      <c r="B23" s="12">
        <f t="shared" si="2"/>
        <v>44105</v>
      </c>
      <c r="C23" s="13">
        <f t="shared" si="3"/>
        <v>500</v>
      </c>
      <c r="D23" s="13">
        <f t="shared" si="4"/>
        <v>50</v>
      </c>
      <c r="E23" s="13">
        <f t="shared" si="5"/>
        <v>100</v>
      </c>
      <c r="F23" s="14">
        <f t="shared" si="6"/>
        <v>0</v>
      </c>
      <c r="G23" s="14">
        <f t="shared" si="0"/>
        <v>100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112020</v>
      </c>
      <c r="B24" s="12">
        <f t="shared" si="2"/>
        <v>44136</v>
      </c>
      <c r="C24" s="13">
        <f t="shared" si="3"/>
        <v>500</v>
      </c>
      <c r="D24" s="13">
        <f t="shared" si="4"/>
        <v>50</v>
      </c>
      <c r="E24" s="13">
        <f t="shared" si="5"/>
        <v>150</v>
      </c>
      <c r="F24" s="14">
        <f t="shared" si="6"/>
        <v>0</v>
      </c>
      <c r="G24" s="14">
        <f t="shared" si="0"/>
        <v>150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122020</v>
      </c>
      <c r="B25" s="12">
        <f t="shared" si="2"/>
        <v>44166</v>
      </c>
      <c r="C25" s="13">
        <f t="shared" si="3"/>
        <v>500</v>
      </c>
      <c r="D25" s="13">
        <f t="shared" si="4"/>
        <v>50</v>
      </c>
      <c r="E25" s="13">
        <f t="shared" si="5"/>
        <v>200</v>
      </c>
      <c r="F25" s="14">
        <f t="shared" si="6"/>
        <v>0</v>
      </c>
      <c r="G25" s="14">
        <f t="shared" si="0"/>
        <v>200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12021</v>
      </c>
      <c r="B26" s="12">
        <f t="shared" si="2"/>
        <v>44197</v>
      </c>
      <c r="C26" s="13">
        <f t="shared" si="3"/>
        <v>500</v>
      </c>
      <c r="D26" s="13">
        <f t="shared" si="4"/>
        <v>50</v>
      </c>
      <c r="E26" s="13">
        <f t="shared" si="5"/>
        <v>250</v>
      </c>
      <c r="F26" s="14">
        <f t="shared" si="6"/>
        <v>0</v>
      </c>
      <c r="G26" s="14">
        <f t="shared" si="0"/>
        <v>250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22021</v>
      </c>
      <c r="B27" s="12">
        <f t="shared" si="2"/>
        <v>44228</v>
      </c>
      <c r="C27" s="13">
        <f t="shared" si="3"/>
        <v>500</v>
      </c>
      <c r="D27" s="13">
        <f t="shared" si="4"/>
        <v>50</v>
      </c>
      <c r="E27" s="13">
        <f t="shared" si="5"/>
        <v>300</v>
      </c>
      <c r="F27" s="14">
        <f t="shared" si="6"/>
        <v>0</v>
      </c>
      <c r="G27" s="14">
        <f t="shared" si="0"/>
        <v>300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32021</v>
      </c>
      <c r="B28" s="12">
        <f t="shared" si="2"/>
        <v>44256</v>
      </c>
      <c r="C28" s="13">
        <f t="shared" si="3"/>
        <v>500</v>
      </c>
      <c r="D28" s="13">
        <f t="shared" si="4"/>
        <v>50</v>
      </c>
      <c r="E28" s="13">
        <f t="shared" si="5"/>
        <v>350</v>
      </c>
      <c r="F28" s="14">
        <f t="shared" si="6"/>
        <v>0</v>
      </c>
      <c r="G28" s="14">
        <f t="shared" si="0"/>
        <v>350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42021</v>
      </c>
      <c r="B29" s="12">
        <f t="shared" si="2"/>
        <v>44287</v>
      </c>
      <c r="C29" s="13">
        <f t="shared" si="3"/>
        <v>500</v>
      </c>
      <c r="D29" s="13">
        <f t="shared" si="4"/>
        <v>50</v>
      </c>
      <c r="E29" s="13">
        <f t="shared" si="5"/>
        <v>400</v>
      </c>
      <c r="F29" s="14">
        <f t="shared" si="6"/>
        <v>0</v>
      </c>
      <c r="G29" s="14">
        <f t="shared" si="0"/>
        <v>400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52021</v>
      </c>
      <c r="B30" s="12">
        <f t="shared" si="2"/>
        <v>44317</v>
      </c>
      <c r="C30" s="13">
        <f t="shared" si="3"/>
        <v>500</v>
      </c>
      <c r="D30" s="13">
        <f t="shared" si="4"/>
        <v>50</v>
      </c>
      <c r="E30" s="13">
        <f t="shared" si="5"/>
        <v>450</v>
      </c>
      <c r="F30" s="14">
        <f t="shared" si="6"/>
        <v>0</v>
      </c>
      <c r="G30" s="14">
        <f t="shared" si="0"/>
        <v>450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62021</v>
      </c>
      <c r="B31" s="12">
        <f t="shared" si="2"/>
        <v>44348</v>
      </c>
      <c r="C31" s="13">
        <f t="shared" si="3"/>
        <v>500</v>
      </c>
      <c r="D31" s="13">
        <f t="shared" si="4"/>
        <v>50</v>
      </c>
      <c r="E31" s="13">
        <f t="shared" si="5"/>
        <v>500</v>
      </c>
      <c r="F31" s="14">
        <f t="shared" si="6"/>
        <v>0</v>
      </c>
      <c r="G31" s="14">
        <f t="shared" si="0"/>
        <v>500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72021</v>
      </c>
      <c r="B32" s="12">
        <f t="shared" si="2"/>
        <v>44378</v>
      </c>
      <c r="C32" s="13">
        <f t="shared" si="3"/>
        <v>500</v>
      </c>
      <c r="D32" s="13">
        <f t="shared" si="4"/>
        <v>50</v>
      </c>
      <c r="E32" s="13">
        <f t="shared" si="5"/>
        <v>550</v>
      </c>
      <c r="F32" s="14">
        <f t="shared" si="6"/>
        <v>0</v>
      </c>
      <c r="G32" s="14">
        <f t="shared" si="0"/>
        <v>550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82021</v>
      </c>
      <c r="B33" s="12">
        <f t="shared" si="2"/>
        <v>44409</v>
      </c>
      <c r="C33" s="13">
        <f t="shared" si="3"/>
        <v>500</v>
      </c>
      <c r="D33" s="13">
        <f t="shared" si="4"/>
        <v>50</v>
      </c>
      <c r="E33" s="13">
        <f t="shared" si="5"/>
        <v>600</v>
      </c>
      <c r="F33" s="14">
        <f t="shared" si="6"/>
        <v>0</v>
      </c>
      <c r="G33" s="14">
        <f t="shared" si="0"/>
        <v>600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92021</v>
      </c>
      <c r="B34" s="12">
        <f t="shared" si="2"/>
        <v>44440</v>
      </c>
      <c r="C34" s="13">
        <f t="shared" si="3"/>
        <v>500</v>
      </c>
      <c r="D34" s="13">
        <f t="shared" si="4"/>
        <v>50</v>
      </c>
      <c r="E34" s="13">
        <f t="shared" si="5"/>
        <v>650</v>
      </c>
      <c r="F34" s="14">
        <f t="shared" si="6"/>
        <v>0</v>
      </c>
      <c r="G34" s="14">
        <f t="shared" si="0"/>
        <v>650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102021</v>
      </c>
      <c r="B35" s="12">
        <f t="shared" si="2"/>
        <v>44470</v>
      </c>
      <c r="C35" s="13">
        <f t="shared" si="3"/>
        <v>500</v>
      </c>
      <c r="D35" s="13">
        <f t="shared" si="4"/>
        <v>50</v>
      </c>
      <c r="E35" s="13">
        <f t="shared" si="5"/>
        <v>700</v>
      </c>
      <c r="F35" s="14">
        <f t="shared" si="6"/>
        <v>0</v>
      </c>
      <c r="G35" s="14">
        <f t="shared" si="0"/>
        <v>700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112021</v>
      </c>
      <c r="B36" s="12">
        <f t="shared" si="2"/>
        <v>44501</v>
      </c>
      <c r="C36" s="13">
        <f t="shared" si="3"/>
        <v>500</v>
      </c>
      <c r="D36" s="13">
        <f t="shared" si="4"/>
        <v>50</v>
      </c>
      <c r="E36" s="13">
        <f t="shared" si="5"/>
        <v>750</v>
      </c>
      <c r="F36" s="14">
        <f t="shared" si="6"/>
        <v>0</v>
      </c>
      <c r="G36" s="14">
        <f t="shared" si="0"/>
        <v>750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122021</v>
      </c>
      <c r="B37" s="12">
        <f t="shared" si="2"/>
        <v>44531</v>
      </c>
      <c r="C37" s="13">
        <f t="shared" si="3"/>
        <v>500</v>
      </c>
      <c r="D37" s="13">
        <f t="shared" si="4"/>
        <v>50</v>
      </c>
      <c r="E37" s="13">
        <f t="shared" si="5"/>
        <v>800</v>
      </c>
      <c r="F37" s="14">
        <f t="shared" si="6"/>
        <v>0</v>
      </c>
      <c r="G37" s="14">
        <f t="shared" ref="G37:G68" si="10">E37-F37</f>
        <v>800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12022</v>
      </c>
      <c r="B38" s="12">
        <f t="shared" ref="B38:B69" si="12">EDATE(B37,1)</f>
        <v>44562</v>
      </c>
      <c r="C38" s="13">
        <f t="shared" ref="C38:C69" si="13">C37-H38+I38</f>
        <v>500</v>
      </c>
      <c r="D38" s="13">
        <f t="shared" ref="D38:D69" si="14">C37*$K$1</f>
        <v>50</v>
      </c>
      <c r="E38" s="13">
        <f t="shared" ref="E38:E69" si="15">C37*$K$1+G37</f>
        <v>850</v>
      </c>
      <c r="F38" s="14">
        <f t="shared" ref="F38:F69" si="16">IF(J38&gt;E38,E38,J38)</f>
        <v>0</v>
      </c>
      <c r="G38" s="14">
        <f t="shared" si="10"/>
        <v>850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22022</v>
      </c>
      <c r="B39" s="12">
        <f t="shared" si="12"/>
        <v>44593</v>
      </c>
      <c r="C39" s="13">
        <f t="shared" si="13"/>
        <v>500</v>
      </c>
      <c r="D39" s="13">
        <f t="shared" si="14"/>
        <v>50</v>
      </c>
      <c r="E39" s="13">
        <f t="shared" si="15"/>
        <v>900</v>
      </c>
      <c r="F39" s="14">
        <f t="shared" si="16"/>
        <v>0</v>
      </c>
      <c r="G39" s="14">
        <f t="shared" si="10"/>
        <v>900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32022</v>
      </c>
      <c r="B40" s="12">
        <f t="shared" si="12"/>
        <v>44621</v>
      </c>
      <c r="C40" s="13">
        <f t="shared" si="13"/>
        <v>500</v>
      </c>
      <c r="D40" s="13">
        <f t="shared" si="14"/>
        <v>50</v>
      </c>
      <c r="E40" s="13">
        <f t="shared" si="15"/>
        <v>950</v>
      </c>
      <c r="F40" s="14">
        <f t="shared" si="16"/>
        <v>0</v>
      </c>
      <c r="G40" s="14">
        <f t="shared" si="10"/>
        <v>950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42022</v>
      </c>
      <c r="B41" s="12">
        <f t="shared" si="12"/>
        <v>44652</v>
      </c>
      <c r="C41" s="13">
        <f t="shared" si="13"/>
        <v>500</v>
      </c>
      <c r="D41" s="13">
        <f t="shared" si="14"/>
        <v>50</v>
      </c>
      <c r="E41" s="13">
        <f t="shared" si="15"/>
        <v>1000</v>
      </c>
      <c r="F41" s="14">
        <f t="shared" si="16"/>
        <v>0</v>
      </c>
      <c r="G41" s="14">
        <f t="shared" si="10"/>
        <v>1000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52022</v>
      </c>
      <c r="B42" s="12">
        <f t="shared" si="12"/>
        <v>44682</v>
      </c>
      <c r="C42" s="13">
        <f t="shared" si="13"/>
        <v>500</v>
      </c>
      <c r="D42" s="13">
        <f t="shared" si="14"/>
        <v>50</v>
      </c>
      <c r="E42" s="13">
        <f t="shared" si="15"/>
        <v>1050</v>
      </c>
      <c r="F42" s="14">
        <f t="shared" si="16"/>
        <v>0</v>
      </c>
      <c r="G42" s="14">
        <f t="shared" si="10"/>
        <v>1050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62022</v>
      </c>
      <c r="B43" s="12">
        <f t="shared" si="12"/>
        <v>44713</v>
      </c>
      <c r="C43" s="13">
        <f t="shared" si="13"/>
        <v>500</v>
      </c>
      <c r="D43" s="13">
        <f t="shared" si="14"/>
        <v>50</v>
      </c>
      <c r="E43" s="13">
        <f t="shared" si="15"/>
        <v>1100</v>
      </c>
      <c r="F43" s="14">
        <f t="shared" si="16"/>
        <v>0</v>
      </c>
      <c r="G43" s="14">
        <f t="shared" si="10"/>
        <v>1100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72022</v>
      </c>
      <c r="B44" s="12">
        <f t="shared" si="12"/>
        <v>44743</v>
      </c>
      <c r="C44" s="13">
        <f t="shared" si="13"/>
        <v>500</v>
      </c>
      <c r="D44" s="13">
        <f t="shared" si="14"/>
        <v>50</v>
      </c>
      <c r="E44" s="13">
        <f t="shared" si="15"/>
        <v>1150</v>
      </c>
      <c r="F44" s="14">
        <f t="shared" si="16"/>
        <v>0</v>
      </c>
      <c r="G44" s="14">
        <f t="shared" si="10"/>
        <v>1150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82022</v>
      </c>
      <c r="B45" s="12">
        <f t="shared" si="12"/>
        <v>44774</v>
      </c>
      <c r="C45" s="13">
        <f t="shared" si="13"/>
        <v>500</v>
      </c>
      <c r="D45" s="13">
        <f t="shared" si="14"/>
        <v>50</v>
      </c>
      <c r="E45" s="13">
        <f t="shared" si="15"/>
        <v>1200</v>
      </c>
      <c r="F45" s="14">
        <f t="shared" si="16"/>
        <v>0</v>
      </c>
      <c r="G45" s="14">
        <f t="shared" si="10"/>
        <v>1200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92022</v>
      </c>
      <c r="B46" s="12">
        <f t="shared" si="12"/>
        <v>44805</v>
      </c>
      <c r="C46" s="13">
        <f t="shared" si="13"/>
        <v>500</v>
      </c>
      <c r="D46" s="13">
        <f t="shared" si="14"/>
        <v>50</v>
      </c>
      <c r="E46" s="13">
        <f t="shared" si="15"/>
        <v>1250</v>
      </c>
      <c r="F46" s="14">
        <f t="shared" si="16"/>
        <v>0</v>
      </c>
      <c r="G46" s="14">
        <f t="shared" si="10"/>
        <v>1250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102022</v>
      </c>
      <c r="B47" s="12">
        <f t="shared" si="12"/>
        <v>44835</v>
      </c>
      <c r="C47" s="13">
        <f t="shared" si="13"/>
        <v>500</v>
      </c>
      <c r="D47" s="13">
        <f t="shared" si="14"/>
        <v>50</v>
      </c>
      <c r="E47" s="13">
        <f t="shared" si="15"/>
        <v>1300</v>
      </c>
      <c r="F47" s="14">
        <f t="shared" si="16"/>
        <v>0</v>
      </c>
      <c r="G47" s="14">
        <f t="shared" si="10"/>
        <v>1300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112022</v>
      </c>
      <c r="B48" s="12">
        <f t="shared" si="12"/>
        <v>44866</v>
      </c>
      <c r="C48" s="13">
        <f t="shared" si="13"/>
        <v>500</v>
      </c>
      <c r="D48" s="13">
        <f t="shared" si="14"/>
        <v>50</v>
      </c>
      <c r="E48" s="13">
        <f t="shared" si="15"/>
        <v>1350</v>
      </c>
      <c r="F48" s="14">
        <f t="shared" si="16"/>
        <v>0</v>
      </c>
      <c r="G48" s="14">
        <f t="shared" si="10"/>
        <v>1350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122022</v>
      </c>
      <c r="B49" s="12">
        <f t="shared" si="12"/>
        <v>44896</v>
      </c>
      <c r="C49" s="13">
        <f t="shared" si="13"/>
        <v>500</v>
      </c>
      <c r="D49" s="13">
        <f t="shared" si="14"/>
        <v>50</v>
      </c>
      <c r="E49" s="13">
        <f t="shared" si="15"/>
        <v>1400</v>
      </c>
      <c r="F49" s="14">
        <f t="shared" si="16"/>
        <v>0</v>
      </c>
      <c r="G49" s="14">
        <f t="shared" si="10"/>
        <v>1400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12023</v>
      </c>
      <c r="B50" s="12">
        <f t="shared" si="12"/>
        <v>44927</v>
      </c>
      <c r="C50" s="13">
        <f t="shared" si="13"/>
        <v>500</v>
      </c>
      <c r="D50" s="13">
        <f t="shared" si="14"/>
        <v>50</v>
      </c>
      <c r="E50" s="13">
        <f t="shared" si="15"/>
        <v>1450</v>
      </c>
      <c r="F50" s="14">
        <f t="shared" si="16"/>
        <v>0</v>
      </c>
      <c r="G50" s="14">
        <f t="shared" si="10"/>
        <v>1450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22023</v>
      </c>
      <c r="B51" s="12">
        <f t="shared" si="12"/>
        <v>44958</v>
      </c>
      <c r="C51" s="13">
        <f t="shared" si="13"/>
        <v>500</v>
      </c>
      <c r="D51" s="13">
        <f t="shared" si="14"/>
        <v>50</v>
      </c>
      <c r="E51" s="13">
        <f t="shared" si="15"/>
        <v>1500</v>
      </c>
      <c r="F51" s="14">
        <f t="shared" si="16"/>
        <v>0</v>
      </c>
      <c r="G51" s="14">
        <f t="shared" si="10"/>
        <v>1500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32023</v>
      </c>
      <c r="B52" s="12">
        <f t="shared" si="12"/>
        <v>44986</v>
      </c>
      <c r="C52" s="13">
        <f t="shared" si="13"/>
        <v>500</v>
      </c>
      <c r="D52" s="13">
        <f t="shared" si="14"/>
        <v>50</v>
      </c>
      <c r="E52" s="13">
        <f t="shared" si="15"/>
        <v>1550</v>
      </c>
      <c r="F52" s="14">
        <f t="shared" si="16"/>
        <v>0</v>
      </c>
      <c r="G52" s="14">
        <f t="shared" si="10"/>
        <v>1550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42023</v>
      </c>
      <c r="B53" s="12">
        <f t="shared" si="12"/>
        <v>45017</v>
      </c>
      <c r="C53" s="13">
        <f t="shared" si="13"/>
        <v>500</v>
      </c>
      <c r="D53" s="13">
        <f t="shared" si="14"/>
        <v>50</v>
      </c>
      <c r="E53" s="13">
        <f t="shared" si="15"/>
        <v>1600</v>
      </c>
      <c r="F53" s="14">
        <f t="shared" si="16"/>
        <v>0</v>
      </c>
      <c r="G53" s="14">
        <f t="shared" si="10"/>
        <v>1600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52023</v>
      </c>
      <c r="B54" s="12">
        <f t="shared" si="12"/>
        <v>45047</v>
      </c>
      <c r="C54" s="13">
        <f t="shared" si="13"/>
        <v>500</v>
      </c>
      <c r="D54" s="13">
        <f t="shared" si="14"/>
        <v>50</v>
      </c>
      <c r="E54" s="13">
        <f t="shared" si="15"/>
        <v>1650</v>
      </c>
      <c r="F54" s="14">
        <f t="shared" si="16"/>
        <v>0</v>
      </c>
      <c r="G54" s="14">
        <f t="shared" si="10"/>
        <v>1650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62023</v>
      </c>
      <c r="B55" s="12">
        <f t="shared" si="12"/>
        <v>45078</v>
      </c>
      <c r="C55" s="13">
        <f t="shared" si="13"/>
        <v>500</v>
      </c>
      <c r="D55" s="13">
        <f t="shared" si="14"/>
        <v>50</v>
      </c>
      <c r="E55" s="13">
        <f t="shared" si="15"/>
        <v>1700</v>
      </c>
      <c r="F55" s="14">
        <f t="shared" si="16"/>
        <v>0</v>
      </c>
      <c r="G55" s="14">
        <f t="shared" si="10"/>
        <v>1700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72023</v>
      </c>
      <c r="B56" s="12">
        <f t="shared" si="12"/>
        <v>45108</v>
      </c>
      <c r="C56" s="13">
        <f t="shared" si="13"/>
        <v>500</v>
      </c>
      <c r="D56" s="13">
        <f t="shared" si="14"/>
        <v>50</v>
      </c>
      <c r="E56" s="13">
        <f t="shared" si="15"/>
        <v>1750</v>
      </c>
      <c r="F56" s="14">
        <f t="shared" si="16"/>
        <v>0</v>
      </c>
      <c r="G56" s="14">
        <f t="shared" si="10"/>
        <v>1750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82023</v>
      </c>
      <c r="B57" s="12">
        <f t="shared" si="12"/>
        <v>45139</v>
      </c>
      <c r="C57" s="13">
        <f t="shared" si="13"/>
        <v>500</v>
      </c>
      <c r="D57" s="13">
        <f t="shared" si="14"/>
        <v>50</v>
      </c>
      <c r="E57" s="13">
        <f t="shared" si="15"/>
        <v>1800</v>
      </c>
      <c r="F57" s="14">
        <f t="shared" si="16"/>
        <v>0</v>
      </c>
      <c r="G57" s="14">
        <f t="shared" si="10"/>
        <v>1800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92023</v>
      </c>
      <c r="B58" s="12">
        <f t="shared" si="12"/>
        <v>45170</v>
      </c>
      <c r="C58" s="13">
        <f t="shared" si="13"/>
        <v>500</v>
      </c>
      <c r="D58" s="13">
        <f t="shared" si="14"/>
        <v>50</v>
      </c>
      <c r="E58" s="13">
        <f t="shared" si="15"/>
        <v>1850</v>
      </c>
      <c r="F58" s="14">
        <f t="shared" si="16"/>
        <v>0</v>
      </c>
      <c r="G58" s="14">
        <f t="shared" si="10"/>
        <v>1850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102023</v>
      </c>
      <c r="B59" s="12">
        <f t="shared" si="12"/>
        <v>45200</v>
      </c>
      <c r="C59" s="13">
        <f t="shared" si="13"/>
        <v>500</v>
      </c>
      <c r="D59" s="13">
        <f t="shared" si="14"/>
        <v>50</v>
      </c>
      <c r="E59" s="13">
        <f t="shared" si="15"/>
        <v>1900</v>
      </c>
      <c r="F59" s="14">
        <f t="shared" si="16"/>
        <v>0</v>
      </c>
      <c r="G59" s="14">
        <f t="shared" si="10"/>
        <v>1900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112023</v>
      </c>
      <c r="B60" s="12">
        <f t="shared" si="12"/>
        <v>45231</v>
      </c>
      <c r="C60" s="13">
        <f t="shared" si="13"/>
        <v>500</v>
      </c>
      <c r="D60" s="13">
        <f t="shared" si="14"/>
        <v>50</v>
      </c>
      <c r="E60" s="13">
        <f t="shared" si="15"/>
        <v>1950</v>
      </c>
      <c r="F60" s="14">
        <f t="shared" si="16"/>
        <v>0</v>
      </c>
      <c r="G60" s="14">
        <f t="shared" si="10"/>
        <v>1950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122023</v>
      </c>
      <c r="B61" s="12">
        <f t="shared" si="12"/>
        <v>45261</v>
      </c>
      <c r="C61" s="13">
        <f t="shared" si="13"/>
        <v>500</v>
      </c>
      <c r="D61" s="13">
        <f t="shared" si="14"/>
        <v>50</v>
      </c>
      <c r="E61" s="13">
        <f t="shared" si="15"/>
        <v>2000</v>
      </c>
      <c r="F61" s="14">
        <f t="shared" si="16"/>
        <v>0</v>
      </c>
      <c r="G61" s="14">
        <f t="shared" si="10"/>
        <v>2000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12024</v>
      </c>
      <c r="B62" s="12">
        <f t="shared" si="12"/>
        <v>45292</v>
      </c>
      <c r="C62" s="13">
        <f t="shared" si="13"/>
        <v>500</v>
      </c>
      <c r="D62" s="13">
        <f t="shared" si="14"/>
        <v>50</v>
      </c>
      <c r="E62" s="13">
        <f t="shared" si="15"/>
        <v>2050</v>
      </c>
      <c r="F62" s="14">
        <f t="shared" si="16"/>
        <v>0</v>
      </c>
      <c r="G62" s="14">
        <f t="shared" si="10"/>
        <v>2050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22024</v>
      </c>
      <c r="B63" s="12">
        <f t="shared" si="12"/>
        <v>45323</v>
      </c>
      <c r="C63" s="13">
        <f t="shared" si="13"/>
        <v>500</v>
      </c>
      <c r="D63" s="13">
        <f t="shared" si="14"/>
        <v>50</v>
      </c>
      <c r="E63" s="13">
        <f t="shared" si="15"/>
        <v>2100</v>
      </c>
      <c r="F63" s="14">
        <f t="shared" si="16"/>
        <v>0</v>
      </c>
      <c r="G63" s="14">
        <f t="shared" si="10"/>
        <v>2100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32024</v>
      </c>
      <c r="B64" s="12">
        <f t="shared" si="12"/>
        <v>45352</v>
      </c>
      <c r="C64" s="13">
        <f t="shared" si="13"/>
        <v>500</v>
      </c>
      <c r="D64" s="13">
        <f t="shared" si="14"/>
        <v>50</v>
      </c>
      <c r="E64" s="13">
        <f t="shared" si="15"/>
        <v>2150</v>
      </c>
      <c r="F64" s="14">
        <f t="shared" si="16"/>
        <v>0</v>
      </c>
      <c r="G64" s="14">
        <f t="shared" si="10"/>
        <v>2150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42024</v>
      </c>
      <c r="B65" s="12">
        <f t="shared" si="12"/>
        <v>45383</v>
      </c>
      <c r="C65" s="13">
        <f t="shared" si="13"/>
        <v>500</v>
      </c>
      <c r="D65" s="13">
        <f t="shared" si="14"/>
        <v>50</v>
      </c>
      <c r="E65" s="13">
        <f t="shared" si="15"/>
        <v>2200</v>
      </c>
      <c r="F65" s="14">
        <f t="shared" si="16"/>
        <v>0</v>
      </c>
      <c r="G65" s="14">
        <f t="shared" si="10"/>
        <v>2200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52024</v>
      </c>
      <c r="B66" s="12">
        <f t="shared" si="12"/>
        <v>45413</v>
      </c>
      <c r="C66" s="13">
        <f t="shared" si="13"/>
        <v>500</v>
      </c>
      <c r="D66" s="13">
        <f t="shared" si="14"/>
        <v>50</v>
      </c>
      <c r="E66" s="13">
        <f t="shared" si="15"/>
        <v>2250</v>
      </c>
      <c r="F66" s="14">
        <f t="shared" si="16"/>
        <v>0</v>
      </c>
      <c r="G66" s="14">
        <f t="shared" si="10"/>
        <v>2250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62024</v>
      </c>
      <c r="B67" s="12">
        <f t="shared" si="12"/>
        <v>45444</v>
      </c>
      <c r="C67" s="13">
        <f t="shared" si="13"/>
        <v>500</v>
      </c>
      <c r="D67" s="13">
        <f t="shared" si="14"/>
        <v>50</v>
      </c>
      <c r="E67" s="13">
        <f t="shared" si="15"/>
        <v>2300</v>
      </c>
      <c r="F67" s="14">
        <f t="shared" si="16"/>
        <v>0</v>
      </c>
      <c r="G67" s="14">
        <f t="shared" si="10"/>
        <v>2300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72024</v>
      </c>
      <c r="B68" s="12">
        <f t="shared" si="12"/>
        <v>45474</v>
      </c>
      <c r="C68" s="13">
        <f t="shared" si="13"/>
        <v>500</v>
      </c>
      <c r="D68" s="13">
        <f t="shared" si="14"/>
        <v>50</v>
      </c>
      <c r="E68" s="13">
        <f t="shared" si="15"/>
        <v>2350</v>
      </c>
      <c r="F68" s="14">
        <f t="shared" si="16"/>
        <v>0</v>
      </c>
      <c r="G68" s="14">
        <f t="shared" si="10"/>
        <v>2350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82024</v>
      </c>
      <c r="B69" s="12">
        <f t="shared" si="12"/>
        <v>45505</v>
      </c>
      <c r="C69" s="13">
        <f t="shared" si="13"/>
        <v>500</v>
      </c>
      <c r="D69" s="13">
        <f t="shared" si="14"/>
        <v>50</v>
      </c>
      <c r="E69" s="13">
        <f t="shared" si="15"/>
        <v>2400</v>
      </c>
      <c r="F69" s="14">
        <f t="shared" si="16"/>
        <v>0</v>
      </c>
      <c r="G69" s="14">
        <f t="shared" ref="G69:G100" si="19">E69-F69</f>
        <v>2400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92024</v>
      </c>
      <c r="B70" s="12">
        <f t="shared" ref="B70:B101" si="21">EDATE(B69,1)</f>
        <v>45536</v>
      </c>
      <c r="C70" s="13">
        <f t="shared" ref="C70:C101" si="22">C69-H70+I70</f>
        <v>500</v>
      </c>
      <c r="D70" s="13">
        <f t="shared" ref="D70:D101" si="23">C69*$K$1</f>
        <v>50</v>
      </c>
      <c r="E70" s="13">
        <f t="shared" ref="E70:E101" si="24">C69*$K$1+G69</f>
        <v>2450</v>
      </c>
      <c r="F70" s="14">
        <f t="shared" ref="F70:F101" si="25">IF(J70&gt;E70,E70,J70)</f>
        <v>0</v>
      </c>
      <c r="G70" s="14">
        <f t="shared" si="19"/>
        <v>2450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102024</v>
      </c>
      <c r="B71" s="12">
        <f t="shared" si="21"/>
        <v>45566</v>
      </c>
      <c r="C71" s="13">
        <f t="shared" si="22"/>
        <v>500</v>
      </c>
      <c r="D71" s="13">
        <f t="shared" si="23"/>
        <v>50</v>
      </c>
      <c r="E71" s="13">
        <f t="shared" si="24"/>
        <v>2500</v>
      </c>
      <c r="F71" s="14">
        <f t="shared" si="25"/>
        <v>0</v>
      </c>
      <c r="G71" s="14">
        <f t="shared" si="19"/>
        <v>2500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112024</v>
      </c>
      <c r="B72" s="12">
        <f t="shared" si="21"/>
        <v>45597</v>
      </c>
      <c r="C72" s="13">
        <f t="shared" si="22"/>
        <v>500</v>
      </c>
      <c r="D72" s="13">
        <f t="shared" si="23"/>
        <v>50</v>
      </c>
      <c r="E72" s="13">
        <f t="shared" si="24"/>
        <v>2550</v>
      </c>
      <c r="F72" s="14">
        <f t="shared" si="25"/>
        <v>0</v>
      </c>
      <c r="G72" s="14">
        <f t="shared" si="19"/>
        <v>2550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122024</v>
      </c>
      <c r="B73" s="12">
        <f t="shared" si="21"/>
        <v>45627</v>
      </c>
      <c r="C73" s="13">
        <f t="shared" si="22"/>
        <v>500</v>
      </c>
      <c r="D73" s="13">
        <f t="shared" si="23"/>
        <v>50</v>
      </c>
      <c r="E73" s="13">
        <f t="shared" si="24"/>
        <v>2600</v>
      </c>
      <c r="F73" s="14">
        <f t="shared" si="25"/>
        <v>0</v>
      </c>
      <c r="G73" s="14">
        <f t="shared" si="19"/>
        <v>2600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12025</v>
      </c>
      <c r="B74" s="12">
        <f t="shared" si="21"/>
        <v>45658</v>
      </c>
      <c r="C74" s="13">
        <f t="shared" si="22"/>
        <v>500</v>
      </c>
      <c r="D74" s="13">
        <f t="shared" si="23"/>
        <v>50</v>
      </c>
      <c r="E74" s="13">
        <f t="shared" si="24"/>
        <v>2650</v>
      </c>
      <c r="F74" s="14">
        <f t="shared" si="25"/>
        <v>0</v>
      </c>
      <c r="G74" s="14">
        <f t="shared" si="19"/>
        <v>2650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22025</v>
      </c>
      <c r="B75" s="12">
        <f t="shared" si="21"/>
        <v>45689</v>
      </c>
      <c r="C75" s="13">
        <f t="shared" si="22"/>
        <v>500</v>
      </c>
      <c r="D75" s="13">
        <f t="shared" si="23"/>
        <v>50</v>
      </c>
      <c r="E75" s="13">
        <f t="shared" si="24"/>
        <v>2700</v>
      </c>
      <c r="F75" s="14">
        <f t="shared" si="25"/>
        <v>0</v>
      </c>
      <c r="G75" s="14">
        <f t="shared" si="19"/>
        <v>2700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32025</v>
      </c>
      <c r="B76" s="12">
        <f t="shared" si="21"/>
        <v>45717</v>
      </c>
      <c r="C76" s="13">
        <f t="shared" si="22"/>
        <v>500</v>
      </c>
      <c r="D76" s="13">
        <f t="shared" si="23"/>
        <v>50</v>
      </c>
      <c r="E76" s="13">
        <f t="shared" si="24"/>
        <v>2750</v>
      </c>
      <c r="F76" s="14">
        <f t="shared" si="25"/>
        <v>0</v>
      </c>
      <c r="G76" s="14">
        <f t="shared" si="19"/>
        <v>2750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42025</v>
      </c>
      <c r="B77" s="12">
        <f t="shared" si="21"/>
        <v>45748</v>
      </c>
      <c r="C77" s="13">
        <f t="shared" si="22"/>
        <v>500</v>
      </c>
      <c r="D77" s="13">
        <f t="shared" si="23"/>
        <v>50</v>
      </c>
      <c r="E77" s="13">
        <f t="shared" si="24"/>
        <v>2800</v>
      </c>
      <c r="F77" s="14">
        <f t="shared" si="25"/>
        <v>0</v>
      </c>
      <c r="G77" s="14">
        <f t="shared" si="19"/>
        <v>2800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52025</v>
      </c>
      <c r="B78" s="12">
        <f t="shared" si="21"/>
        <v>45778</v>
      </c>
      <c r="C78" s="13">
        <f t="shared" si="22"/>
        <v>500</v>
      </c>
      <c r="D78" s="13">
        <f t="shared" si="23"/>
        <v>50</v>
      </c>
      <c r="E78" s="13">
        <f t="shared" si="24"/>
        <v>2850</v>
      </c>
      <c r="F78" s="14">
        <f t="shared" si="25"/>
        <v>0</v>
      </c>
      <c r="G78" s="14">
        <f t="shared" si="19"/>
        <v>2850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62025</v>
      </c>
      <c r="B79" s="12">
        <f t="shared" si="21"/>
        <v>45809</v>
      </c>
      <c r="C79" s="13">
        <f t="shared" si="22"/>
        <v>500</v>
      </c>
      <c r="D79" s="13">
        <f t="shared" si="23"/>
        <v>50</v>
      </c>
      <c r="E79" s="13">
        <f t="shared" si="24"/>
        <v>2900</v>
      </c>
      <c r="F79" s="14">
        <f t="shared" si="25"/>
        <v>0</v>
      </c>
      <c r="G79" s="14">
        <f t="shared" si="19"/>
        <v>2900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72025</v>
      </c>
      <c r="B80" s="12">
        <f t="shared" si="21"/>
        <v>45839</v>
      </c>
      <c r="C80" s="13">
        <f t="shared" si="22"/>
        <v>500</v>
      </c>
      <c r="D80" s="13">
        <f t="shared" si="23"/>
        <v>50</v>
      </c>
      <c r="E80" s="13">
        <f t="shared" si="24"/>
        <v>2950</v>
      </c>
      <c r="F80" s="14">
        <f t="shared" si="25"/>
        <v>0</v>
      </c>
      <c r="G80" s="14">
        <f t="shared" si="19"/>
        <v>2950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82025</v>
      </c>
      <c r="B81" s="12">
        <f t="shared" si="21"/>
        <v>45870</v>
      </c>
      <c r="C81" s="13">
        <f t="shared" si="22"/>
        <v>500</v>
      </c>
      <c r="D81" s="13">
        <f t="shared" si="23"/>
        <v>50</v>
      </c>
      <c r="E81" s="13">
        <f t="shared" si="24"/>
        <v>3000</v>
      </c>
      <c r="F81" s="14">
        <f t="shared" si="25"/>
        <v>0</v>
      </c>
      <c r="G81" s="14">
        <f t="shared" si="19"/>
        <v>3000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92025</v>
      </c>
      <c r="B82" s="12">
        <f t="shared" si="21"/>
        <v>45901</v>
      </c>
      <c r="C82" s="13">
        <f t="shared" si="22"/>
        <v>500</v>
      </c>
      <c r="D82" s="13">
        <f t="shared" si="23"/>
        <v>50</v>
      </c>
      <c r="E82" s="13">
        <f t="shared" si="24"/>
        <v>3050</v>
      </c>
      <c r="F82" s="14">
        <f t="shared" si="25"/>
        <v>0</v>
      </c>
      <c r="G82" s="14">
        <f t="shared" si="19"/>
        <v>3050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102025</v>
      </c>
      <c r="B83" s="12">
        <f t="shared" si="21"/>
        <v>45931</v>
      </c>
      <c r="C83" s="13">
        <f t="shared" si="22"/>
        <v>500</v>
      </c>
      <c r="D83" s="13">
        <f t="shared" si="23"/>
        <v>50</v>
      </c>
      <c r="E83" s="13">
        <f t="shared" si="24"/>
        <v>3100</v>
      </c>
      <c r="F83" s="14">
        <f t="shared" si="25"/>
        <v>0</v>
      </c>
      <c r="G83" s="14">
        <f t="shared" si="19"/>
        <v>3100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112025</v>
      </c>
      <c r="B84" s="12">
        <f t="shared" si="21"/>
        <v>45962</v>
      </c>
      <c r="C84" s="13">
        <f t="shared" si="22"/>
        <v>500</v>
      </c>
      <c r="D84" s="13">
        <f t="shared" si="23"/>
        <v>50</v>
      </c>
      <c r="E84" s="13">
        <f t="shared" si="24"/>
        <v>3150</v>
      </c>
      <c r="F84" s="14">
        <f t="shared" si="25"/>
        <v>0</v>
      </c>
      <c r="G84" s="14">
        <f t="shared" si="19"/>
        <v>3150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122025</v>
      </c>
      <c r="B85" s="12">
        <f t="shared" si="21"/>
        <v>45992</v>
      </c>
      <c r="C85" s="13">
        <f t="shared" si="22"/>
        <v>500</v>
      </c>
      <c r="D85" s="13">
        <f t="shared" si="23"/>
        <v>50</v>
      </c>
      <c r="E85" s="13">
        <f t="shared" si="24"/>
        <v>3200</v>
      </c>
      <c r="F85" s="14">
        <f t="shared" si="25"/>
        <v>0</v>
      </c>
      <c r="G85" s="14">
        <f t="shared" si="19"/>
        <v>3200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12026</v>
      </c>
      <c r="B86" s="12">
        <f t="shared" si="21"/>
        <v>46023</v>
      </c>
      <c r="C86" s="13">
        <f t="shared" si="22"/>
        <v>500</v>
      </c>
      <c r="D86" s="13">
        <f t="shared" si="23"/>
        <v>50</v>
      </c>
      <c r="E86" s="13">
        <f t="shared" si="24"/>
        <v>3250</v>
      </c>
      <c r="F86" s="14">
        <f t="shared" si="25"/>
        <v>0</v>
      </c>
      <c r="G86" s="14">
        <f t="shared" si="19"/>
        <v>3250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22026</v>
      </c>
      <c r="B87" s="12">
        <f t="shared" si="21"/>
        <v>46054</v>
      </c>
      <c r="C87" s="13">
        <f t="shared" si="22"/>
        <v>500</v>
      </c>
      <c r="D87" s="13">
        <f t="shared" si="23"/>
        <v>50</v>
      </c>
      <c r="E87" s="13">
        <f t="shared" si="24"/>
        <v>3300</v>
      </c>
      <c r="F87" s="14">
        <f t="shared" si="25"/>
        <v>0</v>
      </c>
      <c r="G87" s="14">
        <f t="shared" si="19"/>
        <v>3300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32026</v>
      </c>
      <c r="B88" s="12">
        <f t="shared" si="21"/>
        <v>46082</v>
      </c>
      <c r="C88" s="13">
        <f t="shared" si="22"/>
        <v>500</v>
      </c>
      <c r="D88" s="13">
        <f t="shared" si="23"/>
        <v>50</v>
      </c>
      <c r="E88" s="13">
        <f t="shared" si="24"/>
        <v>3350</v>
      </c>
      <c r="F88" s="14">
        <f t="shared" si="25"/>
        <v>0</v>
      </c>
      <c r="G88" s="14">
        <f t="shared" si="19"/>
        <v>3350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42026</v>
      </c>
      <c r="B89" s="12">
        <f t="shared" si="21"/>
        <v>46113</v>
      </c>
      <c r="C89" s="13">
        <f t="shared" si="22"/>
        <v>500</v>
      </c>
      <c r="D89" s="13">
        <f t="shared" si="23"/>
        <v>50</v>
      </c>
      <c r="E89" s="13">
        <f t="shared" si="24"/>
        <v>3400</v>
      </c>
      <c r="F89" s="14">
        <f t="shared" si="25"/>
        <v>0</v>
      </c>
      <c r="G89" s="14">
        <f t="shared" si="19"/>
        <v>3400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52026</v>
      </c>
      <c r="B90" s="12">
        <f t="shared" si="21"/>
        <v>46143</v>
      </c>
      <c r="C90" s="13">
        <f t="shared" si="22"/>
        <v>500</v>
      </c>
      <c r="D90" s="13">
        <f t="shared" si="23"/>
        <v>50</v>
      </c>
      <c r="E90" s="13">
        <f t="shared" si="24"/>
        <v>3450</v>
      </c>
      <c r="F90" s="14">
        <f t="shared" si="25"/>
        <v>0</v>
      </c>
      <c r="G90" s="14">
        <f t="shared" si="19"/>
        <v>3450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62026</v>
      </c>
      <c r="B91" s="12">
        <f t="shared" si="21"/>
        <v>46174</v>
      </c>
      <c r="C91" s="13">
        <f t="shared" si="22"/>
        <v>500</v>
      </c>
      <c r="D91" s="13">
        <f t="shared" si="23"/>
        <v>50</v>
      </c>
      <c r="E91" s="13">
        <f t="shared" si="24"/>
        <v>3500</v>
      </c>
      <c r="F91" s="14">
        <f t="shared" si="25"/>
        <v>0</v>
      </c>
      <c r="G91" s="14">
        <f t="shared" si="19"/>
        <v>3500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72026</v>
      </c>
      <c r="B92" s="12">
        <f t="shared" si="21"/>
        <v>46204</v>
      </c>
      <c r="C92" s="13">
        <f t="shared" si="22"/>
        <v>500</v>
      </c>
      <c r="D92" s="13">
        <f t="shared" si="23"/>
        <v>50</v>
      </c>
      <c r="E92" s="13">
        <f t="shared" si="24"/>
        <v>3550</v>
      </c>
      <c r="F92" s="14">
        <f t="shared" si="25"/>
        <v>0</v>
      </c>
      <c r="G92" s="14">
        <f t="shared" si="19"/>
        <v>3550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82026</v>
      </c>
      <c r="B93" s="12">
        <f t="shared" si="21"/>
        <v>46235</v>
      </c>
      <c r="C93" s="13">
        <f t="shared" si="22"/>
        <v>500</v>
      </c>
      <c r="D93" s="13">
        <f t="shared" si="23"/>
        <v>50</v>
      </c>
      <c r="E93" s="13">
        <f t="shared" si="24"/>
        <v>3600</v>
      </c>
      <c r="F93" s="14">
        <f t="shared" si="25"/>
        <v>0</v>
      </c>
      <c r="G93" s="14">
        <f t="shared" si="19"/>
        <v>3600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92026</v>
      </c>
      <c r="B94" s="12">
        <f t="shared" si="21"/>
        <v>46266</v>
      </c>
      <c r="C94" s="13">
        <f t="shared" si="22"/>
        <v>500</v>
      </c>
      <c r="D94" s="13">
        <f t="shared" si="23"/>
        <v>50</v>
      </c>
      <c r="E94" s="13">
        <f t="shared" si="24"/>
        <v>3650</v>
      </c>
      <c r="F94" s="14">
        <f t="shared" si="25"/>
        <v>0</v>
      </c>
      <c r="G94" s="14">
        <f t="shared" si="19"/>
        <v>3650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102026</v>
      </c>
      <c r="B95" s="12">
        <f t="shared" si="21"/>
        <v>46296</v>
      </c>
      <c r="C95" s="13">
        <f t="shared" si="22"/>
        <v>500</v>
      </c>
      <c r="D95" s="13">
        <f t="shared" si="23"/>
        <v>50</v>
      </c>
      <c r="E95" s="13">
        <f t="shared" si="24"/>
        <v>3700</v>
      </c>
      <c r="F95" s="14">
        <f t="shared" si="25"/>
        <v>0</v>
      </c>
      <c r="G95" s="14">
        <f t="shared" si="19"/>
        <v>3700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112026</v>
      </c>
      <c r="B96" s="12">
        <f t="shared" si="21"/>
        <v>46327</v>
      </c>
      <c r="C96" s="13">
        <f t="shared" si="22"/>
        <v>500</v>
      </c>
      <c r="D96" s="13">
        <f t="shared" si="23"/>
        <v>50</v>
      </c>
      <c r="E96" s="13">
        <f t="shared" si="24"/>
        <v>3750</v>
      </c>
      <c r="F96" s="14">
        <f t="shared" si="25"/>
        <v>0</v>
      </c>
      <c r="G96" s="14">
        <f t="shared" si="19"/>
        <v>3750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122026</v>
      </c>
      <c r="B97" s="12">
        <f t="shared" si="21"/>
        <v>46357</v>
      </c>
      <c r="C97" s="13">
        <f t="shared" si="22"/>
        <v>500</v>
      </c>
      <c r="D97" s="13">
        <f t="shared" si="23"/>
        <v>50</v>
      </c>
      <c r="E97" s="13">
        <f t="shared" si="24"/>
        <v>3800</v>
      </c>
      <c r="F97" s="14">
        <f t="shared" si="25"/>
        <v>0</v>
      </c>
      <c r="G97" s="14">
        <f t="shared" si="19"/>
        <v>3800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12027</v>
      </c>
      <c r="B98" s="12">
        <f t="shared" si="21"/>
        <v>46388</v>
      </c>
      <c r="C98" s="13">
        <f t="shared" si="22"/>
        <v>500</v>
      </c>
      <c r="D98" s="13">
        <f t="shared" si="23"/>
        <v>50</v>
      </c>
      <c r="E98" s="13">
        <f t="shared" si="24"/>
        <v>3850</v>
      </c>
      <c r="F98" s="14">
        <f t="shared" si="25"/>
        <v>0</v>
      </c>
      <c r="G98" s="14">
        <f t="shared" si="19"/>
        <v>3850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22027</v>
      </c>
      <c r="B99" s="12">
        <f t="shared" si="21"/>
        <v>46419</v>
      </c>
      <c r="C99" s="13">
        <f t="shared" si="22"/>
        <v>500</v>
      </c>
      <c r="D99" s="13">
        <f t="shared" si="23"/>
        <v>50</v>
      </c>
      <c r="E99" s="13">
        <f t="shared" si="24"/>
        <v>3900</v>
      </c>
      <c r="F99" s="14">
        <f t="shared" si="25"/>
        <v>0</v>
      </c>
      <c r="G99" s="14">
        <f t="shared" si="19"/>
        <v>3900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32027</v>
      </c>
      <c r="B100" s="12">
        <f t="shared" si="21"/>
        <v>46447</v>
      </c>
      <c r="C100" s="13">
        <f t="shared" si="22"/>
        <v>500</v>
      </c>
      <c r="D100" s="13">
        <f t="shared" si="23"/>
        <v>50</v>
      </c>
      <c r="E100" s="13">
        <f t="shared" si="24"/>
        <v>3950</v>
      </c>
      <c r="F100" s="14">
        <f t="shared" si="25"/>
        <v>0</v>
      </c>
      <c r="G100" s="14">
        <f t="shared" si="19"/>
        <v>3950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42027</v>
      </c>
      <c r="B101" s="12">
        <f t="shared" si="21"/>
        <v>46478</v>
      </c>
      <c r="C101" s="13">
        <f t="shared" si="22"/>
        <v>500</v>
      </c>
      <c r="D101" s="13">
        <f t="shared" si="23"/>
        <v>50</v>
      </c>
      <c r="E101" s="13">
        <f t="shared" si="24"/>
        <v>4000</v>
      </c>
      <c r="F101" s="14">
        <f t="shared" si="25"/>
        <v>0</v>
      </c>
      <c r="G101" s="14">
        <f t="shared" ref="G101:G124" si="29">E101-F101</f>
        <v>4000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52027</v>
      </c>
      <c r="B102" s="12">
        <f t="shared" ref="B102:B124" si="31">EDATE(B101,1)</f>
        <v>46508</v>
      </c>
      <c r="C102" s="13">
        <f t="shared" ref="C102:C124" si="32">C101-H102+I102</f>
        <v>500</v>
      </c>
      <c r="D102" s="13">
        <f t="shared" ref="D102:D124" si="33">C101*$K$1</f>
        <v>50</v>
      </c>
      <c r="E102" s="13">
        <f t="shared" ref="E102:E124" si="34">C101*$K$1+G101</f>
        <v>4050</v>
      </c>
      <c r="F102" s="14">
        <f t="shared" ref="F102:F124" si="35">IF(J102&gt;E102,E102,J102)</f>
        <v>0</v>
      </c>
      <c r="G102" s="14">
        <f t="shared" si="29"/>
        <v>4050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62027</v>
      </c>
      <c r="B103" s="12">
        <f t="shared" si="31"/>
        <v>46539</v>
      </c>
      <c r="C103" s="13">
        <f t="shared" si="32"/>
        <v>500</v>
      </c>
      <c r="D103" s="13">
        <f t="shared" si="33"/>
        <v>50</v>
      </c>
      <c r="E103" s="13">
        <f t="shared" si="34"/>
        <v>4100</v>
      </c>
      <c r="F103" s="14">
        <f t="shared" si="35"/>
        <v>0</v>
      </c>
      <c r="G103" s="14">
        <f t="shared" si="29"/>
        <v>4100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72027</v>
      </c>
      <c r="B104" s="12">
        <f t="shared" si="31"/>
        <v>46569</v>
      </c>
      <c r="C104" s="13">
        <f t="shared" si="32"/>
        <v>500</v>
      </c>
      <c r="D104" s="13">
        <f t="shared" si="33"/>
        <v>50</v>
      </c>
      <c r="E104" s="13">
        <f t="shared" si="34"/>
        <v>4150</v>
      </c>
      <c r="F104" s="14">
        <f t="shared" si="35"/>
        <v>0</v>
      </c>
      <c r="G104" s="14">
        <f t="shared" si="29"/>
        <v>4150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82027</v>
      </c>
      <c r="B105" s="12">
        <f t="shared" si="31"/>
        <v>46600</v>
      </c>
      <c r="C105" s="13">
        <f t="shared" si="32"/>
        <v>500</v>
      </c>
      <c r="D105" s="13">
        <f t="shared" si="33"/>
        <v>50</v>
      </c>
      <c r="E105" s="13">
        <f t="shared" si="34"/>
        <v>4200</v>
      </c>
      <c r="F105" s="14">
        <f t="shared" si="35"/>
        <v>0</v>
      </c>
      <c r="G105" s="14">
        <f t="shared" si="29"/>
        <v>4200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92027</v>
      </c>
      <c r="B106" s="12">
        <f t="shared" si="31"/>
        <v>46631</v>
      </c>
      <c r="C106" s="13">
        <f t="shared" si="32"/>
        <v>500</v>
      </c>
      <c r="D106" s="13">
        <f t="shared" si="33"/>
        <v>50</v>
      </c>
      <c r="E106" s="13">
        <f t="shared" si="34"/>
        <v>4250</v>
      </c>
      <c r="F106" s="14">
        <f t="shared" si="35"/>
        <v>0</v>
      </c>
      <c r="G106" s="14">
        <f t="shared" si="29"/>
        <v>4250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102027</v>
      </c>
      <c r="B107" s="12">
        <f t="shared" si="31"/>
        <v>46661</v>
      </c>
      <c r="C107" s="13">
        <f t="shared" si="32"/>
        <v>500</v>
      </c>
      <c r="D107" s="13">
        <f t="shared" si="33"/>
        <v>50</v>
      </c>
      <c r="E107" s="13">
        <f t="shared" si="34"/>
        <v>4300</v>
      </c>
      <c r="F107" s="14">
        <f t="shared" si="35"/>
        <v>0</v>
      </c>
      <c r="G107" s="14">
        <f t="shared" si="29"/>
        <v>4300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112027</v>
      </c>
      <c r="B108" s="12">
        <f t="shared" si="31"/>
        <v>46692</v>
      </c>
      <c r="C108" s="13">
        <f t="shared" si="32"/>
        <v>500</v>
      </c>
      <c r="D108" s="13">
        <f t="shared" si="33"/>
        <v>50</v>
      </c>
      <c r="E108" s="13">
        <f t="shared" si="34"/>
        <v>4350</v>
      </c>
      <c r="F108" s="14">
        <f t="shared" si="35"/>
        <v>0</v>
      </c>
      <c r="G108" s="14">
        <f t="shared" si="29"/>
        <v>4350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122027</v>
      </c>
      <c r="B109" s="12">
        <f t="shared" si="31"/>
        <v>46722</v>
      </c>
      <c r="C109" s="13">
        <f t="shared" si="32"/>
        <v>500</v>
      </c>
      <c r="D109" s="13">
        <f t="shared" si="33"/>
        <v>50</v>
      </c>
      <c r="E109" s="13">
        <f t="shared" si="34"/>
        <v>4400</v>
      </c>
      <c r="F109" s="14">
        <f t="shared" si="35"/>
        <v>0</v>
      </c>
      <c r="G109" s="14">
        <f t="shared" si="29"/>
        <v>4400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12028</v>
      </c>
      <c r="B110" s="12">
        <f t="shared" si="31"/>
        <v>46753</v>
      </c>
      <c r="C110" s="13">
        <f t="shared" si="32"/>
        <v>500</v>
      </c>
      <c r="D110" s="13">
        <f t="shared" si="33"/>
        <v>50</v>
      </c>
      <c r="E110" s="13">
        <f t="shared" si="34"/>
        <v>4450</v>
      </c>
      <c r="F110" s="14">
        <f t="shared" si="35"/>
        <v>0</v>
      </c>
      <c r="G110" s="14">
        <f t="shared" si="29"/>
        <v>4450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22028</v>
      </c>
      <c r="B111" s="12">
        <f t="shared" si="31"/>
        <v>46784</v>
      </c>
      <c r="C111" s="13">
        <f t="shared" si="32"/>
        <v>500</v>
      </c>
      <c r="D111" s="13">
        <f t="shared" si="33"/>
        <v>50</v>
      </c>
      <c r="E111" s="13">
        <f t="shared" si="34"/>
        <v>4500</v>
      </c>
      <c r="F111" s="14">
        <f t="shared" si="35"/>
        <v>0</v>
      </c>
      <c r="G111" s="14">
        <f t="shared" si="29"/>
        <v>4500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32028</v>
      </c>
      <c r="B112" s="12">
        <f t="shared" si="31"/>
        <v>46813</v>
      </c>
      <c r="C112" s="13">
        <f t="shared" si="32"/>
        <v>500</v>
      </c>
      <c r="D112" s="13">
        <f t="shared" si="33"/>
        <v>50</v>
      </c>
      <c r="E112" s="13">
        <f t="shared" si="34"/>
        <v>4550</v>
      </c>
      <c r="F112" s="14">
        <f t="shared" si="35"/>
        <v>0</v>
      </c>
      <c r="G112" s="14">
        <f t="shared" si="29"/>
        <v>4550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42028</v>
      </c>
      <c r="B113" s="12">
        <f t="shared" si="31"/>
        <v>46844</v>
      </c>
      <c r="C113" s="13">
        <f t="shared" si="32"/>
        <v>500</v>
      </c>
      <c r="D113" s="13">
        <f t="shared" si="33"/>
        <v>50</v>
      </c>
      <c r="E113" s="13">
        <f t="shared" si="34"/>
        <v>4600</v>
      </c>
      <c r="F113" s="14">
        <f t="shared" si="35"/>
        <v>0</v>
      </c>
      <c r="G113" s="14">
        <f t="shared" si="29"/>
        <v>4600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52028</v>
      </c>
      <c r="B114" s="12">
        <f t="shared" si="31"/>
        <v>46874</v>
      </c>
      <c r="C114" s="13">
        <f t="shared" si="32"/>
        <v>500</v>
      </c>
      <c r="D114" s="13">
        <f t="shared" si="33"/>
        <v>50</v>
      </c>
      <c r="E114" s="13">
        <f t="shared" si="34"/>
        <v>4650</v>
      </c>
      <c r="F114" s="14">
        <f t="shared" si="35"/>
        <v>0</v>
      </c>
      <c r="G114" s="14">
        <f t="shared" si="29"/>
        <v>4650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62028</v>
      </c>
      <c r="B115" s="12">
        <f t="shared" si="31"/>
        <v>46905</v>
      </c>
      <c r="C115" s="13">
        <f t="shared" si="32"/>
        <v>500</v>
      </c>
      <c r="D115" s="13">
        <f t="shared" si="33"/>
        <v>50</v>
      </c>
      <c r="E115" s="13">
        <f t="shared" si="34"/>
        <v>4700</v>
      </c>
      <c r="F115" s="14">
        <f t="shared" si="35"/>
        <v>0</v>
      </c>
      <c r="G115" s="14">
        <f t="shared" si="29"/>
        <v>4700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72028</v>
      </c>
      <c r="B116" s="12">
        <f t="shared" si="31"/>
        <v>46935</v>
      </c>
      <c r="C116" s="13">
        <f t="shared" si="32"/>
        <v>500</v>
      </c>
      <c r="D116" s="13">
        <f t="shared" si="33"/>
        <v>50</v>
      </c>
      <c r="E116" s="13">
        <f t="shared" si="34"/>
        <v>4750</v>
      </c>
      <c r="F116" s="14">
        <f t="shared" si="35"/>
        <v>0</v>
      </c>
      <c r="G116" s="14">
        <f t="shared" si="29"/>
        <v>4750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82028</v>
      </c>
      <c r="B117" s="12">
        <f t="shared" si="31"/>
        <v>46966</v>
      </c>
      <c r="C117" s="13">
        <f t="shared" si="32"/>
        <v>500</v>
      </c>
      <c r="D117" s="13">
        <f t="shared" si="33"/>
        <v>50</v>
      </c>
      <c r="E117" s="13">
        <f t="shared" si="34"/>
        <v>4800</v>
      </c>
      <c r="F117" s="14">
        <f t="shared" si="35"/>
        <v>0</v>
      </c>
      <c r="G117" s="14">
        <f t="shared" si="29"/>
        <v>4800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92028</v>
      </c>
      <c r="B118" s="12">
        <f t="shared" si="31"/>
        <v>46997</v>
      </c>
      <c r="C118" s="13">
        <f t="shared" si="32"/>
        <v>500</v>
      </c>
      <c r="D118" s="13">
        <f t="shared" si="33"/>
        <v>50</v>
      </c>
      <c r="E118" s="13">
        <f t="shared" si="34"/>
        <v>4850</v>
      </c>
      <c r="F118" s="14">
        <f t="shared" si="35"/>
        <v>0</v>
      </c>
      <c r="G118" s="14">
        <f t="shared" si="29"/>
        <v>4850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102028</v>
      </c>
      <c r="B119" s="12">
        <f t="shared" si="31"/>
        <v>47027</v>
      </c>
      <c r="C119" s="13">
        <f t="shared" si="32"/>
        <v>500</v>
      </c>
      <c r="D119" s="13">
        <f t="shared" si="33"/>
        <v>50</v>
      </c>
      <c r="E119" s="13">
        <f t="shared" si="34"/>
        <v>4900</v>
      </c>
      <c r="F119" s="14">
        <f t="shared" si="35"/>
        <v>0</v>
      </c>
      <c r="G119" s="14">
        <f t="shared" si="29"/>
        <v>4900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112028</v>
      </c>
      <c r="B120" s="12">
        <f t="shared" si="31"/>
        <v>47058</v>
      </c>
      <c r="C120" s="13">
        <f t="shared" si="32"/>
        <v>500</v>
      </c>
      <c r="D120" s="13">
        <f t="shared" si="33"/>
        <v>50</v>
      </c>
      <c r="E120" s="13">
        <f t="shared" si="34"/>
        <v>4950</v>
      </c>
      <c r="F120" s="14">
        <f t="shared" si="35"/>
        <v>0</v>
      </c>
      <c r="G120" s="14">
        <f t="shared" si="29"/>
        <v>4950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122028</v>
      </c>
      <c r="B121" s="12">
        <f t="shared" si="31"/>
        <v>47088</v>
      </c>
      <c r="C121" s="13">
        <f t="shared" si="32"/>
        <v>500</v>
      </c>
      <c r="D121" s="13">
        <f t="shared" si="33"/>
        <v>50</v>
      </c>
      <c r="E121" s="13">
        <f t="shared" si="34"/>
        <v>5000</v>
      </c>
      <c r="F121" s="14">
        <f t="shared" si="35"/>
        <v>0</v>
      </c>
      <c r="G121" s="14">
        <f t="shared" si="29"/>
        <v>5000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12029</v>
      </c>
      <c r="B122" s="12">
        <f t="shared" si="31"/>
        <v>47119</v>
      </c>
      <c r="C122" s="13">
        <f t="shared" si="32"/>
        <v>500</v>
      </c>
      <c r="D122" s="13">
        <f t="shared" si="33"/>
        <v>50</v>
      </c>
      <c r="E122" s="13">
        <f t="shared" si="34"/>
        <v>5050</v>
      </c>
      <c r="F122" s="14">
        <f t="shared" si="35"/>
        <v>0</v>
      </c>
      <c r="G122" s="14">
        <f t="shared" si="29"/>
        <v>5050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22029</v>
      </c>
      <c r="B123" s="12">
        <f t="shared" si="31"/>
        <v>47150</v>
      </c>
      <c r="C123" s="13">
        <f t="shared" si="32"/>
        <v>500</v>
      </c>
      <c r="D123" s="13">
        <f t="shared" si="33"/>
        <v>50</v>
      </c>
      <c r="E123" s="13">
        <f t="shared" si="34"/>
        <v>5100</v>
      </c>
      <c r="F123" s="14">
        <f t="shared" si="35"/>
        <v>0</v>
      </c>
      <c r="G123" s="14">
        <f t="shared" si="29"/>
        <v>5100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32029</v>
      </c>
      <c r="B124" s="12">
        <f t="shared" si="31"/>
        <v>47178</v>
      </c>
      <c r="C124" s="13">
        <f t="shared" si="32"/>
        <v>500</v>
      </c>
      <c r="D124" s="13">
        <f t="shared" si="33"/>
        <v>50</v>
      </c>
      <c r="E124" s="13">
        <f t="shared" si="34"/>
        <v>5150</v>
      </c>
      <c r="F124" s="14">
        <f t="shared" si="35"/>
        <v>0</v>
      </c>
      <c r="G124" s="14">
        <f t="shared" si="29"/>
        <v>5150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K6" sqref="K6"/>
    </sheetView>
  </sheetViews>
  <sheetFormatPr defaultColWidth="11" defaultRowHeight="15"/>
  <cols>
    <col min="1" max="1" width="7" hidden="1" customWidth="1"/>
    <col min="2" max="2" width="8.85714285714286" customWidth="1"/>
    <col min="4" max="4" width="9.14285714285714" customWidth="1"/>
    <col min="5" max="5" width="11.7142857142857" customWidth="1"/>
    <col min="6" max="6" width="9.42857142857143" customWidth="1"/>
    <col min="7" max="7" width="12" customWidth="1"/>
    <col min="8" max="8" width="10.2857142857143" customWidth="1"/>
    <col min="9" max="9" width="9.71428571428571" customWidth="1"/>
    <col min="10" max="10" width="10.2857142857143" customWidth="1"/>
    <col min="11" max="13" width="11.5714285714286" customWidth="1"/>
    <col min="14" max="14" width="11" customWidth="1"/>
    <col min="15" max="15" width="10.4285714285714" customWidth="1"/>
    <col min="16" max="16" width="10.1428571428571" customWidth="1"/>
    <col min="17" max="17" width="5.14285714285714" customWidth="1"/>
    <col min="18" max="18" width="18.7142857142857" customWidth="1"/>
    <col min="19" max="19" width="8.57142857142857" customWidth="1"/>
  </cols>
  <sheetData>
    <row r="1" spans="2:16">
      <c r="B1" s="1" t="s">
        <v>9</v>
      </c>
      <c r="C1" s="2" t="s">
        <v>167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43556</v>
      </c>
      <c r="N1" s="19" t="s">
        <v>13</v>
      </c>
      <c r="O1" s="20">
        <v>350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42019</v>
      </c>
      <c r="B5" s="12">
        <f>EDATE(M1,0)</f>
        <v>43556</v>
      </c>
      <c r="C5" s="13">
        <f>IF(H5&gt;0,O1-H5,IF(J5&lt;0,O1-J5,O1))</f>
        <v>350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350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52019</v>
      </c>
      <c r="B6" s="12">
        <f t="shared" ref="B6:B37" si="2">EDATE(B5,1)</f>
        <v>43586</v>
      </c>
      <c r="C6" s="13">
        <f t="shared" ref="C6:C37" si="3">C5-H6+I6</f>
        <v>350</v>
      </c>
      <c r="D6" s="13">
        <f t="shared" ref="D6:D37" si="4">C5*$K$1</f>
        <v>35</v>
      </c>
      <c r="E6" s="13">
        <f t="shared" ref="E6:E37" si="5">C5*$K$1+G5</f>
        <v>35</v>
      </c>
      <c r="F6" s="14">
        <f t="shared" ref="F6:F37" si="6">IF(J6&gt;E6,E6,J6)</f>
        <v>35</v>
      </c>
      <c r="G6" s="14">
        <f t="shared" si="0"/>
        <v>0</v>
      </c>
      <c r="H6" s="14">
        <v>0</v>
      </c>
      <c r="I6" s="24">
        <f t="shared" ref="I6:I37" si="7">-SUMIF(L6:P6,"&lt;0",L6:P6)</f>
        <v>0</v>
      </c>
      <c r="J6" s="24">
        <v>35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62019</v>
      </c>
      <c r="B7" s="12">
        <f t="shared" si="2"/>
        <v>43617</v>
      </c>
      <c r="C7" s="13">
        <f t="shared" si="3"/>
        <v>350</v>
      </c>
      <c r="D7" s="13">
        <f t="shared" si="4"/>
        <v>35</v>
      </c>
      <c r="E7" s="13">
        <f t="shared" si="5"/>
        <v>35</v>
      </c>
      <c r="F7" s="14">
        <f t="shared" si="6"/>
        <v>0</v>
      </c>
      <c r="G7" s="14">
        <f t="shared" si="0"/>
        <v>35</v>
      </c>
      <c r="H7" s="14"/>
      <c r="I7" s="24">
        <f t="shared" si="7"/>
        <v>0</v>
      </c>
      <c r="J7" s="24">
        <f t="shared" ref="J7:J70" si="8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70</v>
      </c>
    </row>
    <row r="8" ht="15.75" spans="1:19">
      <c r="A8" s="5" t="str">
        <f t="shared" si="1"/>
        <v>72019</v>
      </c>
      <c r="B8" s="12">
        <f t="shared" si="2"/>
        <v>43647</v>
      </c>
      <c r="C8" s="13"/>
      <c r="D8" s="13">
        <f t="shared" si="4"/>
        <v>35</v>
      </c>
      <c r="E8" s="13">
        <f t="shared" si="5"/>
        <v>70</v>
      </c>
      <c r="F8" s="14">
        <f t="shared" si="6"/>
        <v>0</v>
      </c>
      <c r="G8" s="14">
        <f t="shared" si="0"/>
        <v>70</v>
      </c>
      <c r="H8" s="14"/>
      <c r="I8" s="24">
        <f t="shared" si="7"/>
        <v>0</v>
      </c>
      <c r="J8" s="24">
        <f t="shared" si="8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82019</v>
      </c>
      <c r="B9" s="12">
        <f t="shared" si="2"/>
        <v>43678</v>
      </c>
      <c r="C9" s="13">
        <f t="shared" si="3"/>
        <v>0</v>
      </c>
      <c r="D9" s="13">
        <f t="shared" si="4"/>
        <v>0</v>
      </c>
      <c r="E9" s="13">
        <f t="shared" si="5"/>
        <v>70</v>
      </c>
      <c r="F9" s="14">
        <f t="shared" si="6"/>
        <v>0</v>
      </c>
      <c r="G9" s="14">
        <f t="shared" si="0"/>
        <v>70</v>
      </c>
      <c r="H9" s="14"/>
      <c r="I9" s="24">
        <f t="shared" si="7"/>
        <v>0</v>
      </c>
      <c r="J9" s="24">
        <f t="shared" si="8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92019</v>
      </c>
      <c r="B10" s="12">
        <f t="shared" si="2"/>
        <v>43709</v>
      </c>
      <c r="C10" s="13">
        <f t="shared" si="3"/>
        <v>0</v>
      </c>
      <c r="D10" s="13">
        <f t="shared" si="4"/>
        <v>0</v>
      </c>
      <c r="E10" s="13">
        <f t="shared" si="5"/>
        <v>70</v>
      </c>
      <c r="F10" s="14">
        <f t="shared" si="6"/>
        <v>0</v>
      </c>
      <c r="G10" s="14">
        <f t="shared" si="0"/>
        <v>70</v>
      </c>
      <c r="H10" s="14"/>
      <c r="I10" s="24">
        <f t="shared" si="7"/>
        <v>0</v>
      </c>
      <c r="J10" s="24">
        <f t="shared" si="8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102019</v>
      </c>
      <c r="B11" s="12">
        <f t="shared" si="2"/>
        <v>43739</v>
      </c>
      <c r="C11" s="13">
        <f t="shared" si="3"/>
        <v>0</v>
      </c>
      <c r="D11" s="13">
        <f t="shared" si="4"/>
        <v>0</v>
      </c>
      <c r="E11" s="13">
        <f t="shared" si="5"/>
        <v>70</v>
      </c>
      <c r="F11" s="14">
        <f t="shared" si="6"/>
        <v>0</v>
      </c>
      <c r="G11" s="14">
        <f t="shared" si="0"/>
        <v>70</v>
      </c>
      <c r="H11" s="14"/>
      <c r="I11" s="24">
        <f t="shared" si="7"/>
        <v>0</v>
      </c>
      <c r="J11" s="24">
        <f t="shared" si="8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112019</v>
      </c>
      <c r="B12" s="12">
        <f t="shared" si="2"/>
        <v>43770</v>
      </c>
      <c r="C12" s="13">
        <f t="shared" si="3"/>
        <v>0</v>
      </c>
      <c r="D12" s="13">
        <f t="shared" si="4"/>
        <v>0</v>
      </c>
      <c r="E12" s="13">
        <f t="shared" si="5"/>
        <v>70</v>
      </c>
      <c r="F12" s="14">
        <f t="shared" si="6"/>
        <v>0</v>
      </c>
      <c r="G12" s="14">
        <f t="shared" si="0"/>
        <v>70</v>
      </c>
      <c r="H12" s="14"/>
      <c r="I12" s="24">
        <f t="shared" si="7"/>
        <v>0</v>
      </c>
      <c r="J12" s="24">
        <f t="shared" si="8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122019</v>
      </c>
      <c r="B13" s="12">
        <f t="shared" si="2"/>
        <v>43800</v>
      </c>
      <c r="C13" s="13">
        <f t="shared" si="3"/>
        <v>0</v>
      </c>
      <c r="D13" s="13">
        <f t="shared" si="4"/>
        <v>0</v>
      </c>
      <c r="E13" s="13">
        <f t="shared" si="5"/>
        <v>70</v>
      </c>
      <c r="F13" s="14">
        <f t="shared" si="6"/>
        <v>0</v>
      </c>
      <c r="G13" s="14">
        <f t="shared" si="0"/>
        <v>70</v>
      </c>
      <c r="H13" s="14"/>
      <c r="I13" s="24">
        <f t="shared" si="7"/>
        <v>0</v>
      </c>
      <c r="J13" s="24">
        <f t="shared" si="8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12020</v>
      </c>
      <c r="B14" s="12">
        <f t="shared" si="2"/>
        <v>43831</v>
      </c>
      <c r="C14" s="13">
        <f t="shared" si="3"/>
        <v>0</v>
      </c>
      <c r="D14" s="13">
        <f t="shared" si="4"/>
        <v>0</v>
      </c>
      <c r="E14" s="13">
        <f t="shared" si="5"/>
        <v>70</v>
      </c>
      <c r="F14" s="14">
        <f t="shared" si="6"/>
        <v>0</v>
      </c>
      <c r="G14" s="14">
        <f t="shared" si="0"/>
        <v>70</v>
      </c>
      <c r="H14" s="14"/>
      <c r="I14" s="24">
        <f t="shared" si="7"/>
        <v>0</v>
      </c>
      <c r="J14" s="24">
        <f t="shared" si="8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22020</v>
      </c>
      <c r="B15" s="12">
        <f t="shared" si="2"/>
        <v>43862</v>
      </c>
      <c r="C15" s="13">
        <f t="shared" si="3"/>
        <v>0</v>
      </c>
      <c r="D15" s="13">
        <f t="shared" si="4"/>
        <v>0</v>
      </c>
      <c r="E15" s="13">
        <f t="shared" si="5"/>
        <v>70</v>
      </c>
      <c r="F15" s="14">
        <f t="shared" si="6"/>
        <v>0</v>
      </c>
      <c r="G15" s="14">
        <f t="shared" si="0"/>
        <v>70</v>
      </c>
      <c r="H15" s="14"/>
      <c r="I15" s="24">
        <f t="shared" si="7"/>
        <v>0</v>
      </c>
      <c r="J15" s="24">
        <f t="shared" si="8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32020</v>
      </c>
      <c r="B16" s="12">
        <f t="shared" si="2"/>
        <v>43891</v>
      </c>
      <c r="C16" s="13">
        <f t="shared" si="3"/>
        <v>0</v>
      </c>
      <c r="D16" s="13">
        <f t="shared" si="4"/>
        <v>0</v>
      </c>
      <c r="E16" s="13">
        <f t="shared" si="5"/>
        <v>70</v>
      </c>
      <c r="F16" s="14">
        <f t="shared" si="6"/>
        <v>0</v>
      </c>
      <c r="G16" s="14">
        <f t="shared" si="0"/>
        <v>70</v>
      </c>
      <c r="H16" s="14"/>
      <c r="I16" s="24">
        <f t="shared" si="7"/>
        <v>0</v>
      </c>
      <c r="J16" s="24">
        <f t="shared" si="8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42020</v>
      </c>
      <c r="B17" s="12">
        <f t="shared" si="2"/>
        <v>43922</v>
      </c>
      <c r="C17" s="13">
        <f t="shared" si="3"/>
        <v>0</v>
      </c>
      <c r="D17" s="13">
        <f t="shared" si="4"/>
        <v>0</v>
      </c>
      <c r="E17" s="13">
        <f t="shared" si="5"/>
        <v>70</v>
      </c>
      <c r="F17" s="14">
        <f t="shared" si="6"/>
        <v>0</v>
      </c>
      <c r="G17" s="14">
        <f t="shared" si="0"/>
        <v>70</v>
      </c>
      <c r="H17" s="14"/>
      <c r="I17" s="24">
        <f t="shared" si="7"/>
        <v>0</v>
      </c>
      <c r="J17" s="24">
        <f t="shared" si="8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52020</v>
      </c>
      <c r="B18" s="12">
        <f t="shared" si="2"/>
        <v>43952</v>
      </c>
      <c r="C18" s="13">
        <f t="shared" si="3"/>
        <v>0</v>
      </c>
      <c r="D18" s="13">
        <f t="shared" si="4"/>
        <v>0</v>
      </c>
      <c r="E18" s="13">
        <f t="shared" si="5"/>
        <v>70</v>
      </c>
      <c r="F18" s="14">
        <f t="shared" si="6"/>
        <v>0</v>
      </c>
      <c r="G18" s="14">
        <f t="shared" si="0"/>
        <v>70</v>
      </c>
      <c r="H18" s="14"/>
      <c r="I18" s="24">
        <f t="shared" si="7"/>
        <v>0</v>
      </c>
      <c r="J18" s="24">
        <f t="shared" si="8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62020</v>
      </c>
      <c r="B19" s="12">
        <f t="shared" si="2"/>
        <v>43983</v>
      </c>
      <c r="C19" s="13">
        <f t="shared" si="3"/>
        <v>0</v>
      </c>
      <c r="D19" s="13">
        <f t="shared" si="4"/>
        <v>0</v>
      </c>
      <c r="E19" s="13">
        <f t="shared" si="5"/>
        <v>70</v>
      </c>
      <c r="F19" s="14">
        <f t="shared" si="6"/>
        <v>0</v>
      </c>
      <c r="G19" s="14">
        <f t="shared" si="0"/>
        <v>70</v>
      </c>
      <c r="H19" s="14"/>
      <c r="I19" s="24">
        <f t="shared" si="7"/>
        <v>0</v>
      </c>
      <c r="J19" s="24">
        <f t="shared" si="8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72020</v>
      </c>
      <c r="B20" s="12">
        <f t="shared" si="2"/>
        <v>44013</v>
      </c>
      <c r="C20" s="13">
        <f t="shared" si="3"/>
        <v>0</v>
      </c>
      <c r="D20" s="13">
        <f t="shared" si="4"/>
        <v>0</v>
      </c>
      <c r="E20" s="13">
        <f t="shared" si="5"/>
        <v>70</v>
      </c>
      <c r="F20" s="14">
        <f t="shared" si="6"/>
        <v>0</v>
      </c>
      <c r="G20" s="14">
        <f t="shared" si="0"/>
        <v>70</v>
      </c>
      <c r="H20" s="14"/>
      <c r="I20" s="24">
        <f t="shared" si="7"/>
        <v>0</v>
      </c>
      <c r="J20" s="24">
        <f t="shared" si="8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82020</v>
      </c>
      <c r="B21" s="12">
        <f t="shared" si="2"/>
        <v>44044</v>
      </c>
      <c r="C21" s="13">
        <f t="shared" si="3"/>
        <v>0</v>
      </c>
      <c r="D21" s="13">
        <f t="shared" si="4"/>
        <v>0</v>
      </c>
      <c r="E21" s="13">
        <f t="shared" si="5"/>
        <v>70</v>
      </c>
      <c r="F21" s="14">
        <f t="shared" si="6"/>
        <v>0</v>
      </c>
      <c r="G21" s="14">
        <f t="shared" si="0"/>
        <v>70</v>
      </c>
      <c r="H21" s="14"/>
      <c r="I21" s="24">
        <f t="shared" si="7"/>
        <v>0</v>
      </c>
      <c r="J21" s="24">
        <f t="shared" si="8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92020</v>
      </c>
      <c r="B22" s="12">
        <f t="shared" si="2"/>
        <v>44075</v>
      </c>
      <c r="C22" s="13">
        <f t="shared" si="3"/>
        <v>0</v>
      </c>
      <c r="D22" s="13">
        <f t="shared" si="4"/>
        <v>0</v>
      </c>
      <c r="E22" s="13">
        <f t="shared" si="5"/>
        <v>70</v>
      </c>
      <c r="F22" s="14">
        <f t="shared" si="6"/>
        <v>0</v>
      </c>
      <c r="G22" s="14">
        <f t="shared" si="0"/>
        <v>70</v>
      </c>
      <c r="H22" s="14"/>
      <c r="I22" s="24">
        <f t="shared" si="7"/>
        <v>0</v>
      </c>
      <c r="J22" s="24">
        <f t="shared" si="8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102020</v>
      </c>
      <c r="B23" s="12">
        <f t="shared" si="2"/>
        <v>44105</v>
      </c>
      <c r="C23" s="13">
        <f t="shared" si="3"/>
        <v>0</v>
      </c>
      <c r="D23" s="13">
        <f t="shared" si="4"/>
        <v>0</v>
      </c>
      <c r="E23" s="13">
        <f t="shared" si="5"/>
        <v>70</v>
      </c>
      <c r="F23" s="14">
        <f t="shared" si="6"/>
        <v>0</v>
      </c>
      <c r="G23" s="14">
        <f t="shared" si="0"/>
        <v>70</v>
      </c>
      <c r="H23" s="14"/>
      <c r="I23" s="24">
        <f t="shared" si="7"/>
        <v>0</v>
      </c>
      <c r="J23" s="24">
        <f t="shared" si="8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112020</v>
      </c>
      <c r="B24" s="12">
        <f t="shared" si="2"/>
        <v>44136</v>
      </c>
      <c r="C24" s="13">
        <f t="shared" si="3"/>
        <v>0</v>
      </c>
      <c r="D24" s="13">
        <f t="shared" si="4"/>
        <v>0</v>
      </c>
      <c r="E24" s="13">
        <f t="shared" si="5"/>
        <v>70</v>
      </c>
      <c r="F24" s="14">
        <f t="shared" si="6"/>
        <v>0</v>
      </c>
      <c r="G24" s="14">
        <f t="shared" si="0"/>
        <v>70</v>
      </c>
      <c r="H24" s="14"/>
      <c r="I24" s="24">
        <f t="shared" si="7"/>
        <v>0</v>
      </c>
      <c r="J24" s="24">
        <f t="shared" si="8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122020</v>
      </c>
      <c r="B25" s="12">
        <f t="shared" si="2"/>
        <v>44166</v>
      </c>
      <c r="C25" s="13">
        <f t="shared" si="3"/>
        <v>0</v>
      </c>
      <c r="D25" s="13">
        <f t="shared" si="4"/>
        <v>0</v>
      </c>
      <c r="E25" s="13">
        <f t="shared" si="5"/>
        <v>70</v>
      </c>
      <c r="F25" s="14">
        <f t="shared" si="6"/>
        <v>0</v>
      </c>
      <c r="G25" s="14">
        <f t="shared" si="0"/>
        <v>70</v>
      </c>
      <c r="H25" s="14"/>
      <c r="I25" s="24">
        <f t="shared" si="7"/>
        <v>0</v>
      </c>
      <c r="J25" s="24">
        <f t="shared" si="8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12021</v>
      </c>
      <c r="B26" s="12">
        <f t="shared" si="2"/>
        <v>44197</v>
      </c>
      <c r="C26" s="13">
        <f t="shared" si="3"/>
        <v>0</v>
      </c>
      <c r="D26" s="13">
        <f t="shared" si="4"/>
        <v>0</v>
      </c>
      <c r="E26" s="13">
        <f t="shared" si="5"/>
        <v>70</v>
      </c>
      <c r="F26" s="14">
        <f t="shared" si="6"/>
        <v>0</v>
      </c>
      <c r="G26" s="14">
        <f t="shared" si="0"/>
        <v>70</v>
      </c>
      <c r="H26" s="14"/>
      <c r="I26" s="24">
        <f t="shared" si="7"/>
        <v>0</v>
      </c>
      <c r="J26" s="24">
        <f t="shared" si="8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22021</v>
      </c>
      <c r="B27" s="12">
        <f t="shared" si="2"/>
        <v>44228</v>
      </c>
      <c r="C27" s="13">
        <f t="shared" si="3"/>
        <v>0</v>
      </c>
      <c r="D27" s="13">
        <f t="shared" si="4"/>
        <v>0</v>
      </c>
      <c r="E27" s="13">
        <f t="shared" si="5"/>
        <v>70</v>
      </c>
      <c r="F27" s="14">
        <f t="shared" si="6"/>
        <v>0</v>
      </c>
      <c r="G27" s="14">
        <f t="shared" si="0"/>
        <v>70</v>
      </c>
      <c r="H27" s="14"/>
      <c r="I27" s="24">
        <f t="shared" si="7"/>
        <v>0</v>
      </c>
      <c r="J27" s="24">
        <f t="shared" si="8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32021</v>
      </c>
      <c r="B28" s="12">
        <f t="shared" si="2"/>
        <v>44256</v>
      </c>
      <c r="C28" s="13">
        <f t="shared" si="3"/>
        <v>0</v>
      </c>
      <c r="D28" s="13">
        <f t="shared" si="4"/>
        <v>0</v>
      </c>
      <c r="E28" s="13">
        <f t="shared" si="5"/>
        <v>70</v>
      </c>
      <c r="F28" s="14">
        <f t="shared" si="6"/>
        <v>0</v>
      </c>
      <c r="G28" s="14">
        <f t="shared" si="0"/>
        <v>70</v>
      </c>
      <c r="H28" s="14"/>
      <c r="I28" s="24">
        <f t="shared" si="7"/>
        <v>0</v>
      </c>
      <c r="J28" s="24">
        <f t="shared" si="8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42021</v>
      </c>
      <c r="B29" s="12">
        <f t="shared" si="2"/>
        <v>44287</v>
      </c>
      <c r="C29" s="13">
        <f t="shared" si="3"/>
        <v>0</v>
      </c>
      <c r="D29" s="13">
        <f t="shared" si="4"/>
        <v>0</v>
      </c>
      <c r="E29" s="13">
        <f t="shared" si="5"/>
        <v>70</v>
      </c>
      <c r="F29" s="14">
        <f t="shared" si="6"/>
        <v>0</v>
      </c>
      <c r="G29" s="14">
        <f t="shared" si="0"/>
        <v>70</v>
      </c>
      <c r="H29" s="14"/>
      <c r="I29" s="24">
        <f t="shared" si="7"/>
        <v>0</v>
      </c>
      <c r="J29" s="24">
        <f t="shared" si="8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52021</v>
      </c>
      <c r="B30" s="12">
        <f t="shared" si="2"/>
        <v>44317</v>
      </c>
      <c r="C30" s="13">
        <f t="shared" si="3"/>
        <v>0</v>
      </c>
      <c r="D30" s="13">
        <f t="shared" si="4"/>
        <v>0</v>
      </c>
      <c r="E30" s="13">
        <f t="shared" si="5"/>
        <v>70</v>
      </c>
      <c r="F30" s="14">
        <f t="shared" si="6"/>
        <v>0</v>
      </c>
      <c r="G30" s="14">
        <f t="shared" si="0"/>
        <v>70</v>
      </c>
      <c r="H30" s="14"/>
      <c r="I30" s="24">
        <f t="shared" si="7"/>
        <v>0</v>
      </c>
      <c r="J30" s="24">
        <f t="shared" si="8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62021</v>
      </c>
      <c r="B31" s="12">
        <f t="shared" si="2"/>
        <v>44348</v>
      </c>
      <c r="C31" s="13">
        <f t="shared" si="3"/>
        <v>0</v>
      </c>
      <c r="D31" s="13">
        <f t="shared" si="4"/>
        <v>0</v>
      </c>
      <c r="E31" s="13">
        <f t="shared" si="5"/>
        <v>70</v>
      </c>
      <c r="F31" s="14">
        <f t="shared" si="6"/>
        <v>0</v>
      </c>
      <c r="G31" s="14">
        <f t="shared" si="0"/>
        <v>70</v>
      </c>
      <c r="H31" s="14"/>
      <c r="I31" s="24">
        <f t="shared" si="7"/>
        <v>0</v>
      </c>
      <c r="J31" s="24">
        <f t="shared" si="8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72021</v>
      </c>
      <c r="B32" s="12">
        <f t="shared" si="2"/>
        <v>44378</v>
      </c>
      <c r="C32" s="13">
        <f t="shared" si="3"/>
        <v>0</v>
      </c>
      <c r="D32" s="13">
        <f t="shared" si="4"/>
        <v>0</v>
      </c>
      <c r="E32" s="13">
        <f t="shared" si="5"/>
        <v>70</v>
      </c>
      <c r="F32" s="14">
        <f t="shared" si="6"/>
        <v>0</v>
      </c>
      <c r="G32" s="14">
        <f t="shared" si="0"/>
        <v>70</v>
      </c>
      <c r="H32" s="14"/>
      <c r="I32" s="24">
        <f t="shared" si="7"/>
        <v>0</v>
      </c>
      <c r="J32" s="24">
        <f t="shared" si="8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82021</v>
      </c>
      <c r="B33" s="12">
        <f t="shared" si="2"/>
        <v>44409</v>
      </c>
      <c r="C33" s="13">
        <f t="shared" si="3"/>
        <v>0</v>
      </c>
      <c r="D33" s="13">
        <f t="shared" si="4"/>
        <v>0</v>
      </c>
      <c r="E33" s="13">
        <f t="shared" si="5"/>
        <v>70</v>
      </c>
      <c r="F33" s="14">
        <f t="shared" si="6"/>
        <v>0</v>
      </c>
      <c r="G33" s="14">
        <f t="shared" si="0"/>
        <v>70</v>
      </c>
      <c r="H33" s="14"/>
      <c r="I33" s="24">
        <f t="shared" si="7"/>
        <v>0</v>
      </c>
      <c r="J33" s="24">
        <f t="shared" si="8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92021</v>
      </c>
      <c r="B34" s="12">
        <f t="shared" si="2"/>
        <v>44440</v>
      </c>
      <c r="C34" s="13">
        <f t="shared" si="3"/>
        <v>0</v>
      </c>
      <c r="D34" s="13">
        <f t="shared" si="4"/>
        <v>0</v>
      </c>
      <c r="E34" s="13">
        <f t="shared" si="5"/>
        <v>70</v>
      </c>
      <c r="F34" s="14">
        <f t="shared" si="6"/>
        <v>0</v>
      </c>
      <c r="G34" s="14">
        <f t="shared" si="0"/>
        <v>70</v>
      </c>
      <c r="H34" s="14"/>
      <c r="I34" s="24">
        <f t="shared" si="7"/>
        <v>0</v>
      </c>
      <c r="J34" s="24">
        <f t="shared" si="8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102021</v>
      </c>
      <c r="B35" s="12">
        <f t="shared" si="2"/>
        <v>44470</v>
      </c>
      <c r="C35" s="13">
        <f t="shared" si="3"/>
        <v>0</v>
      </c>
      <c r="D35" s="13">
        <f t="shared" si="4"/>
        <v>0</v>
      </c>
      <c r="E35" s="13">
        <f t="shared" si="5"/>
        <v>70</v>
      </c>
      <c r="F35" s="14">
        <f t="shared" si="6"/>
        <v>0</v>
      </c>
      <c r="G35" s="14">
        <f t="shared" si="0"/>
        <v>70</v>
      </c>
      <c r="H35" s="14"/>
      <c r="I35" s="24">
        <f t="shared" si="7"/>
        <v>0</v>
      </c>
      <c r="J35" s="24">
        <f t="shared" si="8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112021</v>
      </c>
      <c r="B36" s="12">
        <f t="shared" si="2"/>
        <v>44501</v>
      </c>
      <c r="C36" s="13">
        <f t="shared" si="3"/>
        <v>0</v>
      </c>
      <c r="D36" s="13">
        <f t="shared" si="4"/>
        <v>0</v>
      </c>
      <c r="E36" s="13">
        <f t="shared" si="5"/>
        <v>70</v>
      </c>
      <c r="F36" s="14">
        <f t="shared" si="6"/>
        <v>0</v>
      </c>
      <c r="G36" s="14">
        <f t="shared" si="0"/>
        <v>70</v>
      </c>
      <c r="H36" s="14"/>
      <c r="I36" s="24">
        <f t="shared" si="7"/>
        <v>0</v>
      </c>
      <c r="J36" s="24">
        <f t="shared" si="8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122021</v>
      </c>
      <c r="B37" s="12">
        <f t="shared" si="2"/>
        <v>44531</v>
      </c>
      <c r="C37" s="13">
        <f t="shared" si="3"/>
        <v>0</v>
      </c>
      <c r="D37" s="13">
        <f t="shared" si="4"/>
        <v>0</v>
      </c>
      <c r="E37" s="13">
        <f t="shared" si="5"/>
        <v>70</v>
      </c>
      <c r="F37" s="14">
        <f t="shared" si="6"/>
        <v>0</v>
      </c>
      <c r="G37" s="14">
        <f t="shared" ref="G37:G68" si="9">E37-F37</f>
        <v>70</v>
      </c>
      <c r="H37" s="14"/>
      <c r="I37" s="24">
        <f t="shared" si="7"/>
        <v>0</v>
      </c>
      <c r="J37" s="24">
        <f t="shared" si="8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0">MONTH(B38)&amp;YEAR(B38)</f>
        <v>12022</v>
      </c>
      <c r="B38" s="12">
        <f t="shared" ref="B38:B69" si="11">EDATE(B37,1)</f>
        <v>44562</v>
      </c>
      <c r="C38" s="13">
        <f t="shared" ref="C38:C69" si="12">C37-H38+I38</f>
        <v>0</v>
      </c>
      <c r="D38" s="13">
        <f t="shared" ref="D38:D69" si="13">C37*$K$1</f>
        <v>0</v>
      </c>
      <c r="E38" s="13">
        <f t="shared" ref="E38:E69" si="14">C37*$K$1+G37</f>
        <v>70</v>
      </c>
      <c r="F38" s="14">
        <f t="shared" ref="F38:F69" si="15">IF(J38&gt;E38,E38,J38)</f>
        <v>0</v>
      </c>
      <c r="G38" s="14">
        <f t="shared" si="9"/>
        <v>70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 s="24">
        <f t="shared" si="8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0"/>
        <v>22022</v>
      </c>
      <c r="B39" s="12">
        <f t="shared" si="11"/>
        <v>44593</v>
      </c>
      <c r="C39" s="13">
        <f t="shared" si="12"/>
        <v>0</v>
      </c>
      <c r="D39" s="13">
        <f t="shared" si="13"/>
        <v>0</v>
      </c>
      <c r="E39" s="13">
        <f t="shared" si="14"/>
        <v>70</v>
      </c>
      <c r="F39" s="14">
        <f t="shared" si="15"/>
        <v>0</v>
      </c>
      <c r="G39" s="14">
        <f t="shared" si="9"/>
        <v>70</v>
      </c>
      <c r="H39" s="14">
        <f t="shared" si="16"/>
        <v>0</v>
      </c>
      <c r="I39" s="24">
        <f t="shared" si="17"/>
        <v>0</v>
      </c>
      <c r="J39" s="24">
        <f t="shared" si="8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0"/>
        <v>32022</v>
      </c>
      <c r="B40" s="12">
        <f t="shared" si="11"/>
        <v>44621</v>
      </c>
      <c r="C40" s="13">
        <f t="shared" si="12"/>
        <v>0</v>
      </c>
      <c r="D40" s="13">
        <f t="shared" si="13"/>
        <v>0</v>
      </c>
      <c r="E40" s="13">
        <f t="shared" si="14"/>
        <v>70</v>
      </c>
      <c r="F40" s="14">
        <f t="shared" si="15"/>
        <v>0</v>
      </c>
      <c r="G40" s="14">
        <f t="shared" si="9"/>
        <v>70</v>
      </c>
      <c r="H40" s="14">
        <f t="shared" si="16"/>
        <v>0</v>
      </c>
      <c r="I40" s="24">
        <f t="shared" si="17"/>
        <v>0</v>
      </c>
      <c r="J40" s="24">
        <f t="shared" si="8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0"/>
        <v>42022</v>
      </c>
      <c r="B41" s="12">
        <f t="shared" si="11"/>
        <v>44652</v>
      </c>
      <c r="C41" s="13">
        <f t="shared" si="12"/>
        <v>0</v>
      </c>
      <c r="D41" s="13">
        <f t="shared" si="13"/>
        <v>0</v>
      </c>
      <c r="E41" s="13">
        <f t="shared" si="14"/>
        <v>70</v>
      </c>
      <c r="F41" s="14">
        <f t="shared" si="15"/>
        <v>0</v>
      </c>
      <c r="G41" s="14">
        <f t="shared" si="9"/>
        <v>70</v>
      </c>
      <c r="H41" s="14">
        <f t="shared" si="16"/>
        <v>0</v>
      </c>
      <c r="I41" s="24">
        <f t="shared" si="17"/>
        <v>0</v>
      </c>
      <c r="J41" s="24">
        <f t="shared" si="8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0"/>
        <v>52022</v>
      </c>
      <c r="B42" s="12">
        <f t="shared" si="11"/>
        <v>44682</v>
      </c>
      <c r="C42" s="13">
        <f t="shared" si="12"/>
        <v>0</v>
      </c>
      <c r="D42" s="13">
        <f t="shared" si="13"/>
        <v>0</v>
      </c>
      <c r="E42" s="13">
        <f t="shared" si="14"/>
        <v>70</v>
      </c>
      <c r="F42" s="14">
        <f t="shared" si="15"/>
        <v>0</v>
      </c>
      <c r="G42" s="14">
        <f t="shared" si="9"/>
        <v>70</v>
      </c>
      <c r="H42" s="14">
        <f t="shared" si="16"/>
        <v>0</v>
      </c>
      <c r="I42" s="24">
        <f t="shared" si="17"/>
        <v>0</v>
      </c>
      <c r="J42" s="24">
        <f t="shared" si="8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0"/>
        <v>62022</v>
      </c>
      <c r="B43" s="12">
        <f t="shared" si="11"/>
        <v>44713</v>
      </c>
      <c r="C43" s="13">
        <f t="shared" si="12"/>
        <v>0</v>
      </c>
      <c r="D43" s="13">
        <f t="shared" si="13"/>
        <v>0</v>
      </c>
      <c r="E43" s="13">
        <f t="shared" si="14"/>
        <v>70</v>
      </c>
      <c r="F43" s="14">
        <f t="shared" si="15"/>
        <v>0</v>
      </c>
      <c r="G43" s="14">
        <f t="shared" si="9"/>
        <v>70</v>
      </c>
      <c r="H43" s="14">
        <f t="shared" si="16"/>
        <v>0</v>
      </c>
      <c r="I43" s="24">
        <f t="shared" si="17"/>
        <v>0</v>
      </c>
      <c r="J43" s="24">
        <f t="shared" si="8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0"/>
        <v>72022</v>
      </c>
      <c r="B44" s="12">
        <f t="shared" si="11"/>
        <v>44743</v>
      </c>
      <c r="C44" s="13">
        <f t="shared" si="12"/>
        <v>0</v>
      </c>
      <c r="D44" s="13">
        <f t="shared" si="13"/>
        <v>0</v>
      </c>
      <c r="E44" s="13">
        <f t="shared" si="14"/>
        <v>70</v>
      </c>
      <c r="F44" s="14">
        <f t="shared" si="15"/>
        <v>0</v>
      </c>
      <c r="G44" s="14">
        <f t="shared" si="9"/>
        <v>70</v>
      </c>
      <c r="H44" s="14">
        <f t="shared" si="16"/>
        <v>0</v>
      </c>
      <c r="I44" s="24">
        <f t="shared" si="17"/>
        <v>0</v>
      </c>
      <c r="J44" s="24">
        <f t="shared" si="8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0"/>
        <v>82022</v>
      </c>
      <c r="B45" s="12">
        <f t="shared" si="11"/>
        <v>44774</v>
      </c>
      <c r="C45" s="13">
        <f t="shared" si="12"/>
        <v>0</v>
      </c>
      <c r="D45" s="13">
        <f t="shared" si="13"/>
        <v>0</v>
      </c>
      <c r="E45" s="13">
        <f t="shared" si="14"/>
        <v>70</v>
      </c>
      <c r="F45" s="14">
        <f t="shared" si="15"/>
        <v>0</v>
      </c>
      <c r="G45" s="14">
        <f t="shared" si="9"/>
        <v>70</v>
      </c>
      <c r="H45" s="14">
        <f t="shared" si="16"/>
        <v>0</v>
      </c>
      <c r="I45" s="24">
        <f t="shared" si="17"/>
        <v>0</v>
      </c>
      <c r="J45" s="24">
        <f t="shared" si="8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0"/>
        <v>92022</v>
      </c>
      <c r="B46" s="12">
        <f t="shared" si="11"/>
        <v>44805</v>
      </c>
      <c r="C46" s="13">
        <f t="shared" si="12"/>
        <v>0</v>
      </c>
      <c r="D46" s="13">
        <f t="shared" si="13"/>
        <v>0</v>
      </c>
      <c r="E46" s="13">
        <f t="shared" si="14"/>
        <v>70</v>
      </c>
      <c r="F46" s="14">
        <f t="shared" si="15"/>
        <v>0</v>
      </c>
      <c r="G46" s="14">
        <f t="shared" si="9"/>
        <v>70</v>
      </c>
      <c r="H46" s="14">
        <f t="shared" si="16"/>
        <v>0</v>
      </c>
      <c r="I46" s="24">
        <f t="shared" si="17"/>
        <v>0</v>
      </c>
      <c r="J46" s="24">
        <f t="shared" si="8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0"/>
        <v>102022</v>
      </c>
      <c r="B47" s="12">
        <f t="shared" si="11"/>
        <v>44835</v>
      </c>
      <c r="C47" s="13">
        <f t="shared" si="12"/>
        <v>0</v>
      </c>
      <c r="D47" s="13">
        <f t="shared" si="13"/>
        <v>0</v>
      </c>
      <c r="E47" s="13">
        <f t="shared" si="14"/>
        <v>70</v>
      </c>
      <c r="F47" s="14">
        <f t="shared" si="15"/>
        <v>0</v>
      </c>
      <c r="G47" s="14">
        <f t="shared" si="9"/>
        <v>70</v>
      </c>
      <c r="H47" s="14">
        <f t="shared" si="16"/>
        <v>0</v>
      </c>
      <c r="I47" s="24">
        <f t="shared" si="17"/>
        <v>0</v>
      </c>
      <c r="J47" s="24">
        <f t="shared" si="8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0"/>
        <v>112022</v>
      </c>
      <c r="B48" s="12">
        <f t="shared" si="11"/>
        <v>44866</v>
      </c>
      <c r="C48" s="13">
        <f t="shared" si="12"/>
        <v>0</v>
      </c>
      <c r="D48" s="13">
        <f t="shared" si="13"/>
        <v>0</v>
      </c>
      <c r="E48" s="13">
        <f t="shared" si="14"/>
        <v>70</v>
      </c>
      <c r="F48" s="14">
        <f t="shared" si="15"/>
        <v>0</v>
      </c>
      <c r="G48" s="14">
        <f t="shared" si="9"/>
        <v>70</v>
      </c>
      <c r="H48" s="14">
        <f t="shared" si="16"/>
        <v>0</v>
      </c>
      <c r="I48" s="24">
        <f t="shared" si="17"/>
        <v>0</v>
      </c>
      <c r="J48" s="24">
        <f t="shared" si="8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0"/>
        <v>122022</v>
      </c>
      <c r="B49" s="12">
        <f t="shared" si="11"/>
        <v>44896</v>
      </c>
      <c r="C49" s="13">
        <f t="shared" si="12"/>
        <v>0</v>
      </c>
      <c r="D49" s="13">
        <f t="shared" si="13"/>
        <v>0</v>
      </c>
      <c r="E49" s="13">
        <f t="shared" si="14"/>
        <v>70</v>
      </c>
      <c r="F49" s="14">
        <f t="shared" si="15"/>
        <v>0</v>
      </c>
      <c r="G49" s="14">
        <f t="shared" si="9"/>
        <v>70</v>
      </c>
      <c r="H49" s="14">
        <f t="shared" si="16"/>
        <v>0</v>
      </c>
      <c r="I49" s="24">
        <f t="shared" si="17"/>
        <v>0</v>
      </c>
      <c r="J49" s="24">
        <f t="shared" si="8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0"/>
        <v>12023</v>
      </c>
      <c r="B50" s="12">
        <f t="shared" si="11"/>
        <v>44927</v>
      </c>
      <c r="C50" s="13">
        <f t="shared" si="12"/>
        <v>0</v>
      </c>
      <c r="D50" s="13">
        <f t="shared" si="13"/>
        <v>0</v>
      </c>
      <c r="E50" s="13">
        <f t="shared" si="14"/>
        <v>70</v>
      </c>
      <c r="F50" s="14">
        <f t="shared" si="15"/>
        <v>0</v>
      </c>
      <c r="G50" s="14">
        <f t="shared" si="9"/>
        <v>70</v>
      </c>
      <c r="H50" s="14">
        <f t="shared" si="16"/>
        <v>0</v>
      </c>
      <c r="I50" s="24">
        <f t="shared" si="17"/>
        <v>0</v>
      </c>
      <c r="J50" s="24">
        <f t="shared" si="8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0"/>
        <v>22023</v>
      </c>
      <c r="B51" s="12">
        <f t="shared" si="11"/>
        <v>44958</v>
      </c>
      <c r="C51" s="13">
        <f t="shared" si="12"/>
        <v>0</v>
      </c>
      <c r="D51" s="13">
        <f t="shared" si="13"/>
        <v>0</v>
      </c>
      <c r="E51" s="13">
        <f t="shared" si="14"/>
        <v>70</v>
      </c>
      <c r="F51" s="14">
        <f t="shared" si="15"/>
        <v>0</v>
      </c>
      <c r="G51" s="14">
        <f t="shared" si="9"/>
        <v>70</v>
      </c>
      <c r="H51" s="14">
        <f t="shared" si="16"/>
        <v>0</v>
      </c>
      <c r="I51" s="24">
        <f t="shared" si="17"/>
        <v>0</v>
      </c>
      <c r="J51" s="24">
        <f t="shared" si="8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0"/>
        <v>32023</v>
      </c>
      <c r="B52" s="12">
        <f t="shared" si="11"/>
        <v>44986</v>
      </c>
      <c r="C52" s="13">
        <f t="shared" si="12"/>
        <v>0</v>
      </c>
      <c r="D52" s="13">
        <f t="shared" si="13"/>
        <v>0</v>
      </c>
      <c r="E52" s="13">
        <f t="shared" si="14"/>
        <v>70</v>
      </c>
      <c r="F52" s="14">
        <f t="shared" si="15"/>
        <v>0</v>
      </c>
      <c r="G52" s="14">
        <f t="shared" si="9"/>
        <v>70</v>
      </c>
      <c r="H52" s="14">
        <f t="shared" si="16"/>
        <v>0</v>
      </c>
      <c r="I52" s="24">
        <f t="shared" si="17"/>
        <v>0</v>
      </c>
      <c r="J52" s="24">
        <f t="shared" si="8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0"/>
        <v>42023</v>
      </c>
      <c r="B53" s="12">
        <f t="shared" si="11"/>
        <v>45017</v>
      </c>
      <c r="C53" s="13">
        <f t="shared" si="12"/>
        <v>0</v>
      </c>
      <c r="D53" s="13">
        <f t="shared" si="13"/>
        <v>0</v>
      </c>
      <c r="E53" s="13">
        <f t="shared" si="14"/>
        <v>70</v>
      </c>
      <c r="F53" s="14">
        <f t="shared" si="15"/>
        <v>0</v>
      </c>
      <c r="G53" s="14">
        <f t="shared" si="9"/>
        <v>70</v>
      </c>
      <c r="H53" s="14">
        <f t="shared" si="16"/>
        <v>0</v>
      </c>
      <c r="I53" s="24">
        <f t="shared" si="17"/>
        <v>0</v>
      </c>
      <c r="J53" s="24">
        <f t="shared" si="8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0"/>
        <v>52023</v>
      </c>
      <c r="B54" s="12">
        <f t="shared" si="11"/>
        <v>45047</v>
      </c>
      <c r="C54" s="13">
        <f t="shared" si="12"/>
        <v>0</v>
      </c>
      <c r="D54" s="13">
        <f t="shared" si="13"/>
        <v>0</v>
      </c>
      <c r="E54" s="13">
        <f t="shared" si="14"/>
        <v>70</v>
      </c>
      <c r="F54" s="14">
        <f t="shared" si="15"/>
        <v>0</v>
      </c>
      <c r="G54" s="14">
        <f t="shared" si="9"/>
        <v>70</v>
      </c>
      <c r="H54" s="14">
        <f t="shared" si="16"/>
        <v>0</v>
      </c>
      <c r="I54" s="24">
        <f t="shared" si="17"/>
        <v>0</v>
      </c>
      <c r="J54" s="24">
        <f t="shared" si="8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0"/>
        <v>62023</v>
      </c>
      <c r="B55" s="12">
        <f t="shared" si="11"/>
        <v>45078</v>
      </c>
      <c r="C55" s="13">
        <f t="shared" si="12"/>
        <v>0</v>
      </c>
      <c r="D55" s="13">
        <f t="shared" si="13"/>
        <v>0</v>
      </c>
      <c r="E55" s="13">
        <f t="shared" si="14"/>
        <v>70</v>
      </c>
      <c r="F55" s="14">
        <f t="shared" si="15"/>
        <v>0</v>
      </c>
      <c r="G55" s="14">
        <f t="shared" si="9"/>
        <v>70</v>
      </c>
      <c r="H55" s="14">
        <f t="shared" si="16"/>
        <v>0</v>
      </c>
      <c r="I55" s="24">
        <f t="shared" si="17"/>
        <v>0</v>
      </c>
      <c r="J55" s="24">
        <f t="shared" si="8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0"/>
        <v>72023</v>
      </c>
      <c r="B56" s="12">
        <f t="shared" si="11"/>
        <v>45108</v>
      </c>
      <c r="C56" s="13">
        <f t="shared" si="12"/>
        <v>0</v>
      </c>
      <c r="D56" s="13">
        <f t="shared" si="13"/>
        <v>0</v>
      </c>
      <c r="E56" s="13">
        <f t="shared" si="14"/>
        <v>70</v>
      </c>
      <c r="F56" s="14">
        <f t="shared" si="15"/>
        <v>0</v>
      </c>
      <c r="G56" s="14">
        <f t="shared" si="9"/>
        <v>70</v>
      </c>
      <c r="H56" s="14">
        <f t="shared" si="16"/>
        <v>0</v>
      </c>
      <c r="I56" s="24">
        <f t="shared" si="17"/>
        <v>0</v>
      </c>
      <c r="J56" s="24">
        <f t="shared" si="8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0"/>
        <v>82023</v>
      </c>
      <c r="B57" s="12">
        <f t="shared" si="11"/>
        <v>45139</v>
      </c>
      <c r="C57" s="13">
        <f t="shared" si="12"/>
        <v>0</v>
      </c>
      <c r="D57" s="13">
        <f t="shared" si="13"/>
        <v>0</v>
      </c>
      <c r="E57" s="13">
        <f t="shared" si="14"/>
        <v>70</v>
      </c>
      <c r="F57" s="14">
        <f t="shared" si="15"/>
        <v>0</v>
      </c>
      <c r="G57" s="14">
        <f t="shared" si="9"/>
        <v>70</v>
      </c>
      <c r="H57" s="14">
        <f t="shared" si="16"/>
        <v>0</v>
      </c>
      <c r="I57" s="24">
        <f t="shared" si="17"/>
        <v>0</v>
      </c>
      <c r="J57" s="24">
        <f t="shared" si="8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0"/>
        <v>92023</v>
      </c>
      <c r="B58" s="12">
        <f t="shared" si="11"/>
        <v>45170</v>
      </c>
      <c r="C58" s="13">
        <f t="shared" si="12"/>
        <v>0</v>
      </c>
      <c r="D58" s="13">
        <f t="shared" si="13"/>
        <v>0</v>
      </c>
      <c r="E58" s="13">
        <f t="shared" si="14"/>
        <v>70</v>
      </c>
      <c r="F58" s="14">
        <f t="shared" si="15"/>
        <v>0</v>
      </c>
      <c r="G58" s="14">
        <f t="shared" si="9"/>
        <v>70</v>
      </c>
      <c r="H58" s="14">
        <f t="shared" si="16"/>
        <v>0</v>
      </c>
      <c r="I58" s="24">
        <f t="shared" si="17"/>
        <v>0</v>
      </c>
      <c r="J58" s="24">
        <f t="shared" si="8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0"/>
        <v>102023</v>
      </c>
      <c r="B59" s="12">
        <f t="shared" si="11"/>
        <v>45200</v>
      </c>
      <c r="C59" s="13">
        <f t="shared" si="12"/>
        <v>0</v>
      </c>
      <c r="D59" s="13">
        <f t="shared" si="13"/>
        <v>0</v>
      </c>
      <c r="E59" s="13">
        <f t="shared" si="14"/>
        <v>70</v>
      </c>
      <c r="F59" s="14">
        <f t="shared" si="15"/>
        <v>0</v>
      </c>
      <c r="G59" s="14">
        <f t="shared" si="9"/>
        <v>70</v>
      </c>
      <c r="H59" s="14">
        <f t="shared" si="16"/>
        <v>0</v>
      </c>
      <c r="I59" s="24">
        <f t="shared" si="17"/>
        <v>0</v>
      </c>
      <c r="J59" s="24">
        <f t="shared" si="8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0"/>
        <v>112023</v>
      </c>
      <c r="B60" s="12">
        <f t="shared" si="11"/>
        <v>45231</v>
      </c>
      <c r="C60" s="13">
        <f t="shared" si="12"/>
        <v>0</v>
      </c>
      <c r="D60" s="13">
        <f t="shared" si="13"/>
        <v>0</v>
      </c>
      <c r="E60" s="13">
        <f t="shared" si="14"/>
        <v>70</v>
      </c>
      <c r="F60" s="14">
        <f t="shared" si="15"/>
        <v>0</v>
      </c>
      <c r="G60" s="14">
        <f t="shared" si="9"/>
        <v>70</v>
      </c>
      <c r="H60" s="14">
        <f t="shared" si="16"/>
        <v>0</v>
      </c>
      <c r="I60" s="24">
        <f t="shared" si="17"/>
        <v>0</v>
      </c>
      <c r="J60" s="24">
        <f t="shared" si="8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0"/>
        <v>122023</v>
      </c>
      <c r="B61" s="12">
        <f t="shared" si="11"/>
        <v>45261</v>
      </c>
      <c r="C61" s="13">
        <f t="shared" si="12"/>
        <v>0</v>
      </c>
      <c r="D61" s="13">
        <f t="shared" si="13"/>
        <v>0</v>
      </c>
      <c r="E61" s="13">
        <f t="shared" si="14"/>
        <v>70</v>
      </c>
      <c r="F61" s="14">
        <f t="shared" si="15"/>
        <v>0</v>
      </c>
      <c r="G61" s="14">
        <f t="shared" si="9"/>
        <v>70</v>
      </c>
      <c r="H61" s="14">
        <f t="shared" si="16"/>
        <v>0</v>
      </c>
      <c r="I61" s="24">
        <f t="shared" si="17"/>
        <v>0</v>
      </c>
      <c r="J61" s="24">
        <f t="shared" si="8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0"/>
        <v>12024</v>
      </c>
      <c r="B62" s="12">
        <f t="shared" si="11"/>
        <v>45292</v>
      </c>
      <c r="C62" s="13">
        <f t="shared" si="12"/>
        <v>0</v>
      </c>
      <c r="D62" s="13">
        <f t="shared" si="13"/>
        <v>0</v>
      </c>
      <c r="E62" s="13">
        <f t="shared" si="14"/>
        <v>70</v>
      </c>
      <c r="F62" s="14">
        <f t="shared" si="15"/>
        <v>0</v>
      </c>
      <c r="G62" s="14">
        <f t="shared" si="9"/>
        <v>70</v>
      </c>
      <c r="H62" s="14">
        <f t="shared" si="16"/>
        <v>0</v>
      </c>
      <c r="I62" s="24">
        <f t="shared" si="17"/>
        <v>0</v>
      </c>
      <c r="J62" s="24">
        <f t="shared" si="8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0"/>
        <v>22024</v>
      </c>
      <c r="B63" s="12">
        <f t="shared" si="11"/>
        <v>45323</v>
      </c>
      <c r="C63" s="13">
        <f t="shared" si="12"/>
        <v>0</v>
      </c>
      <c r="D63" s="13">
        <f t="shared" si="13"/>
        <v>0</v>
      </c>
      <c r="E63" s="13">
        <f t="shared" si="14"/>
        <v>70</v>
      </c>
      <c r="F63" s="14">
        <f t="shared" si="15"/>
        <v>0</v>
      </c>
      <c r="G63" s="14">
        <f t="shared" si="9"/>
        <v>70</v>
      </c>
      <c r="H63" s="14">
        <f t="shared" si="16"/>
        <v>0</v>
      </c>
      <c r="I63" s="24">
        <f t="shared" si="17"/>
        <v>0</v>
      </c>
      <c r="J63" s="24">
        <f t="shared" si="8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0"/>
        <v>32024</v>
      </c>
      <c r="B64" s="12">
        <f t="shared" si="11"/>
        <v>45352</v>
      </c>
      <c r="C64" s="13">
        <f t="shared" si="12"/>
        <v>0</v>
      </c>
      <c r="D64" s="13">
        <f t="shared" si="13"/>
        <v>0</v>
      </c>
      <c r="E64" s="13">
        <f t="shared" si="14"/>
        <v>70</v>
      </c>
      <c r="F64" s="14">
        <f t="shared" si="15"/>
        <v>0</v>
      </c>
      <c r="G64" s="14">
        <f t="shared" si="9"/>
        <v>70</v>
      </c>
      <c r="H64" s="14">
        <f t="shared" si="16"/>
        <v>0</v>
      </c>
      <c r="I64" s="24">
        <f t="shared" si="17"/>
        <v>0</v>
      </c>
      <c r="J64" s="24">
        <f t="shared" si="8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0"/>
        <v>42024</v>
      </c>
      <c r="B65" s="12">
        <f t="shared" si="11"/>
        <v>45383</v>
      </c>
      <c r="C65" s="13">
        <f t="shared" si="12"/>
        <v>0</v>
      </c>
      <c r="D65" s="13">
        <f t="shared" si="13"/>
        <v>0</v>
      </c>
      <c r="E65" s="13">
        <f t="shared" si="14"/>
        <v>70</v>
      </c>
      <c r="F65" s="14">
        <f t="shared" si="15"/>
        <v>0</v>
      </c>
      <c r="G65" s="14">
        <f t="shared" si="9"/>
        <v>70</v>
      </c>
      <c r="H65" s="14">
        <f t="shared" si="16"/>
        <v>0</v>
      </c>
      <c r="I65" s="24">
        <f t="shared" si="17"/>
        <v>0</v>
      </c>
      <c r="J65" s="24">
        <f t="shared" si="8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0"/>
        <v>52024</v>
      </c>
      <c r="B66" s="12">
        <f t="shared" si="11"/>
        <v>45413</v>
      </c>
      <c r="C66" s="13">
        <f t="shared" si="12"/>
        <v>0</v>
      </c>
      <c r="D66" s="13">
        <f t="shared" si="13"/>
        <v>0</v>
      </c>
      <c r="E66" s="13">
        <f t="shared" si="14"/>
        <v>70</v>
      </c>
      <c r="F66" s="14">
        <f t="shared" si="15"/>
        <v>0</v>
      </c>
      <c r="G66" s="14">
        <f t="shared" si="9"/>
        <v>70</v>
      </c>
      <c r="H66" s="14">
        <f t="shared" si="16"/>
        <v>0</v>
      </c>
      <c r="I66" s="24">
        <f t="shared" si="17"/>
        <v>0</v>
      </c>
      <c r="J66" s="24">
        <f t="shared" si="8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0"/>
        <v>62024</v>
      </c>
      <c r="B67" s="12">
        <f t="shared" si="11"/>
        <v>45444</v>
      </c>
      <c r="C67" s="13">
        <f t="shared" si="12"/>
        <v>0</v>
      </c>
      <c r="D67" s="13">
        <f t="shared" si="13"/>
        <v>0</v>
      </c>
      <c r="E67" s="13">
        <f t="shared" si="14"/>
        <v>70</v>
      </c>
      <c r="F67" s="14">
        <f t="shared" si="15"/>
        <v>0</v>
      </c>
      <c r="G67" s="14">
        <f t="shared" si="9"/>
        <v>70</v>
      </c>
      <c r="H67" s="14">
        <f t="shared" si="16"/>
        <v>0</v>
      </c>
      <c r="I67" s="24">
        <f t="shared" si="17"/>
        <v>0</v>
      </c>
      <c r="J67" s="24">
        <f t="shared" si="8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0"/>
        <v>72024</v>
      </c>
      <c r="B68" s="12">
        <f t="shared" si="11"/>
        <v>45474</v>
      </c>
      <c r="C68" s="13">
        <f t="shared" si="12"/>
        <v>0</v>
      </c>
      <c r="D68" s="13">
        <f t="shared" si="13"/>
        <v>0</v>
      </c>
      <c r="E68" s="13">
        <f t="shared" si="14"/>
        <v>70</v>
      </c>
      <c r="F68" s="14">
        <f t="shared" si="15"/>
        <v>0</v>
      </c>
      <c r="G68" s="14">
        <f t="shared" si="9"/>
        <v>70</v>
      </c>
      <c r="H68" s="14">
        <f t="shared" si="16"/>
        <v>0</v>
      </c>
      <c r="I68" s="24">
        <f t="shared" si="17"/>
        <v>0</v>
      </c>
      <c r="J68" s="24">
        <f t="shared" si="8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0"/>
        <v>82024</v>
      </c>
      <c r="B69" s="12">
        <f t="shared" si="11"/>
        <v>45505</v>
      </c>
      <c r="C69" s="13">
        <f t="shared" si="12"/>
        <v>0</v>
      </c>
      <c r="D69" s="13">
        <f t="shared" si="13"/>
        <v>0</v>
      </c>
      <c r="E69" s="13">
        <f t="shared" si="14"/>
        <v>70</v>
      </c>
      <c r="F69" s="14">
        <f t="shared" si="15"/>
        <v>0</v>
      </c>
      <c r="G69" s="14">
        <f t="shared" ref="G69:G100" si="18">E69-F69</f>
        <v>70</v>
      </c>
      <c r="H69" s="14">
        <f t="shared" si="16"/>
        <v>0</v>
      </c>
      <c r="I69" s="24">
        <f t="shared" si="17"/>
        <v>0</v>
      </c>
      <c r="J69" s="24">
        <f t="shared" si="8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9">MONTH(B70)&amp;YEAR(B70)</f>
        <v>92024</v>
      </c>
      <c r="B70" s="12">
        <f t="shared" ref="B70:B101" si="20">EDATE(B69,1)</f>
        <v>45536</v>
      </c>
      <c r="C70" s="13">
        <f t="shared" ref="C70:C101" si="21">C69-H70+I70</f>
        <v>0</v>
      </c>
      <c r="D70" s="13">
        <f t="shared" ref="D70:D101" si="22">C69*$K$1</f>
        <v>0</v>
      </c>
      <c r="E70" s="13">
        <f t="shared" ref="E70:E101" si="23">C69*$K$1+G69</f>
        <v>70</v>
      </c>
      <c r="F70" s="14">
        <f t="shared" ref="F70:F101" si="24">IF(J70&gt;E70,E70,J70)</f>
        <v>0</v>
      </c>
      <c r="G70" s="14">
        <f t="shared" si="18"/>
        <v>70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8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9"/>
        <v>102024</v>
      </c>
      <c r="B71" s="12">
        <f t="shared" si="20"/>
        <v>45566</v>
      </c>
      <c r="C71" s="13">
        <f t="shared" si="21"/>
        <v>0</v>
      </c>
      <c r="D71" s="13">
        <f t="shared" si="22"/>
        <v>0</v>
      </c>
      <c r="E71" s="13">
        <f t="shared" si="23"/>
        <v>70</v>
      </c>
      <c r="F71" s="14">
        <f t="shared" si="24"/>
        <v>0</v>
      </c>
      <c r="G71" s="14">
        <f t="shared" si="18"/>
        <v>70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9"/>
        <v>112024</v>
      </c>
      <c r="B72" s="12">
        <f t="shared" si="20"/>
        <v>45597</v>
      </c>
      <c r="C72" s="13">
        <f t="shared" si="21"/>
        <v>0</v>
      </c>
      <c r="D72" s="13">
        <f t="shared" si="22"/>
        <v>0</v>
      </c>
      <c r="E72" s="13">
        <f t="shared" si="23"/>
        <v>70</v>
      </c>
      <c r="F72" s="14">
        <f t="shared" si="24"/>
        <v>0</v>
      </c>
      <c r="G72" s="14">
        <f t="shared" si="18"/>
        <v>70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9"/>
        <v>122024</v>
      </c>
      <c r="B73" s="12">
        <f t="shared" si="20"/>
        <v>45627</v>
      </c>
      <c r="C73" s="13">
        <f t="shared" si="21"/>
        <v>0</v>
      </c>
      <c r="D73" s="13">
        <f t="shared" si="22"/>
        <v>0</v>
      </c>
      <c r="E73" s="13">
        <f t="shared" si="23"/>
        <v>70</v>
      </c>
      <c r="F73" s="14">
        <f t="shared" si="24"/>
        <v>0</v>
      </c>
      <c r="G73" s="14">
        <f t="shared" si="18"/>
        <v>70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9"/>
        <v>12025</v>
      </c>
      <c r="B74" s="12">
        <f t="shared" si="20"/>
        <v>45658</v>
      </c>
      <c r="C74" s="13">
        <f t="shared" si="21"/>
        <v>0</v>
      </c>
      <c r="D74" s="13">
        <f t="shared" si="22"/>
        <v>0</v>
      </c>
      <c r="E74" s="13">
        <f t="shared" si="23"/>
        <v>70</v>
      </c>
      <c r="F74" s="14">
        <f t="shared" si="24"/>
        <v>0</v>
      </c>
      <c r="G74" s="14">
        <f t="shared" si="18"/>
        <v>70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9"/>
        <v>22025</v>
      </c>
      <c r="B75" s="12">
        <f t="shared" si="20"/>
        <v>45689</v>
      </c>
      <c r="C75" s="13">
        <f t="shared" si="21"/>
        <v>0</v>
      </c>
      <c r="D75" s="13">
        <f t="shared" si="22"/>
        <v>0</v>
      </c>
      <c r="E75" s="13">
        <f t="shared" si="23"/>
        <v>70</v>
      </c>
      <c r="F75" s="14">
        <f t="shared" si="24"/>
        <v>0</v>
      </c>
      <c r="G75" s="14">
        <f t="shared" si="18"/>
        <v>70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9"/>
        <v>32025</v>
      </c>
      <c r="B76" s="12">
        <f t="shared" si="20"/>
        <v>45717</v>
      </c>
      <c r="C76" s="13">
        <f t="shared" si="21"/>
        <v>0</v>
      </c>
      <c r="D76" s="13">
        <f t="shared" si="22"/>
        <v>0</v>
      </c>
      <c r="E76" s="13">
        <f t="shared" si="23"/>
        <v>70</v>
      </c>
      <c r="F76" s="14">
        <f t="shared" si="24"/>
        <v>0</v>
      </c>
      <c r="G76" s="14">
        <f t="shared" si="18"/>
        <v>70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9"/>
        <v>42025</v>
      </c>
      <c r="B77" s="12">
        <f t="shared" si="20"/>
        <v>45748</v>
      </c>
      <c r="C77" s="13">
        <f t="shared" si="21"/>
        <v>0</v>
      </c>
      <c r="D77" s="13">
        <f t="shared" si="22"/>
        <v>0</v>
      </c>
      <c r="E77" s="13">
        <f t="shared" si="23"/>
        <v>70</v>
      </c>
      <c r="F77" s="14">
        <f t="shared" si="24"/>
        <v>0</v>
      </c>
      <c r="G77" s="14">
        <f t="shared" si="18"/>
        <v>70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9"/>
        <v>52025</v>
      </c>
      <c r="B78" s="12">
        <f t="shared" si="20"/>
        <v>45778</v>
      </c>
      <c r="C78" s="13">
        <f t="shared" si="21"/>
        <v>0</v>
      </c>
      <c r="D78" s="13">
        <f t="shared" si="22"/>
        <v>0</v>
      </c>
      <c r="E78" s="13">
        <f t="shared" si="23"/>
        <v>70</v>
      </c>
      <c r="F78" s="14">
        <f t="shared" si="24"/>
        <v>0</v>
      </c>
      <c r="G78" s="14">
        <f t="shared" si="18"/>
        <v>70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9"/>
        <v>62025</v>
      </c>
      <c r="B79" s="12">
        <f t="shared" si="20"/>
        <v>45809</v>
      </c>
      <c r="C79" s="13">
        <f t="shared" si="21"/>
        <v>0</v>
      </c>
      <c r="D79" s="13">
        <f t="shared" si="22"/>
        <v>0</v>
      </c>
      <c r="E79" s="13">
        <f t="shared" si="23"/>
        <v>70</v>
      </c>
      <c r="F79" s="14">
        <f t="shared" si="24"/>
        <v>0</v>
      </c>
      <c r="G79" s="14">
        <f t="shared" si="18"/>
        <v>70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9"/>
        <v>72025</v>
      </c>
      <c r="B80" s="12">
        <f t="shared" si="20"/>
        <v>45839</v>
      </c>
      <c r="C80" s="13">
        <f t="shared" si="21"/>
        <v>0</v>
      </c>
      <c r="D80" s="13">
        <f t="shared" si="22"/>
        <v>0</v>
      </c>
      <c r="E80" s="13">
        <f t="shared" si="23"/>
        <v>70</v>
      </c>
      <c r="F80" s="14">
        <f t="shared" si="24"/>
        <v>0</v>
      </c>
      <c r="G80" s="14">
        <f t="shared" si="18"/>
        <v>70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9"/>
        <v>82025</v>
      </c>
      <c r="B81" s="12">
        <f t="shared" si="20"/>
        <v>45870</v>
      </c>
      <c r="C81" s="13">
        <f t="shared" si="21"/>
        <v>0</v>
      </c>
      <c r="D81" s="13">
        <f t="shared" si="22"/>
        <v>0</v>
      </c>
      <c r="E81" s="13">
        <f t="shared" si="23"/>
        <v>70</v>
      </c>
      <c r="F81" s="14">
        <f t="shared" si="24"/>
        <v>0</v>
      </c>
      <c r="G81" s="14">
        <f t="shared" si="18"/>
        <v>70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9"/>
        <v>92025</v>
      </c>
      <c r="B82" s="12">
        <f t="shared" si="20"/>
        <v>45901</v>
      </c>
      <c r="C82" s="13">
        <f t="shared" si="21"/>
        <v>0</v>
      </c>
      <c r="D82" s="13">
        <f t="shared" si="22"/>
        <v>0</v>
      </c>
      <c r="E82" s="13">
        <f t="shared" si="23"/>
        <v>70</v>
      </c>
      <c r="F82" s="14">
        <f t="shared" si="24"/>
        <v>0</v>
      </c>
      <c r="G82" s="14">
        <f t="shared" si="18"/>
        <v>70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9"/>
        <v>102025</v>
      </c>
      <c r="B83" s="12">
        <f t="shared" si="20"/>
        <v>45931</v>
      </c>
      <c r="C83" s="13">
        <f t="shared" si="21"/>
        <v>0</v>
      </c>
      <c r="D83" s="13">
        <f t="shared" si="22"/>
        <v>0</v>
      </c>
      <c r="E83" s="13">
        <f t="shared" si="23"/>
        <v>70</v>
      </c>
      <c r="F83" s="14">
        <f t="shared" si="24"/>
        <v>0</v>
      </c>
      <c r="G83" s="14">
        <f t="shared" si="18"/>
        <v>70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9"/>
        <v>112025</v>
      </c>
      <c r="B84" s="12">
        <f t="shared" si="20"/>
        <v>45962</v>
      </c>
      <c r="C84" s="13">
        <f t="shared" si="21"/>
        <v>0</v>
      </c>
      <c r="D84" s="13">
        <f t="shared" si="22"/>
        <v>0</v>
      </c>
      <c r="E84" s="13">
        <f t="shared" si="23"/>
        <v>70</v>
      </c>
      <c r="F84" s="14">
        <f t="shared" si="24"/>
        <v>0</v>
      </c>
      <c r="G84" s="14">
        <f t="shared" si="18"/>
        <v>70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9"/>
        <v>122025</v>
      </c>
      <c r="B85" s="12">
        <f t="shared" si="20"/>
        <v>45992</v>
      </c>
      <c r="C85" s="13">
        <f t="shared" si="21"/>
        <v>0</v>
      </c>
      <c r="D85" s="13">
        <f t="shared" si="22"/>
        <v>0</v>
      </c>
      <c r="E85" s="13">
        <f t="shared" si="23"/>
        <v>70</v>
      </c>
      <c r="F85" s="14">
        <f t="shared" si="24"/>
        <v>0</v>
      </c>
      <c r="G85" s="14">
        <f t="shared" si="18"/>
        <v>70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9"/>
        <v>12026</v>
      </c>
      <c r="B86" s="12">
        <f t="shared" si="20"/>
        <v>46023</v>
      </c>
      <c r="C86" s="13">
        <f t="shared" si="21"/>
        <v>0</v>
      </c>
      <c r="D86" s="13">
        <f t="shared" si="22"/>
        <v>0</v>
      </c>
      <c r="E86" s="13">
        <f t="shared" si="23"/>
        <v>70</v>
      </c>
      <c r="F86" s="14">
        <f t="shared" si="24"/>
        <v>0</v>
      </c>
      <c r="G86" s="14">
        <f t="shared" si="18"/>
        <v>70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9"/>
        <v>22026</v>
      </c>
      <c r="B87" s="12">
        <f t="shared" si="20"/>
        <v>46054</v>
      </c>
      <c r="C87" s="13">
        <f t="shared" si="21"/>
        <v>0</v>
      </c>
      <c r="D87" s="13">
        <f t="shared" si="22"/>
        <v>0</v>
      </c>
      <c r="E87" s="13">
        <f t="shared" si="23"/>
        <v>70</v>
      </c>
      <c r="F87" s="14">
        <f t="shared" si="24"/>
        <v>0</v>
      </c>
      <c r="G87" s="14">
        <f t="shared" si="18"/>
        <v>70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9"/>
        <v>32026</v>
      </c>
      <c r="B88" s="12">
        <f t="shared" si="20"/>
        <v>46082</v>
      </c>
      <c r="C88" s="13">
        <f t="shared" si="21"/>
        <v>0</v>
      </c>
      <c r="D88" s="13">
        <f t="shared" si="22"/>
        <v>0</v>
      </c>
      <c r="E88" s="13">
        <f t="shared" si="23"/>
        <v>70</v>
      </c>
      <c r="F88" s="14">
        <f t="shared" si="24"/>
        <v>0</v>
      </c>
      <c r="G88" s="14">
        <f t="shared" si="18"/>
        <v>70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9"/>
        <v>42026</v>
      </c>
      <c r="B89" s="12">
        <f t="shared" si="20"/>
        <v>46113</v>
      </c>
      <c r="C89" s="13">
        <f t="shared" si="21"/>
        <v>0</v>
      </c>
      <c r="D89" s="13">
        <f t="shared" si="22"/>
        <v>0</v>
      </c>
      <c r="E89" s="13">
        <f t="shared" si="23"/>
        <v>70</v>
      </c>
      <c r="F89" s="14">
        <f t="shared" si="24"/>
        <v>0</v>
      </c>
      <c r="G89" s="14">
        <f t="shared" si="18"/>
        <v>70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9"/>
        <v>52026</v>
      </c>
      <c r="B90" s="12">
        <f t="shared" si="20"/>
        <v>46143</v>
      </c>
      <c r="C90" s="13">
        <f t="shared" si="21"/>
        <v>0</v>
      </c>
      <c r="D90" s="13">
        <f t="shared" si="22"/>
        <v>0</v>
      </c>
      <c r="E90" s="13">
        <f t="shared" si="23"/>
        <v>70</v>
      </c>
      <c r="F90" s="14">
        <f t="shared" si="24"/>
        <v>0</v>
      </c>
      <c r="G90" s="14">
        <f t="shared" si="18"/>
        <v>70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9"/>
        <v>62026</v>
      </c>
      <c r="B91" s="12">
        <f t="shared" si="20"/>
        <v>46174</v>
      </c>
      <c r="C91" s="13">
        <f t="shared" si="21"/>
        <v>0</v>
      </c>
      <c r="D91" s="13">
        <f t="shared" si="22"/>
        <v>0</v>
      </c>
      <c r="E91" s="13">
        <f t="shared" si="23"/>
        <v>70</v>
      </c>
      <c r="F91" s="14">
        <f t="shared" si="24"/>
        <v>0</v>
      </c>
      <c r="G91" s="14">
        <f t="shared" si="18"/>
        <v>70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9"/>
        <v>72026</v>
      </c>
      <c r="B92" s="12">
        <f t="shared" si="20"/>
        <v>46204</v>
      </c>
      <c r="C92" s="13">
        <f t="shared" si="21"/>
        <v>0</v>
      </c>
      <c r="D92" s="13">
        <f t="shared" si="22"/>
        <v>0</v>
      </c>
      <c r="E92" s="13">
        <f t="shared" si="23"/>
        <v>70</v>
      </c>
      <c r="F92" s="14">
        <f t="shared" si="24"/>
        <v>0</v>
      </c>
      <c r="G92" s="14">
        <f t="shared" si="18"/>
        <v>70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9"/>
        <v>82026</v>
      </c>
      <c r="B93" s="12">
        <f t="shared" si="20"/>
        <v>46235</v>
      </c>
      <c r="C93" s="13">
        <f t="shared" si="21"/>
        <v>0</v>
      </c>
      <c r="D93" s="13">
        <f t="shared" si="22"/>
        <v>0</v>
      </c>
      <c r="E93" s="13">
        <f t="shared" si="23"/>
        <v>70</v>
      </c>
      <c r="F93" s="14">
        <f t="shared" si="24"/>
        <v>0</v>
      </c>
      <c r="G93" s="14">
        <f t="shared" si="18"/>
        <v>70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9"/>
        <v>92026</v>
      </c>
      <c r="B94" s="12">
        <f t="shared" si="20"/>
        <v>46266</v>
      </c>
      <c r="C94" s="13">
        <f t="shared" si="21"/>
        <v>0</v>
      </c>
      <c r="D94" s="13">
        <f t="shared" si="22"/>
        <v>0</v>
      </c>
      <c r="E94" s="13">
        <f t="shared" si="23"/>
        <v>70</v>
      </c>
      <c r="F94" s="14">
        <f t="shared" si="24"/>
        <v>0</v>
      </c>
      <c r="G94" s="14">
        <f t="shared" si="18"/>
        <v>70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9"/>
        <v>102026</v>
      </c>
      <c r="B95" s="12">
        <f t="shared" si="20"/>
        <v>46296</v>
      </c>
      <c r="C95" s="13">
        <f t="shared" si="21"/>
        <v>0</v>
      </c>
      <c r="D95" s="13">
        <f t="shared" si="22"/>
        <v>0</v>
      </c>
      <c r="E95" s="13">
        <f t="shared" si="23"/>
        <v>70</v>
      </c>
      <c r="F95" s="14">
        <f t="shared" si="24"/>
        <v>0</v>
      </c>
      <c r="G95" s="14">
        <f t="shared" si="18"/>
        <v>70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9"/>
        <v>112026</v>
      </c>
      <c r="B96" s="12">
        <f t="shared" si="20"/>
        <v>46327</v>
      </c>
      <c r="C96" s="13">
        <f t="shared" si="21"/>
        <v>0</v>
      </c>
      <c r="D96" s="13">
        <f t="shared" si="22"/>
        <v>0</v>
      </c>
      <c r="E96" s="13">
        <f t="shared" si="23"/>
        <v>70</v>
      </c>
      <c r="F96" s="14">
        <f t="shared" si="24"/>
        <v>0</v>
      </c>
      <c r="G96" s="14">
        <f t="shared" si="18"/>
        <v>70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9"/>
        <v>122026</v>
      </c>
      <c r="B97" s="12">
        <f t="shared" si="20"/>
        <v>46357</v>
      </c>
      <c r="C97" s="13">
        <f t="shared" si="21"/>
        <v>0</v>
      </c>
      <c r="D97" s="13">
        <f t="shared" si="22"/>
        <v>0</v>
      </c>
      <c r="E97" s="13">
        <f t="shared" si="23"/>
        <v>70</v>
      </c>
      <c r="F97" s="14">
        <f t="shared" si="24"/>
        <v>0</v>
      </c>
      <c r="G97" s="14">
        <f t="shared" si="18"/>
        <v>70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9"/>
        <v>12027</v>
      </c>
      <c r="B98" s="12">
        <f t="shared" si="20"/>
        <v>46388</v>
      </c>
      <c r="C98" s="13">
        <f t="shared" si="21"/>
        <v>0</v>
      </c>
      <c r="D98" s="13">
        <f t="shared" si="22"/>
        <v>0</v>
      </c>
      <c r="E98" s="13">
        <f t="shared" si="23"/>
        <v>70</v>
      </c>
      <c r="F98" s="14">
        <f t="shared" si="24"/>
        <v>0</v>
      </c>
      <c r="G98" s="14">
        <f t="shared" si="18"/>
        <v>70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9"/>
        <v>22027</v>
      </c>
      <c r="B99" s="12">
        <f t="shared" si="20"/>
        <v>46419</v>
      </c>
      <c r="C99" s="13">
        <f t="shared" si="21"/>
        <v>0</v>
      </c>
      <c r="D99" s="13">
        <f t="shared" si="22"/>
        <v>0</v>
      </c>
      <c r="E99" s="13">
        <f t="shared" si="23"/>
        <v>70</v>
      </c>
      <c r="F99" s="14">
        <f t="shared" si="24"/>
        <v>0</v>
      </c>
      <c r="G99" s="14">
        <f t="shared" si="18"/>
        <v>70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9"/>
        <v>32027</v>
      </c>
      <c r="B100" s="12">
        <f t="shared" si="20"/>
        <v>46447</v>
      </c>
      <c r="C100" s="13">
        <f t="shared" si="21"/>
        <v>0</v>
      </c>
      <c r="D100" s="13">
        <f t="shared" si="22"/>
        <v>0</v>
      </c>
      <c r="E100" s="13">
        <f t="shared" si="23"/>
        <v>70</v>
      </c>
      <c r="F100" s="14">
        <f t="shared" si="24"/>
        <v>0</v>
      </c>
      <c r="G100" s="14">
        <f t="shared" si="18"/>
        <v>70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9"/>
        <v>42027</v>
      </c>
      <c r="B101" s="12">
        <f t="shared" si="20"/>
        <v>46478</v>
      </c>
      <c r="C101" s="13">
        <f t="shared" si="21"/>
        <v>0</v>
      </c>
      <c r="D101" s="13">
        <f t="shared" si="22"/>
        <v>0</v>
      </c>
      <c r="E101" s="13">
        <f t="shared" si="23"/>
        <v>70</v>
      </c>
      <c r="F101" s="14">
        <f t="shared" si="24"/>
        <v>0</v>
      </c>
      <c r="G101" s="14">
        <f t="shared" ref="G101:G124" si="28">E101-F101</f>
        <v>70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9">MONTH(B102)&amp;YEAR(B102)</f>
        <v>52027</v>
      </c>
      <c r="B102" s="12">
        <f t="shared" ref="B102:B124" si="30">EDATE(B101,1)</f>
        <v>46508</v>
      </c>
      <c r="C102" s="13">
        <f t="shared" ref="C102:C124" si="31">C101-H102+I102</f>
        <v>0</v>
      </c>
      <c r="D102" s="13">
        <f t="shared" ref="D102:D124" si="32">C101*$K$1</f>
        <v>0</v>
      </c>
      <c r="E102" s="13">
        <f t="shared" ref="E102:E124" si="33">C101*$K$1+G101</f>
        <v>70</v>
      </c>
      <c r="F102" s="14">
        <f t="shared" ref="F102:F124" si="34">IF(J102&gt;E102,E102,J102)</f>
        <v>0</v>
      </c>
      <c r="G102" s="14">
        <f t="shared" si="28"/>
        <v>70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9"/>
        <v>62027</v>
      </c>
      <c r="B103" s="12">
        <f t="shared" si="30"/>
        <v>46539</v>
      </c>
      <c r="C103" s="13">
        <f t="shared" si="31"/>
        <v>0</v>
      </c>
      <c r="D103" s="13">
        <f t="shared" si="32"/>
        <v>0</v>
      </c>
      <c r="E103" s="13">
        <f t="shared" si="33"/>
        <v>70</v>
      </c>
      <c r="F103" s="14">
        <f t="shared" si="34"/>
        <v>0</v>
      </c>
      <c r="G103" s="14">
        <f t="shared" si="28"/>
        <v>70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9"/>
        <v>72027</v>
      </c>
      <c r="B104" s="12">
        <f t="shared" si="30"/>
        <v>46569</v>
      </c>
      <c r="C104" s="13">
        <f t="shared" si="31"/>
        <v>0</v>
      </c>
      <c r="D104" s="13">
        <f t="shared" si="32"/>
        <v>0</v>
      </c>
      <c r="E104" s="13">
        <f t="shared" si="33"/>
        <v>70</v>
      </c>
      <c r="F104" s="14">
        <f t="shared" si="34"/>
        <v>0</v>
      </c>
      <c r="G104" s="14">
        <f t="shared" si="28"/>
        <v>70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9"/>
        <v>82027</v>
      </c>
      <c r="B105" s="12">
        <f t="shared" si="30"/>
        <v>46600</v>
      </c>
      <c r="C105" s="13">
        <f t="shared" si="31"/>
        <v>0</v>
      </c>
      <c r="D105" s="13">
        <f t="shared" si="32"/>
        <v>0</v>
      </c>
      <c r="E105" s="13">
        <f t="shared" si="33"/>
        <v>70</v>
      </c>
      <c r="F105" s="14">
        <f t="shared" si="34"/>
        <v>0</v>
      </c>
      <c r="G105" s="14">
        <f t="shared" si="28"/>
        <v>70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9"/>
        <v>92027</v>
      </c>
      <c r="B106" s="12">
        <f t="shared" si="30"/>
        <v>46631</v>
      </c>
      <c r="C106" s="13">
        <f t="shared" si="31"/>
        <v>0</v>
      </c>
      <c r="D106" s="13">
        <f t="shared" si="32"/>
        <v>0</v>
      </c>
      <c r="E106" s="13">
        <f t="shared" si="33"/>
        <v>70</v>
      </c>
      <c r="F106" s="14">
        <f t="shared" si="34"/>
        <v>0</v>
      </c>
      <c r="G106" s="14">
        <f t="shared" si="28"/>
        <v>70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9"/>
        <v>102027</v>
      </c>
      <c r="B107" s="12">
        <f t="shared" si="30"/>
        <v>46661</v>
      </c>
      <c r="C107" s="13">
        <f t="shared" si="31"/>
        <v>0</v>
      </c>
      <c r="D107" s="13">
        <f t="shared" si="32"/>
        <v>0</v>
      </c>
      <c r="E107" s="13">
        <f t="shared" si="33"/>
        <v>70</v>
      </c>
      <c r="F107" s="14">
        <f t="shared" si="34"/>
        <v>0</v>
      </c>
      <c r="G107" s="14">
        <f t="shared" si="28"/>
        <v>70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9"/>
        <v>112027</v>
      </c>
      <c r="B108" s="12">
        <f t="shared" si="30"/>
        <v>46692</v>
      </c>
      <c r="C108" s="13">
        <f t="shared" si="31"/>
        <v>0</v>
      </c>
      <c r="D108" s="13">
        <f t="shared" si="32"/>
        <v>0</v>
      </c>
      <c r="E108" s="13">
        <f t="shared" si="33"/>
        <v>70</v>
      </c>
      <c r="F108" s="14">
        <f t="shared" si="34"/>
        <v>0</v>
      </c>
      <c r="G108" s="14">
        <f t="shared" si="28"/>
        <v>70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9"/>
        <v>122027</v>
      </c>
      <c r="B109" s="12">
        <f t="shared" si="30"/>
        <v>46722</v>
      </c>
      <c r="C109" s="13">
        <f t="shared" si="31"/>
        <v>0</v>
      </c>
      <c r="D109" s="13">
        <f t="shared" si="32"/>
        <v>0</v>
      </c>
      <c r="E109" s="13">
        <f t="shared" si="33"/>
        <v>70</v>
      </c>
      <c r="F109" s="14">
        <f t="shared" si="34"/>
        <v>0</v>
      </c>
      <c r="G109" s="14">
        <f t="shared" si="28"/>
        <v>70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9"/>
        <v>12028</v>
      </c>
      <c r="B110" s="12">
        <f t="shared" si="30"/>
        <v>46753</v>
      </c>
      <c r="C110" s="13">
        <f t="shared" si="31"/>
        <v>0</v>
      </c>
      <c r="D110" s="13">
        <f t="shared" si="32"/>
        <v>0</v>
      </c>
      <c r="E110" s="13">
        <f t="shared" si="33"/>
        <v>70</v>
      </c>
      <c r="F110" s="14">
        <f t="shared" si="34"/>
        <v>0</v>
      </c>
      <c r="G110" s="14">
        <f t="shared" si="28"/>
        <v>70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9"/>
        <v>22028</v>
      </c>
      <c r="B111" s="12">
        <f t="shared" si="30"/>
        <v>46784</v>
      </c>
      <c r="C111" s="13">
        <f t="shared" si="31"/>
        <v>0</v>
      </c>
      <c r="D111" s="13">
        <f t="shared" si="32"/>
        <v>0</v>
      </c>
      <c r="E111" s="13">
        <f t="shared" si="33"/>
        <v>70</v>
      </c>
      <c r="F111" s="14">
        <f t="shared" si="34"/>
        <v>0</v>
      </c>
      <c r="G111" s="14">
        <f t="shared" si="28"/>
        <v>70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9"/>
        <v>32028</v>
      </c>
      <c r="B112" s="12">
        <f t="shared" si="30"/>
        <v>46813</v>
      </c>
      <c r="C112" s="13">
        <f t="shared" si="31"/>
        <v>0</v>
      </c>
      <c r="D112" s="13">
        <f t="shared" si="32"/>
        <v>0</v>
      </c>
      <c r="E112" s="13">
        <f t="shared" si="33"/>
        <v>70</v>
      </c>
      <c r="F112" s="14">
        <f t="shared" si="34"/>
        <v>0</v>
      </c>
      <c r="G112" s="14">
        <f t="shared" si="28"/>
        <v>70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9"/>
        <v>42028</v>
      </c>
      <c r="B113" s="12">
        <f t="shared" si="30"/>
        <v>46844</v>
      </c>
      <c r="C113" s="13">
        <f t="shared" si="31"/>
        <v>0</v>
      </c>
      <c r="D113" s="13">
        <f t="shared" si="32"/>
        <v>0</v>
      </c>
      <c r="E113" s="13">
        <f t="shared" si="33"/>
        <v>70</v>
      </c>
      <c r="F113" s="14">
        <f t="shared" si="34"/>
        <v>0</v>
      </c>
      <c r="G113" s="14">
        <f t="shared" si="28"/>
        <v>70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9"/>
        <v>52028</v>
      </c>
      <c r="B114" s="12">
        <f t="shared" si="30"/>
        <v>46874</v>
      </c>
      <c r="C114" s="13">
        <f t="shared" si="31"/>
        <v>0</v>
      </c>
      <c r="D114" s="13">
        <f t="shared" si="32"/>
        <v>0</v>
      </c>
      <c r="E114" s="13">
        <f t="shared" si="33"/>
        <v>70</v>
      </c>
      <c r="F114" s="14">
        <f t="shared" si="34"/>
        <v>0</v>
      </c>
      <c r="G114" s="14">
        <f t="shared" si="28"/>
        <v>70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9"/>
        <v>62028</v>
      </c>
      <c r="B115" s="12">
        <f t="shared" si="30"/>
        <v>46905</v>
      </c>
      <c r="C115" s="13">
        <f t="shared" si="31"/>
        <v>0</v>
      </c>
      <c r="D115" s="13">
        <f t="shared" si="32"/>
        <v>0</v>
      </c>
      <c r="E115" s="13">
        <f t="shared" si="33"/>
        <v>70</v>
      </c>
      <c r="F115" s="14">
        <f t="shared" si="34"/>
        <v>0</v>
      </c>
      <c r="G115" s="14">
        <f t="shared" si="28"/>
        <v>70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9"/>
        <v>72028</v>
      </c>
      <c r="B116" s="12">
        <f t="shared" si="30"/>
        <v>46935</v>
      </c>
      <c r="C116" s="13">
        <f t="shared" si="31"/>
        <v>0</v>
      </c>
      <c r="D116" s="13">
        <f t="shared" si="32"/>
        <v>0</v>
      </c>
      <c r="E116" s="13">
        <f t="shared" si="33"/>
        <v>70</v>
      </c>
      <c r="F116" s="14">
        <f t="shared" si="34"/>
        <v>0</v>
      </c>
      <c r="G116" s="14">
        <f t="shared" si="28"/>
        <v>70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9"/>
        <v>82028</v>
      </c>
      <c r="B117" s="12">
        <f t="shared" si="30"/>
        <v>46966</v>
      </c>
      <c r="C117" s="13">
        <f t="shared" si="31"/>
        <v>0</v>
      </c>
      <c r="D117" s="13">
        <f t="shared" si="32"/>
        <v>0</v>
      </c>
      <c r="E117" s="13">
        <f t="shared" si="33"/>
        <v>70</v>
      </c>
      <c r="F117" s="14">
        <f t="shared" si="34"/>
        <v>0</v>
      </c>
      <c r="G117" s="14">
        <f t="shared" si="28"/>
        <v>70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9"/>
        <v>92028</v>
      </c>
      <c r="B118" s="12">
        <f t="shared" si="30"/>
        <v>46997</v>
      </c>
      <c r="C118" s="13">
        <f t="shared" si="31"/>
        <v>0</v>
      </c>
      <c r="D118" s="13">
        <f t="shared" si="32"/>
        <v>0</v>
      </c>
      <c r="E118" s="13">
        <f t="shared" si="33"/>
        <v>70</v>
      </c>
      <c r="F118" s="14">
        <f t="shared" si="34"/>
        <v>0</v>
      </c>
      <c r="G118" s="14">
        <f t="shared" si="28"/>
        <v>70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9"/>
        <v>102028</v>
      </c>
      <c r="B119" s="12">
        <f t="shared" si="30"/>
        <v>47027</v>
      </c>
      <c r="C119" s="13">
        <f t="shared" si="31"/>
        <v>0</v>
      </c>
      <c r="D119" s="13">
        <f t="shared" si="32"/>
        <v>0</v>
      </c>
      <c r="E119" s="13">
        <f t="shared" si="33"/>
        <v>70</v>
      </c>
      <c r="F119" s="14">
        <f t="shared" si="34"/>
        <v>0</v>
      </c>
      <c r="G119" s="14">
        <f t="shared" si="28"/>
        <v>70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9"/>
        <v>112028</v>
      </c>
      <c r="B120" s="12">
        <f t="shared" si="30"/>
        <v>47058</v>
      </c>
      <c r="C120" s="13">
        <f t="shared" si="31"/>
        <v>0</v>
      </c>
      <c r="D120" s="13">
        <f t="shared" si="32"/>
        <v>0</v>
      </c>
      <c r="E120" s="13">
        <f t="shared" si="33"/>
        <v>70</v>
      </c>
      <c r="F120" s="14">
        <f t="shared" si="34"/>
        <v>0</v>
      </c>
      <c r="G120" s="14">
        <f t="shared" si="28"/>
        <v>70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9"/>
        <v>122028</v>
      </c>
      <c r="B121" s="12">
        <f t="shared" si="30"/>
        <v>47088</v>
      </c>
      <c r="C121" s="13">
        <f t="shared" si="31"/>
        <v>0</v>
      </c>
      <c r="D121" s="13">
        <f t="shared" si="32"/>
        <v>0</v>
      </c>
      <c r="E121" s="13">
        <f t="shared" si="33"/>
        <v>70</v>
      </c>
      <c r="F121" s="14">
        <f t="shared" si="34"/>
        <v>0</v>
      </c>
      <c r="G121" s="14">
        <f t="shared" si="28"/>
        <v>70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9"/>
        <v>12029</v>
      </c>
      <c r="B122" s="12">
        <f t="shared" si="30"/>
        <v>47119</v>
      </c>
      <c r="C122" s="13">
        <f t="shared" si="31"/>
        <v>0</v>
      </c>
      <c r="D122" s="13">
        <f t="shared" si="32"/>
        <v>0</v>
      </c>
      <c r="E122" s="13">
        <f t="shared" si="33"/>
        <v>70</v>
      </c>
      <c r="F122" s="14">
        <f t="shared" si="34"/>
        <v>0</v>
      </c>
      <c r="G122" s="14">
        <f t="shared" si="28"/>
        <v>70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9"/>
        <v>22029</v>
      </c>
      <c r="B123" s="12">
        <f t="shared" si="30"/>
        <v>47150</v>
      </c>
      <c r="C123" s="13">
        <f t="shared" si="31"/>
        <v>0</v>
      </c>
      <c r="D123" s="13">
        <f t="shared" si="32"/>
        <v>0</v>
      </c>
      <c r="E123" s="13">
        <f t="shared" si="33"/>
        <v>70</v>
      </c>
      <c r="F123" s="14">
        <f t="shared" si="34"/>
        <v>0</v>
      </c>
      <c r="G123" s="14">
        <f t="shared" si="28"/>
        <v>70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9"/>
        <v>32029</v>
      </c>
      <c r="B124" s="12">
        <f t="shared" si="30"/>
        <v>47178</v>
      </c>
      <c r="C124" s="13">
        <f t="shared" si="31"/>
        <v>0</v>
      </c>
      <c r="D124" s="13">
        <f t="shared" si="32"/>
        <v>0</v>
      </c>
      <c r="E124" s="13">
        <f t="shared" si="33"/>
        <v>70</v>
      </c>
      <c r="F124" s="14">
        <f t="shared" si="34"/>
        <v>0</v>
      </c>
      <c r="G124" s="14">
        <f t="shared" si="28"/>
        <v>70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2" sqref="M22"/>
    </sheetView>
  </sheetViews>
  <sheetFormatPr defaultColWidth="11" defaultRowHeight="15"/>
  <cols>
    <col min="1" max="1" width="7" hidden="1" customWidth="1"/>
    <col min="2" max="2" width="9.14285714285714" customWidth="1"/>
    <col min="4" max="4" width="11.4285714285714" customWidth="1"/>
    <col min="5" max="5" width="12" customWidth="1"/>
    <col min="6" max="6" width="10.1428571428571" customWidth="1"/>
    <col min="7" max="7" width="11.8571428571429" customWidth="1"/>
    <col min="8" max="8" width="8.71428571428571" customWidth="1"/>
    <col min="9" max="9" width="9.85714285714286" customWidth="1"/>
    <col min="11" max="11" width="11.5714285714286" customWidth="1"/>
    <col min="12" max="12" width="11.8571428571429" customWidth="1"/>
    <col min="13" max="13" width="11.4285714285714" customWidth="1"/>
    <col min="14" max="14" width="9.71428571428571" customWidth="1"/>
    <col min="15" max="15" width="10.2857142857143" customWidth="1"/>
    <col min="16" max="16" width="11.8571428571429" customWidth="1"/>
    <col min="17" max="17" width="3.85714285714286" customWidth="1"/>
    <col min="18" max="18" width="18.8571428571429" customWidth="1"/>
    <col min="19" max="19" width="8.57142857142857" customWidth="1"/>
  </cols>
  <sheetData>
    <row r="1" spans="2:16">
      <c r="B1" s="1" t="s">
        <v>9</v>
      </c>
      <c r="C1" s="2" t="s">
        <v>168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43556</v>
      </c>
      <c r="N1" s="19" t="s">
        <v>13</v>
      </c>
      <c r="O1" s="20">
        <v>600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42019</v>
      </c>
      <c r="B5" s="12">
        <f>EDATE(M1,0)</f>
        <v>43556</v>
      </c>
      <c r="C5" s="13">
        <f>IF(H5&gt;0,O1-H5,IF(J5&lt;0,O1-J5,O1))</f>
        <v>600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600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600</v>
      </c>
    </row>
    <row r="6" ht="15.75" spans="1:19">
      <c r="A6" s="5" t="str">
        <f t="shared" ref="A6:A37" si="1">MONTH(B6)&amp;YEAR(B6)</f>
        <v>52019</v>
      </c>
      <c r="B6" s="12">
        <f t="shared" ref="B6:B37" si="2">EDATE(B5,1)</f>
        <v>43586</v>
      </c>
      <c r="C6" s="13">
        <f t="shared" ref="C6:C37" si="3">C5-H6+I6</f>
        <v>600</v>
      </c>
      <c r="D6" s="13">
        <f t="shared" ref="D6:D37" si="4">C5*$K$1</f>
        <v>60</v>
      </c>
      <c r="E6" s="13">
        <f t="shared" ref="E6:E37" si="5">C5*$K$1+G5</f>
        <v>60</v>
      </c>
      <c r="F6" s="14">
        <f t="shared" ref="F6:F37" si="6">IF(J6&gt;E6,E6,J6)</f>
        <v>60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60</v>
      </c>
      <c r="K6" s="27">
        <v>43615</v>
      </c>
      <c r="L6" s="26">
        <v>60</v>
      </c>
      <c r="M6" s="27"/>
      <c r="N6" s="28"/>
      <c r="O6" s="27"/>
      <c r="P6" s="28"/>
      <c r="R6" s="34" t="s">
        <v>5</v>
      </c>
      <c r="S6" s="33">
        <f ca="1">VLOOKUP($A$2,$A$5:$P$127,4,FALSE)</f>
        <v>60</v>
      </c>
    </row>
    <row r="7" ht="15.75" spans="1:19">
      <c r="A7" s="5" t="str">
        <f t="shared" si="1"/>
        <v>62019</v>
      </c>
      <c r="B7" s="12">
        <f t="shared" si="2"/>
        <v>43617</v>
      </c>
      <c r="C7" s="13">
        <f t="shared" si="3"/>
        <v>600</v>
      </c>
      <c r="D7" s="13">
        <f t="shared" si="4"/>
        <v>60</v>
      </c>
      <c r="E7" s="13">
        <f t="shared" si="5"/>
        <v>60</v>
      </c>
      <c r="F7" s="14">
        <f t="shared" si="6"/>
        <v>60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60</v>
      </c>
      <c r="K7" s="27">
        <v>43645</v>
      </c>
      <c r="L7" s="26">
        <v>60</v>
      </c>
      <c r="M7" s="27"/>
      <c r="N7" s="28"/>
      <c r="O7" s="27"/>
      <c r="P7" s="28"/>
      <c r="R7" s="35" t="s">
        <v>24</v>
      </c>
      <c r="S7" s="33">
        <f ca="1">VLOOKUP($A$2,$A$5:$P$127,7,FALSE)</f>
        <v>60</v>
      </c>
    </row>
    <row r="8" ht="15.75" spans="1:19">
      <c r="A8" s="5" t="str">
        <f t="shared" si="1"/>
        <v>72019</v>
      </c>
      <c r="B8" s="12">
        <f t="shared" si="2"/>
        <v>43647</v>
      </c>
      <c r="C8" s="13">
        <f t="shared" si="3"/>
        <v>600</v>
      </c>
      <c r="D8" s="13">
        <f t="shared" si="4"/>
        <v>60</v>
      </c>
      <c r="E8" s="13">
        <f t="shared" si="5"/>
        <v>60</v>
      </c>
      <c r="F8" s="14">
        <f t="shared" si="6"/>
        <v>60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60</v>
      </c>
      <c r="K8" s="27">
        <v>43679</v>
      </c>
      <c r="L8" s="26">
        <v>60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82019</v>
      </c>
      <c r="B9" s="12">
        <f t="shared" si="2"/>
        <v>43678</v>
      </c>
      <c r="C9" s="13">
        <f t="shared" si="3"/>
        <v>600</v>
      </c>
      <c r="D9" s="13">
        <f t="shared" si="4"/>
        <v>60</v>
      </c>
      <c r="E9" s="13">
        <f t="shared" si="5"/>
        <v>60</v>
      </c>
      <c r="F9" s="14">
        <f t="shared" si="6"/>
        <v>60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60</v>
      </c>
      <c r="K9" s="27">
        <v>43711</v>
      </c>
      <c r="L9" s="26">
        <v>60</v>
      </c>
      <c r="M9" s="27"/>
      <c r="N9" s="28"/>
      <c r="O9" s="27"/>
      <c r="P9" s="28"/>
      <c r="S9" s="5"/>
    </row>
    <row r="10" ht="15.75" spans="1:19">
      <c r="A10" s="5" t="str">
        <f t="shared" si="1"/>
        <v>92019</v>
      </c>
      <c r="B10" s="12">
        <f t="shared" si="2"/>
        <v>43709</v>
      </c>
      <c r="C10" s="13">
        <f t="shared" si="3"/>
        <v>600</v>
      </c>
      <c r="D10" s="13">
        <f t="shared" si="4"/>
        <v>60</v>
      </c>
      <c r="E10" s="13">
        <f t="shared" si="5"/>
        <v>60</v>
      </c>
      <c r="F10" s="14">
        <f t="shared" si="6"/>
        <v>60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60</v>
      </c>
      <c r="K10" s="27">
        <v>43727</v>
      </c>
      <c r="L10" s="26">
        <v>60</v>
      </c>
      <c r="M10" s="27"/>
      <c r="N10" s="28"/>
      <c r="O10" s="27"/>
      <c r="P10" s="28"/>
      <c r="S10" s="5"/>
    </row>
    <row r="11" ht="15.75" spans="1:19">
      <c r="A11" s="5" t="str">
        <f t="shared" si="1"/>
        <v>102019</v>
      </c>
      <c r="B11" s="12">
        <f t="shared" si="2"/>
        <v>43739</v>
      </c>
      <c r="C11" s="13">
        <f t="shared" si="3"/>
        <v>600</v>
      </c>
      <c r="D11" s="13">
        <f t="shared" si="4"/>
        <v>60</v>
      </c>
      <c r="E11" s="13">
        <f t="shared" si="5"/>
        <v>60</v>
      </c>
      <c r="F11" s="14">
        <f t="shared" si="6"/>
        <v>60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60</v>
      </c>
      <c r="K11" s="27">
        <v>43771</v>
      </c>
      <c r="L11" s="26">
        <v>35</v>
      </c>
      <c r="M11" s="27">
        <v>43774</v>
      </c>
      <c r="N11" s="28">
        <v>25</v>
      </c>
      <c r="O11" s="27"/>
      <c r="P11" s="28"/>
      <c r="S11" s="5"/>
    </row>
    <row r="12" ht="15.75" spans="1:19">
      <c r="A12" s="5" t="str">
        <f t="shared" si="1"/>
        <v>112019</v>
      </c>
      <c r="B12" s="12">
        <f t="shared" si="2"/>
        <v>43770</v>
      </c>
      <c r="C12" s="13">
        <f t="shared" si="3"/>
        <v>600</v>
      </c>
      <c r="D12" s="13">
        <f t="shared" si="4"/>
        <v>60</v>
      </c>
      <c r="E12" s="13">
        <f t="shared" si="5"/>
        <v>60</v>
      </c>
      <c r="F12" s="14">
        <f t="shared" si="6"/>
        <v>0</v>
      </c>
      <c r="G12" s="14">
        <f t="shared" si="0"/>
        <v>60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>
        <v>43779</v>
      </c>
      <c r="L12" s="26">
        <v>0</v>
      </c>
      <c r="M12" s="27"/>
      <c r="N12" s="28"/>
      <c r="O12" s="27"/>
      <c r="P12" s="28"/>
      <c r="S12" s="5"/>
    </row>
    <row r="13" ht="15.75" spans="1:19">
      <c r="A13" s="5" t="str">
        <f t="shared" si="1"/>
        <v>122019</v>
      </c>
      <c r="B13" s="12">
        <f t="shared" si="2"/>
        <v>43800</v>
      </c>
      <c r="C13" s="13">
        <f t="shared" si="3"/>
        <v>600</v>
      </c>
      <c r="D13" s="13">
        <f t="shared" si="4"/>
        <v>60</v>
      </c>
      <c r="E13" s="13">
        <f t="shared" si="5"/>
        <v>120</v>
      </c>
      <c r="F13" s="14">
        <f t="shared" si="6"/>
        <v>60</v>
      </c>
      <c r="G13" s="14">
        <f t="shared" si="0"/>
        <v>60</v>
      </c>
      <c r="H13" s="14">
        <f t="shared" si="7"/>
        <v>0</v>
      </c>
      <c r="I13" s="24">
        <f t="shared" si="8"/>
        <v>0</v>
      </c>
      <c r="J13" s="24">
        <f t="shared" si="9"/>
        <v>60</v>
      </c>
      <c r="K13" s="27">
        <v>43844</v>
      </c>
      <c r="L13" s="26">
        <v>60</v>
      </c>
      <c r="M13" s="27"/>
      <c r="N13" s="28"/>
      <c r="O13" s="27"/>
      <c r="P13" s="28"/>
      <c r="S13" s="5"/>
    </row>
    <row r="14" ht="15.75" spans="1:19">
      <c r="A14" s="5" t="str">
        <f t="shared" si="1"/>
        <v>12020</v>
      </c>
      <c r="B14" s="12">
        <f t="shared" si="2"/>
        <v>43831</v>
      </c>
      <c r="C14" s="13">
        <f t="shared" si="3"/>
        <v>600</v>
      </c>
      <c r="D14" s="13">
        <f t="shared" si="4"/>
        <v>60</v>
      </c>
      <c r="E14" s="13">
        <f t="shared" si="5"/>
        <v>120</v>
      </c>
      <c r="F14" s="14">
        <f t="shared" si="6"/>
        <v>60</v>
      </c>
      <c r="G14" s="14">
        <f t="shared" si="0"/>
        <v>60</v>
      </c>
      <c r="H14" s="14">
        <f t="shared" si="7"/>
        <v>0</v>
      </c>
      <c r="I14" s="24">
        <f t="shared" si="8"/>
        <v>0</v>
      </c>
      <c r="J14" s="24">
        <f t="shared" si="9"/>
        <v>60</v>
      </c>
      <c r="K14" s="27">
        <v>43863</v>
      </c>
      <c r="L14" s="26">
        <v>60</v>
      </c>
      <c r="M14" s="27"/>
      <c r="N14" s="28"/>
      <c r="O14" s="27"/>
      <c r="P14" s="28"/>
      <c r="S14" s="5"/>
    </row>
    <row r="15" ht="15.75" spans="1:19">
      <c r="A15" s="5" t="str">
        <f t="shared" si="1"/>
        <v>22020</v>
      </c>
      <c r="B15" s="12">
        <f t="shared" si="2"/>
        <v>43862</v>
      </c>
      <c r="C15" s="13">
        <f t="shared" si="3"/>
        <v>600</v>
      </c>
      <c r="D15" s="13">
        <f t="shared" si="4"/>
        <v>60</v>
      </c>
      <c r="E15" s="13">
        <f t="shared" si="5"/>
        <v>120</v>
      </c>
      <c r="F15" s="14">
        <f t="shared" si="6"/>
        <v>120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120</v>
      </c>
      <c r="K15" s="29">
        <v>43884</v>
      </c>
      <c r="L15" s="26">
        <v>10</v>
      </c>
      <c r="M15" s="29">
        <v>43889</v>
      </c>
      <c r="N15" s="30">
        <v>110</v>
      </c>
      <c r="O15" s="29"/>
      <c r="P15" s="30"/>
      <c r="S15" s="5"/>
    </row>
    <row r="16" ht="15.75" spans="1:19">
      <c r="A16" s="5" t="str">
        <f t="shared" si="1"/>
        <v>32020</v>
      </c>
      <c r="B16" s="12">
        <f t="shared" si="2"/>
        <v>43891</v>
      </c>
      <c r="C16" s="13">
        <f t="shared" si="3"/>
        <v>600</v>
      </c>
      <c r="D16" s="13">
        <f t="shared" si="4"/>
        <v>60</v>
      </c>
      <c r="E16" s="13">
        <f t="shared" si="5"/>
        <v>60</v>
      </c>
      <c r="F16" s="14">
        <f t="shared" si="6"/>
        <v>60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60</v>
      </c>
      <c r="K16" s="25">
        <v>43941</v>
      </c>
      <c r="L16" s="26">
        <v>60</v>
      </c>
      <c r="M16" s="25"/>
      <c r="N16" s="26"/>
      <c r="O16" s="25"/>
      <c r="P16" s="26"/>
      <c r="S16" s="5"/>
    </row>
    <row r="17" ht="15.75" spans="1:19">
      <c r="A17" s="5" t="str">
        <f t="shared" si="1"/>
        <v>42020</v>
      </c>
      <c r="B17" s="12">
        <f t="shared" si="2"/>
        <v>43922</v>
      </c>
      <c r="C17" s="13">
        <f t="shared" si="3"/>
        <v>600</v>
      </c>
      <c r="D17" s="13">
        <f t="shared" si="4"/>
        <v>60</v>
      </c>
      <c r="E17" s="13">
        <f t="shared" si="5"/>
        <v>60</v>
      </c>
      <c r="F17" s="14">
        <f t="shared" si="6"/>
        <v>60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60</v>
      </c>
      <c r="K17" s="25">
        <v>43941</v>
      </c>
      <c r="L17" s="26">
        <v>60</v>
      </c>
      <c r="M17" s="25"/>
      <c r="N17" s="26"/>
      <c r="O17" s="25"/>
      <c r="P17" s="26"/>
      <c r="S17" s="5"/>
    </row>
    <row r="18" ht="15.75" spans="1:19">
      <c r="A18" s="5" t="str">
        <f t="shared" si="1"/>
        <v>52020</v>
      </c>
      <c r="B18" s="12">
        <f t="shared" si="2"/>
        <v>43952</v>
      </c>
      <c r="C18" s="13">
        <f t="shared" si="3"/>
        <v>600</v>
      </c>
      <c r="D18" s="13">
        <f t="shared" si="4"/>
        <v>60</v>
      </c>
      <c r="E18" s="13">
        <f t="shared" si="5"/>
        <v>60</v>
      </c>
      <c r="F18" s="14">
        <f t="shared" si="6"/>
        <v>60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60</v>
      </c>
      <c r="K18" s="25">
        <v>43988</v>
      </c>
      <c r="L18" s="26">
        <v>60</v>
      </c>
      <c r="M18" s="25"/>
      <c r="N18" s="26"/>
      <c r="O18" s="25"/>
      <c r="P18" s="26"/>
      <c r="S18" s="5"/>
    </row>
    <row r="19" ht="15.75" spans="1:19">
      <c r="A19" s="5" t="str">
        <f t="shared" si="1"/>
        <v>62020</v>
      </c>
      <c r="B19" s="12">
        <f t="shared" si="2"/>
        <v>43983</v>
      </c>
      <c r="C19" s="13">
        <f t="shared" si="3"/>
        <v>600</v>
      </c>
      <c r="D19" s="13">
        <f t="shared" si="4"/>
        <v>60</v>
      </c>
      <c r="E19" s="13">
        <f t="shared" si="5"/>
        <v>60</v>
      </c>
      <c r="F19" s="14">
        <f t="shared" si="6"/>
        <v>60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60</v>
      </c>
      <c r="K19" s="25">
        <v>44018</v>
      </c>
      <c r="L19" s="26">
        <v>60</v>
      </c>
      <c r="M19" s="25"/>
      <c r="N19" s="26"/>
      <c r="O19" s="25"/>
      <c r="P19" s="26"/>
      <c r="S19" s="5"/>
    </row>
    <row r="20" ht="15.75" spans="1:19">
      <c r="A20" s="5" t="str">
        <f t="shared" si="1"/>
        <v>72020</v>
      </c>
      <c r="B20" s="12">
        <f t="shared" si="2"/>
        <v>44013</v>
      </c>
      <c r="C20" s="13">
        <f t="shared" si="3"/>
        <v>600</v>
      </c>
      <c r="D20" s="13">
        <f t="shared" si="4"/>
        <v>60</v>
      </c>
      <c r="E20" s="13">
        <f t="shared" si="5"/>
        <v>60</v>
      </c>
      <c r="F20" s="14">
        <f t="shared" si="6"/>
        <v>60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60</v>
      </c>
      <c r="K20" s="25">
        <v>44054</v>
      </c>
      <c r="L20" s="26">
        <v>60</v>
      </c>
      <c r="M20" s="25"/>
      <c r="N20" s="26"/>
      <c r="O20" s="25"/>
      <c r="P20" s="26"/>
      <c r="S20" s="5"/>
    </row>
    <row r="21" ht="15.75" spans="1:19">
      <c r="A21" s="5" t="str">
        <f t="shared" si="1"/>
        <v>82020</v>
      </c>
      <c r="B21" s="12">
        <f t="shared" si="2"/>
        <v>44044</v>
      </c>
      <c r="C21" s="13">
        <f t="shared" si="3"/>
        <v>600</v>
      </c>
      <c r="D21" s="13">
        <f t="shared" si="4"/>
        <v>60</v>
      </c>
      <c r="E21" s="13">
        <f t="shared" si="5"/>
        <v>60</v>
      </c>
      <c r="F21" s="14">
        <f t="shared" si="6"/>
        <v>60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60</v>
      </c>
      <c r="K21" s="25">
        <v>44079</v>
      </c>
      <c r="L21" s="26">
        <v>60</v>
      </c>
      <c r="M21" s="25"/>
      <c r="N21" s="26"/>
      <c r="O21" s="25"/>
      <c r="P21" s="26"/>
      <c r="S21" s="5"/>
    </row>
    <row r="22" ht="15.75" spans="1:19">
      <c r="A22" s="5" t="str">
        <f t="shared" si="1"/>
        <v>92020</v>
      </c>
      <c r="B22" s="12">
        <f t="shared" si="2"/>
        <v>44075</v>
      </c>
      <c r="C22" s="13">
        <f t="shared" si="3"/>
        <v>600</v>
      </c>
      <c r="D22" s="13">
        <f t="shared" si="4"/>
        <v>60</v>
      </c>
      <c r="E22" s="13">
        <f t="shared" si="5"/>
        <v>60</v>
      </c>
      <c r="F22" s="14">
        <f t="shared" si="6"/>
        <v>0</v>
      </c>
      <c r="G22" s="14">
        <f t="shared" si="0"/>
        <v>60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102020</v>
      </c>
      <c r="B23" s="12">
        <f t="shared" si="2"/>
        <v>44105</v>
      </c>
      <c r="C23" s="13">
        <f t="shared" si="3"/>
        <v>600</v>
      </c>
      <c r="D23" s="13">
        <f t="shared" si="4"/>
        <v>60</v>
      </c>
      <c r="E23" s="13">
        <f t="shared" si="5"/>
        <v>120</v>
      </c>
      <c r="F23" s="14">
        <f t="shared" si="6"/>
        <v>0</v>
      </c>
      <c r="G23" s="14">
        <f t="shared" si="0"/>
        <v>120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112020</v>
      </c>
      <c r="B24" s="12">
        <f t="shared" si="2"/>
        <v>44136</v>
      </c>
      <c r="C24" s="13">
        <f t="shared" si="3"/>
        <v>600</v>
      </c>
      <c r="D24" s="13">
        <f t="shared" si="4"/>
        <v>60</v>
      </c>
      <c r="E24" s="13">
        <f t="shared" si="5"/>
        <v>180</v>
      </c>
      <c r="F24" s="14">
        <f t="shared" si="6"/>
        <v>0</v>
      </c>
      <c r="G24" s="14">
        <f t="shared" si="0"/>
        <v>180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122020</v>
      </c>
      <c r="B25" s="12">
        <f t="shared" si="2"/>
        <v>44166</v>
      </c>
      <c r="C25" s="13">
        <f t="shared" si="3"/>
        <v>600</v>
      </c>
      <c r="D25" s="13">
        <f t="shared" si="4"/>
        <v>60</v>
      </c>
      <c r="E25" s="13">
        <f t="shared" si="5"/>
        <v>240</v>
      </c>
      <c r="F25" s="14">
        <f t="shared" si="6"/>
        <v>0</v>
      </c>
      <c r="G25" s="14">
        <f t="shared" si="0"/>
        <v>240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12021</v>
      </c>
      <c r="B26" s="12">
        <f t="shared" si="2"/>
        <v>44197</v>
      </c>
      <c r="C26" s="13">
        <f t="shared" si="3"/>
        <v>600</v>
      </c>
      <c r="D26" s="13">
        <f t="shared" si="4"/>
        <v>60</v>
      </c>
      <c r="E26" s="13">
        <f t="shared" si="5"/>
        <v>300</v>
      </c>
      <c r="F26" s="14">
        <f t="shared" si="6"/>
        <v>0</v>
      </c>
      <c r="G26" s="14">
        <f t="shared" si="0"/>
        <v>300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22021</v>
      </c>
      <c r="B27" s="12">
        <f t="shared" si="2"/>
        <v>44228</v>
      </c>
      <c r="C27" s="13">
        <f t="shared" si="3"/>
        <v>600</v>
      </c>
      <c r="D27" s="13">
        <f t="shared" si="4"/>
        <v>60</v>
      </c>
      <c r="E27" s="13">
        <f t="shared" si="5"/>
        <v>360</v>
      </c>
      <c r="F27" s="14">
        <f t="shared" si="6"/>
        <v>0</v>
      </c>
      <c r="G27" s="14">
        <f t="shared" si="0"/>
        <v>360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32021</v>
      </c>
      <c r="B28" s="12">
        <f t="shared" si="2"/>
        <v>44256</v>
      </c>
      <c r="C28" s="13">
        <f t="shared" si="3"/>
        <v>600</v>
      </c>
      <c r="D28" s="13">
        <f t="shared" si="4"/>
        <v>60</v>
      </c>
      <c r="E28" s="13">
        <f t="shared" si="5"/>
        <v>420</v>
      </c>
      <c r="F28" s="14">
        <f t="shared" si="6"/>
        <v>0</v>
      </c>
      <c r="G28" s="14">
        <f t="shared" si="0"/>
        <v>420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42021</v>
      </c>
      <c r="B29" s="12">
        <f t="shared" si="2"/>
        <v>44287</v>
      </c>
      <c r="C29" s="13">
        <f t="shared" si="3"/>
        <v>600</v>
      </c>
      <c r="D29" s="13">
        <f t="shared" si="4"/>
        <v>60</v>
      </c>
      <c r="E29" s="13">
        <f t="shared" si="5"/>
        <v>480</v>
      </c>
      <c r="F29" s="14">
        <f t="shared" si="6"/>
        <v>0</v>
      </c>
      <c r="G29" s="14">
        <f t="shared" si="0"/>
        <v>480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52021</v>
      </c>
      <c r="B30" s="12">
        <f t="shared" si="2"/>
        <v>44317</v>
      </c>
      <c r="C30" s="13">
        <f t="shared" si="3"/>
        <v>600</v>
      </c>
      <c r="D30" s="13">
        <f t="shared" si="4"/>
        <v>60</v>
      </c>
      <c r="E30" s="13">
        <f t="shared" si="5"/>
        <v>540</v>
      </c>
      <c r="F30" s="14">
        <f t="shared" si="6"/>
        <v>0</v>
      </c>
      <c r="G30" s="14">
        <f t="shared" si="0"/>
        <v>540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62021</v>
      </c>
      <c r="B31" s="12">
        <f t="shared" si="2"/>
        <v>44348</v>
      </c>
      <c r="C31" s="13">
        <f t="shared" si="3"/>
        <v>600</v>
      </c>
      <c r="D31" s="13">
        <f t="shared" si="4"/>
        <v>60</v>
      </c>
      <c r="E31" s="13">
        <f t="shared" si="5"/>
        <v>600</v>
      </c>
      <c r="F31" s="14">
        <f t="shared" si="6"/>
        <v>0</v>
      </c>
      <c r="G31" s="14">
        <f t="shared" si="0"/>
        <v>600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72021</v>
      </c>
      <c r="B32" s="12">
        <f t="shared" si="2"/>
        <v>44378</v>
      </c>
      <c r="C32" s="13">
        <f t="shared" si="3"/>
        <v>600</v>
      </c>
      <c r="D32" s="13">
        <f t="shared" si="4"/>
        <v>60</v>
      </c>
      <c r="E32" s="13">
        <f t="shared" si="5"/>
        <v>660</v>
      </c>
      <c r="F32" s="14">
        <f t="shared" si="6"/>
        <v>0</v>
      </c>
      <c r="G32" s="14">
        <f t="shared" si="0"/>
        <v>660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82021</v>
      </c>
      <c r="B33" s="12">
        <f t="shared" si="2"/>
        <v>44409</v>
      </c>
      <c r="C33" s="13">
        <f t="shared" si="3"/>
        <v>600</v>
      </c>
      <c r="D33" s="13">
        <f t="shared" si="4"/>
        <v>60</v>
      </c>
      <c r="E33" s="13">
        <f t="shared" si="5"/>
        <v>720</v>
      </c>
      <c r="F33" s="14">
        <f t="shared" si="6"/>
        <v>0</v>
      </c>
      <c r="G33" s="14">
        <f t="shared" si="0"/>
        <v>720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92021</v>
      </c>
      <c r="B34" s="12">
        <f t="shared" si="2"/>
        <v>44440</v>
      </c>
      <c r="C34" s="13">
        <f t="shared" si="3"/>
        <v>600</v>
      </c>
      <c r="D34" s="13">
        <f t="shared" si="4"/>
        <v>60</v>
      </c>
      <c r="E34" s="13">
        <f t="shared" si="5"/>
        <v>780</v>
      </c>
      <c r="F34" s="14">
        <f t="shared" si="6"/>
        <v>0</v>
      </c>
      <c r="G34" s="14">
        <f t="shared" si="0"/>
        <v>780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102021</v>
      </c>
      <c r="B35" s="12">
        <f t="shared" si="2"/>
        <v>44470</v>
      </c>
      <c r="C35" s="13">
        <f t="shared" si="3"/>
        <v>600</v>
      </c>
      <c r="D35" s="13">
        <f t="shared" si="4"/>
        <v>60</v>
      </c>
      <c r="E35" s="13">
        <f t="shared" si="5"/>
        <v>840</v>
      </c>
      <c r="F35" s="14">
        <f t="shared" si="6"/>
        <v>0</v>
      </c>
      <c r="G35" s="14">
        <f t="shared" si="0"/>
        <v>840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112021</v>
      </c>
      <c r="B36" s="12">
        <f t="shared" si="2"/>
        <v>44501</v>
      </c>
      <c r="C36" s="13">
        <f t="shared" si="3"/>
        <v>600</v>
      </c>
      <c r="D36" s="13">
        <f t="shared" si="4"/>
        <v>60</v>
      </c>
      <c r="E36" s="13">
        <f t="shared" si="5"/>
        <v>900</v>
      </c>
      <c r="F36" s="14">
        <f t="shared" si="6"/>
        <v>0</v>
      </c>
      <c r="G36" s="14">
        <f t="shared" si="0"/>
        <v>900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122021</v>
      </c>
      <c r="B37" s="12">
        <f t="shared" si="2"/>
        <v>44531</v>
      </c>
      <c r="C37" s="13">
        <f t="shared" si="3"/>
        <v>600</v>
      </c>
      <c r="D37" s="13">
        <f t="shared" si="4"/>
        <v>60</v>
      </c>
      <c r="E37" s="13">
        <f t="shared" si="5"/>
        <v>960</v>
      </c>
      <c r="F37" s="14">
        <f t="shared" si="6"/>
        <v>0</v>
      </c>
      <c r="G37" s="14">
        <f t="shared" ref="G37:G68" si="10">E37-F37</f>
        <v>960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12022</v>
      </c>
      <c r="B38" s="12">
        <f t="shared" ref="B38:B69" si="12">EDATE(B37,1)</f>
        <v>44562</v>
      </c>
      <c r="C38" s="13">
        <f t="shared" ref="C38:C69" si="13">C37-H38+I38</f>
        <v>600</v>
      </c>
      <c r="D38" s="13">
        <f t="shared" ref="D38:D69" si="14">C37*$K$1</f>
        <v>60</v>
      </c>
      <c r="E38" s="13">
        <f t="shared" ref="E38:E69" si="15">C37*$K$1+G37</f>
        <v>1020</v>
      </c>
      <c r="F38" s="14">
        <f t="shared" ref="F38:F69" si="16">IF(J38&gt;E38,E38,J38)</f>
        <v>0</v>
      </c>
      <c r="G38" s="14">
        <f t="shared" si="10"/>
        <v>1020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22022</v>
      </c>
      <c r="B39" s="12">
        <f t="shared" si="12"/>
        <v>44593</v>
      </c>
      <c r="C39" s="13">
        <f t="shared" si="13"/>
        <v>600</v>
      </c>
      <c r="D39" s="13">
        <f t="shared" si="14"/>
        <v>60</v>
      </c>
      <c r="E39" s="13">
        <f t="shared" si="15"/>
        <v>1080</v>
      </c>
      <c r="F39" s="14">
        <f t="shared" si="16"/>
        <v>0</v>
      </c>
      <c r="G39" s="14">
        <f t="shared" si="10"/>
        <v>1080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32022</v>
      </c>
      <c r="B40" s="12">
        <f t="shared" si="12"/>
        <v>44621</v>
      </c>
      <c r="C40" s="13">
        <f t="shared" si="13"/>
        <v>600</v>
      </c>
      <c r="D40" s="13">
        <f t="shared" si="14"/>
        <v>60</v>
      </c>
      <c r="E40" s="13">
        <f t="shared" si="15"/>
        <v>1140</v>
      </c>
      <c r="F40" s="14">
        <f t="shared" si="16"/>
        <v>0</v>
      </c>
      <c r="G40" s="14">
        <f t="shared" si="10"/>
        <v>1140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42022</v>
      </c>
      <c r="B41" s="12">
        <f t="shared" si="12"/>
        <v>44652</v>
      </c>
      <c r="C41" s="13">
        <f t="shared" si="13"/>
        <v>600</v>
      </c>
      <c r="D41" s="13">
        <f t="shared" si="14"/>
        <v>60</v>
      </c>
      <c r="E41" s="13">
        <f t="shared" si="15"/>
        <v>1200</v>
      </c>
      <c r="F41" s="14">
        <f t="shared" si="16"/>
        <v>0</v>
      </c>
      <c r="G41" s="14">
        <f t="shared" si="10"/>
        <v>1200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52022</v>
      </c>
      <c r="B42" s="12">
        <f t="shared" si="12"/>
        <v>44682</v>
      </c>
      <c r="C42" s="13">
        <f t="shared" si="13"/>
        <v>600</v>
      </c>
      <c r="D42" s="13">
        <f t="shared" si="14"/>
        <v>60</v>
      </c>
      <c r="E42" s="13">
        <f t="shared" si="15"/>
        <v>1260</v>
      </c>
      <c r="F42" s="14">
        <f t="shared" si="16"/>
        <v>0</v>
      </c>
      <c r="G42" s="14">
        <f t="shared" si="10"/>
        <v>1260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62022</v>
      </c>
      <c r="B43" s="12">
        <f t="shared" si="12"/>
        <v>44713</v>
      </c>
      <c r="C43" s="13">
        <f t="shared" si="13"/>
        <v>600</v>
      </c>
      <c r="D43" s="13">
        <f t="shared" si="14"/>
        <v>60</v>
      </c>
      <c r="E43" s="13">
        <f t="shared" si="15"/>
        <v>1320</v>
      </c>
      <c r="F43" s="14">
        <f t="shared" si="16"/>
        <v>0</v>
      </c>
      <c r="G43" s="14">
        <f t="shared" si="10"/>
        <v>1320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72022</v>
      </c>
      <c r="B44" s="12">
        <f t="shared" si="12"/>
        <v>44743</v>
      </c>
      <c r="C44" s="13">
        <f t="shared" si="13"/>
        <v>600</v>
      </c>
      <c r="D44" s="13">
        <f t="shared" si="14"/>
        <v>60</v>
      </c>
      <c r="E44" s="13">
        <f t="shared" si="15"/>
        <v>1380</v>
      </c>
      <c r="F44" s="14">
        <f t="shared" si="16"/>
        <v>0</v>
      </c>
      <c r="G44" s="14">
        <f t="shared" si="10"/>
        <v>1380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82022</v>
      </c>
      <c r="B45" s="12">
        <f t="shared" si="12"/>
        <v>44774</v>
      </c>
      <c r="C45" s="13">
        <f t="shared" si="13"/>
        <v>600</v>
      </c>
      <c r="D45" s="13">
        <f t="shared" si="14"/>
        <v>60</v>
      </c>
      <c r="E45" s="13">
        <f t="shared" si="15"/>
        <v>1440</v>
      </c>
      <c r="F45" s="14">
        <f t="shared" si="16"/>
        <v>0</v>
      </c>
      <c r="G45" s="14">
        <f t="shared" si="10"/>
        <v>1440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92022</v>
      </c>
      <c r="B46" s="12">
        <f t="shared" si="12"/>
        <v>44805</v>
      </c>
      <c r="C46" s="13">
        <f t="shared" si="13"/>
        <v>600</v>
      </c>
      <c r="D46" s="13">
        <f t="shared" si="14"/>
        <v>60</v>
      </c>
      <c r="E46" s="13">
        <f t="shared" si="15"/>
        <v>1500</v>
      </c>
      <c r="F46" s="14">
        <f t="shared" si="16"/>
        <v>0</v>
      </c>
      <c r="G46" s="14">
        <f t="shared" si="10"/>
        <v>1500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102022</v>
      </c>
      <c r="B47" s="12">
        <f t="shared" si="12"/>
        <v>44835</v>
      </c>
      <c r="C47" s="13">
        <f t="shared" si="13"/>
        <v>600</v>
      </c>
      <c r="D47" s="13">
        <f t="shared" si="14"/>
        <v>60</v>
      </c>
      <c r="E47" s="13">
        <f t="shared" si="15"/>
        <v>1560</v>
      </c>
      <c r="F47" s="14">
        <f t="shared" si="16"/>
        <v>0</v>
      </c>
      <c r="G47" s="14">
        <f t="shared" si="10"/>
        <v>1560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112022</v>
      </c>
      <c r="B48" s="12">
        <f t="shared" si="12"/>
        <v>44866</v>
      </c>
      <c r="C48" s="13">
        <f t="shared" si="13"/>
        <v>600</v>
      </c>
      <c r="D48" s="13">
        <f t="shared" si="14"/>
        <v>60</v>
      </c>
      <c r="E48" s="13">
        <f t="shared" si="15"/>
        <v>1620</v>
      </c>
      <c r="F48" s="14">
        <f t="shared" si="16"/>
        <v>0</v>
      </c>
      <c r="G48" s="14">
        <f t="shared" si="10"/>
        <v>1620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122022</v>
      </c>
      <c r="B49" s="12">
        <f t="shared" si="12"/>
        <v>44896</v>
      </c>
      <c r="C49" s="13">
        <f t="shared" si="13"/>
        <v>600</v>
      </c>
      <c r="D49" s="13">
        <f t="shared" si="14"/>
        <v>60</v>
      </c>
      <c r="E49" s="13">
        <f t="shared" si="15"/>
        <v>1680</v>
      </c>
      <c r="F49" s="14">
        <f t="shared" si="16"/>
        <v>0</v>
      </c>
      <c r="G49" s="14">
        <f t="shared" si="10"/>
        <v>1680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12023</v>
      </c>
      <c r="B50" s="12">
        <f t="shared" si="12"/>
        <v>44927</v>
      </c>
      <c r="C50" s="13">
        <f t="shared" si="13"/>
        <v>600</v>
      </c>
      <c r="D50" s="13">
        <f t="shared" si="14"/>
        <v>60</v>
      </c>
      <c r="E50" s="13">
        <f t="shared" si="15"/>
        <v>1740</v>
      </c>
      <c r="F50" s="14">
        <f t="shared" si="16"/>
        <v>0</v>
      </c>
      <c r="G50" s="14">
        <f t="shared" si="10"/>
        <v>1740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22023</v>
      </c>
      <c r="B51" s="12">
        <f t="shared" si="12"/>
        <v>44958</v>
      </c>
      <c r="C51" s="13">
        <f t="shared" si="13"/>
        <v>600</v>
      </c>
      <c r="D51" s="13">
        <f t="shared" si="14"/>
        <v>60</v>
      </c>
      <c r="E51" s="13">
        <f t="shared" si="15"/>
        <v>1800</v>
      </c>
      <c r="F51" s="14">
        <f t="shared" si="16"/>
        <v>0</v>
      </c>
      <c r="G51" s="14">
        <f t="shared" si="10"/>
        <v>1800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32023</v>
      </c>
      <c r="B52" s="12">
        <f t="shared" si="12"/>
        <v>44986</v>
      </c>
      <c r="C52" s="13">
        <f t="shared" si="13"/>
        <v>600</v>
      </c>
      <c r="D52" s="13">
        <f t="shared" si="14"/>
        <v>60</v>
      </c>
      <c r="E52" s="13">
        <f t="shared" si="15"/>
        <v>1860</v>
      </c>
      <c r="F52" s="14">
        <f t="shared" si="16"/>
        <v>0</v>
      </c>
      <c r="G52" s="14">
        <f t="shared" si="10"/>
        <v>1860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42023</v>
      </c>
      <c r="B53" s="12">
        <f t="shared" si="12"/>
        <v>45017</v>
      </c>
      <c r="C53" s="13">
        <f t="shared" si="13"/>
        <v>600</v>
      </c>
      <c r="D53" s="13">
        <f t="shared" si="14"/>
        <v>60</v>
      </c>
      <c r="E53" s="13">
        <f t="shared" si="15"/>
        <v>1920</v>
      </c>
      <c r="F53" s="14">
        <f t="shared" si="16"/>
        <v>0</v>
      </c>
      <c r="G53" s="14">
        <f t="shared" si="10"/>
        <v>1920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52023</v>
      </c>
      <c r="B54" s="12">
        <f t="shared" si="12"/>
        <v>45047</v>
      </c>
      <c r="C54" s="13">
        <f t="shared" si="13"/>
        <v>600</v>
      </c>
      <c r="D54" s="13">
        <f t="shared" si="14"/>
        <v>60</v>
      </c>
      <c r="E54" s="13">
        <f t="shared" si="15"/>
        <v>1980</v>
      </c>
      <c r="F54" s="14">
        <f t="shared" si="16"/>
        <v>0</v>
      </c>
      <c r="G54" s="14">
        <f t="shared" si="10"/>
        <v>1980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62023</v>
      </c>
      <c r="B55" s="12">
        <f t="shared" si="12"/>
        <v>45078</v>
      </c>
      <c r="C55" s="13">
        <f t="shared" si="13"/>
        <v>600</v>
      </c>
      <c r="D55" s="13">
        <f t="shared" si="14"/>
        <v>60</v>
      </c>
      <c r="E55" s="13">
        <f t="shared" si="15"/>
        <v>2040</v>
      </c>
      <c r="F55" s="14">
        <f t="shared" si="16"/>
        <v>0</v>
      </c>
      <c r="G55" s="14">
        <f t="shared" si="10"/>
        <v>2040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72023</v>
      </c>
      <c r="B56" s="12">
        <f t="shared" si="12"/>
        <v>45108</v>
      </c>
      <c r="C56" s="13">
        <f t="shared" si="13"/>
        <v>600</v>
      </c>
      <c r="D56" s="13">
        <f t="shared" si="14"/>
        <v>60</v>
      </c>
      <c r="E56" s="13">
        <f t="shared" si="15"/>
        <v>2100</v>
      </c>
      <c r="F56" s="14">
        <f t="shared" si="16"/>
        <v>0</v>
      </c>
      <c r="G56" s="14">
        <f t="shared" si="10"/>
        <v>2100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82023</v>
      </c>
      <c r="B57" s="12">
        <f t="shared" si="12"/>
        <v>45139</v>
      </c>
      <c r="C57" s="13">
        <f t="shared" si="13"/>
        <v>600</v>
      </c>
      <c r="D57" s="13">
        <f t="shared" si="14"/>
        <v>60</v>
      </c>
      <c r="E57" s="13">
        <f t="shared" si="15"/>
        <v>2160</v>
      </c>
      <c r="F57" s="14">
        <f t="shared" si="16"/>
        <v>0</v>
      </c>
      <c r="G57" s="14">
        <f t="shared" si="10"/>
        <v>2160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92023</v>
      </c>
      <c r="B58" s="12">
        <f t="shared" si="12"/>
        <v>45170</v>
      </c>
      <c r="C58" s="13">
        <f t="shared" si="13"/>
        <v>600</v>
      </c>
      <c r="D58" s="13">
        <f t="shared" si="14"/>
        <v>60</v>
      </c>
      <c r="E58" s="13">
        <f t="shared" si="15"/>
        <v>2220</v>
      </c>
      <c r="F58" s="14">
        <f t="shared" si="16"/>
        <v>0</v>
      </c>
      <c r="G58" s="14">
        <f t="shared" si="10"/>
        <v>2220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102023</v>
      </c>
      <c r="B59" s="12">
        <f t="shared" si="12"/>
        <v>45200</v>
      </c>
      <c r="C59" s="13">
        <f t="shared" si="13"/>
        <v>600</v>
      </c>
      <c r="D59" s="13">
        <f t="shared" si="14"/>
        <v>60</v>
      </c>
      <c r="E59" s="13">
        <f t="shared" si="15"/>
        <v>2280</v>
      </c>
      <c r="F59" s="14">
        <f t="shared" si="16"/>
        <v>0</v>
      </c>
      <c r="G59" s="14">
        <f t="shared" si="10"/>
        <v>2280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112023</v>
      </c>
      <c r="B60" s="12">
        <f t="shared" si="12"/>
        <v>45231</v>
      </c>
      <c r="C60" s="13">
        <f t="shared" si="13"/>
        <v>600</v>
      </c>
      <c r="D60" s="13">
        <f t="shared" si="14"/>
        <v>60</v>
      </c>
      <c r="E60" s="13">
        <f t="shared" si="15"/>
        <v>2340</v>
      </c>
      <c r="F60" s="14">
        <f t="shared" si="16"/>
        <v>0</v>
      </c>
      <c r="G60" s="14">
        <f t="shared" si="10"/>
        <v>2340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122023</v>
      </c>
      <c r="B61" s="12">
        <f t="shared" si="12"/>
        <v>45261</v>
      </c>
      <c r="C61" s="13">
        <f t="shared" si="13"/>
        <v>600</v>
      </c>
      <c r="D61" s="13">
        <f t="shared" si="14"/>
        <v>60</v>
      </c>
      <c r="E61" s="13">
        <f t="shared" si="15"/>
        <v>2400</v>
      </c>
      <c r="F61" s="14">
        <f t="shared" si="16"/>
        <v>0</v>
      </c>
      <c r="G61" s="14">
        <f t="shared" si="10"/>
        <v>2400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12024</v>
      </c>
      <c r="B62" s="12">
        <f t="shared" si="12"/>
        <v>45292</v>
      </c>
      <c r="C62" s="13">
        <f t="shared" si="13"/>
        <v>600</v>
      </c>
      <c r="D62" s="13">
        <f t="shared" si="14"/>
        <v>60</v>
      </c>
      <c r="E62" s="13">
        <f t="shared" si="15"/>
        <v>2460</v>
      </c>
      <c r="F62" s="14">
        <f t="shared" si="16"/>
        <v>0</v>
      </c>
      <c r="G62" s="14">
        <f t="shared" si="10"/>
        <v>2460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22024</v>
      </c>
      <c r="B63" s="12">
        <f t="shared" si="12"/>
        <v>45323</v>
      </c>
      <c r="C63" s="13">
        <f t="shared" si="13"/>
        <v>600</v>
      </c>
      <c r="D63" s="13">
        <f t="shared" si="14"/>
        <v>60</v>
      </c>
      <c r="E63" s="13">
        <f t="shared" si="15"/>
        <v>2520</v>
      </c>
      <c r="F63" s="14">
        <f t="shared" si="16"/>
        <v>0</v>
      </c>
      <c r="G63" s="14">
        <f t="shared" si="10"/>
        <v>2520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32024</v>
      </c>
      <c r="B64" s="12">
        <f t="shared" si="12"/>
        <v>45352</v>
      </c>
      <c r="C64" s="13">
        <f t="shared" si="13"/>
        <v>600</v>
      </c>
      <c r="D64" s="13">
        <f t="shared" si="14"/>
        <v>60</v>
      </c>
      <c r="E64" s="13">
        <f t="shared" si="15"/>
        <v>2580</v>
      </c>
      <c r="F64" s="14">
        <f t="shared" si="16"/>
        <v>0</v>
      </c>
      <c r="G64" s="14">
        <f t="shared" si="10"/>
        <v>2580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42024</v>
      </c>
      <c r="B65" s="12">
        <f t="shared" si="12"/>
        <v>45383</v>
      </c>
      <c r="C65" s="13">
        <f t="shared" si="13"/>
        <v>600</v>
      </c>
      <c r="D65" s="13">
        <f t="shared" si="14"/>
        <v>60</v>
      </c>
      <c r="E65" s="13">
        <f t="shared" si="15"/>
        <v>2640</v>
      </c>
      <c r="F65" s="14">
        <f t="shared" si="16"/>
        <v>0</v>
      </c>
      <c r="G65" s="14">
        <f t="shared" si="10"/>
        <v>2640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52024</v>
      </c>
      <c r="B66" s="12">
        <f t="shared" si="12"/>
        <v>45413</v>
      </c>
      <c r="C66" s="13">
        <f t="shared" si="13"/>
        <v>600</v>
      </c>
      <c r="D66" s="13">
        <f t="shared" si="14"/>
        <v>60</v>
      </c>
      <c r="E66" s="13">
        <f t="shared" si="15"/>
        <v>2700</v>
      </c>
      <c r="F66" s="14">
        <f t="shared" si="16"/>
        <v>0</v>
      </c>
      <c r="G66" s="14">
        <f t="shared" si="10"/>
        <v>2700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62024</v>
      </c>
      <c r="B67" s="12">
        <f t="shared" si="12"/>
        <v>45444</v>
      </c>
      <c r="C67" s="13">
        <f t="shared" si="13"/>
        <v>600</v>
      </c>
      <c r="D67" s="13">
        <f t="shared" si="14"/>
        <v>60</v>
      </c>
      <c r="E67" s="13">
        <f t="shared" si="15"/>
        <v>2760</v>
      </c>
      <c r="F67" s="14">
        <f t="shared" si="16"/>
        <v>0</v>
      </c>
      <c r="G67" s="14">
        <f t="shared" si="10"/>
        <v>2760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72024</v>
      </c>
      <c r="B68" s="12">
        <f t="shared" si="12"/>
        <v>45474</v>
      </c>
      <c r="C68" s="13">
        <f t="shared" si="13"/>
        <v>600</v>
      </c>
      <c r="D68" s="13">
        <f t="shared" si="14"/>
        <v>60</v>
      </c>
      <c r="E68" s="13">
        <f t="shared" si="15"/>
        <v>2820</v>
      </c>
      <c r="F68" s="14">
        <f t="shared" si="16"/>
        <v>0</v>
      </c>
      <c r="G68" s="14">
        <f t="shared" si="10"/>
        <v>2820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82024</v>
      </c>
      <c r="B69" s="12">
        <f t="shared" si="12"/>
        <v>45505</v>
      </c>
      <c r="C69" s="13">
        <f t="shared" si="13"/>
        <v>600</v>
      </c>
      <c r="D69" s="13">
        <f t="shared" si="14"/>
        <v>60</v>
      </c>
      <c r="E69" s="13">
        <f t="shared" si="15"/>
        <v>2880</v>
      </c>
      <c r="F69" s="14">
        <f t="shared" si="16"/>
        <v>0</v>
      </c>
      <c r="G69" s="14">
        <f t="shared" ref="G69:G100" si="19">E69-F69</f>
        <v>2880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92024</v>
      </c>
      <c r="B70" s="12">
        <f t="shared" ref="B70:B101" si="21">EDATE(B69,1)</f>
        <v>45536</v>
      </c>
      <c r="C70" s="13">
        <f t="shared" ref="C70:C101" si="22">C69-H70+I70</f>
        <v>600</v>
      </c>
      <c r="D70" s="13">
        <f t="shared" ref="D70:D101" si="23">C69*$K$1</f>
        <v>60</v>
      </c>
      <c r="E70" s="13">
        <f t="shared" ref="E70:E101" si="24">C69*$K$1+G69</f>
        <v>2940</v>
      </c>
      <c r="F70" s="14">
        <f t="shared" ref="F70:F101" si="25">IF(J70&gt;E70,E70,J70)</f>
        <v>0</v>
      </c>
      <c r="G70" s="14">
        <f t="shared" si="19"/>
        <v>2940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102024</v>
      </c>
      <c r="B71" s="12">
        <f t="shared" si="21"/>
        <v>45566</v>
      </c>
      <c r="C71" s="13">
        <f t="shared" si="22"/>
        <v>600</v>
      </c>
      <c r="D71" s="13">
        <f t="shared" si="23"/>
        <v>60</v>
      </c>
      <c r="E71" s="13">
        <f t="shared" si="24"/>
        <v>3000</v>
      </c>
      <c r="F71" s="14">
        <f t="shared" si="25"/>
        <v>0</v>
      </c>
      <c r="G71" s="14">
        <f t="shared" si="19"/>
        <v>3000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112024</v>
      </c>
      <c r="B72" s="12">
        <f t="shared" si="21"/>
        <v>45597</v>
      </c>
      <c r="C72" s="13">
        <f t="shared" si="22"/>
        <v>600</v>
      </c>
      <c r="D72" s="13">
        <f t="shared" si="23"/>
        <v>60</v>
      </c>
      <c r="E72" s="13">
        <f t="shared" si="24"/>
        <v>3060</v>
      </c>
      <c r="F72" s="14">
        <f t="shared" si="25"/>
        <v>0</v>
      </c>
      <c r="G72" s="14">
        <f t="shared" si="19"/>
        <v>3060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122024</v>
      </c>
      <c r="B73" s="12">
        <f t="shared" si="21"/>
        <v>45627</v>
      </c>
      <c r="C73" s="13">
        <f t="shared" si="22"/>
        <v>600</v>
      </c>
      <c r="D73" s="13">
        <f t="shared" si="23"/>
        <v>60</v>
      </c>
      <c r="E73" s="13">
        <f t="shared" si="24"/>
        <v>3120</v>
      </c>
      <c r="F73" s="14">
        <f t="shared" si="25"/>
        <v>0</v>
      </c>
      <c r="G73" s="14">
        <f t="shared" si="19"/>
        <v>3120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12025</v>
      </c>
      <c r="B74" s="12">
        <f t="shared" si="21"/>
        <v>45658</v>
      </c>
      <c r="C74" s="13">
        <f t="shared" si="22"/>
        <v>600</v>
      </c>
      <c r="D74" s="13">
        <f t="shared" si="23"/>
        <v>60</v>
      </c>
      <c r="E74" s="13">
        <f t="shared" si="24"/>
        <v>3180</v>
      </c>
      <c r="F74" s="14">
        <f t="shared" si="25"/>
        <v>0</v>
      </c>
      <c r="G74" s="14">
        <f t="shared" si="19"/>
        <v>3180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22025</v>
      </c>
      <c r="B75" s="12">
        <f t="shared" si="21"/>
        <v>45689</v>
      </c>
      <c r="C75" s="13">
        <f t="shared" si="22"/>
        <v>600</v>
      </c>
      <c r="D75" s="13">
        <f t="shared" si="23"/>
        <v>60</v>
      </c>
      <c r="E75" s="13">
        <f t="shared" si="24"/>
        <v>3240</v>
      </c>
      <c r="F75" s="14">
        <f t="shared" si="25"/>
        <v>0</v>
      </c>
      <c r="G75" s="14">
        <f t="shared" si="19"/>
        <v>3240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32025</v>
      </c>
      <c r="B76" s="12">
        <f t="shared" si="21"/>
        <v>45717</v>
      </c>
      <c r="C76" s="13">
        <f t="shared" si="22"/>
        <v>600</v>
      </c>
      <c r="D76" s="13">
        <f t="shared" si="23"/>
        <v>60</v>
      </c>
      <c r="E76" s="13">
        <f t="shared" si="24"/>
        <v>3300</v>
      </c>
      <c r="F76" s="14">
        <f t="shared" si="25"/>
        <v>0</v>
      </c>
      <c r="G76" s="14">
        <f t="shared" si="19"/>
        <v>3300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42025</v>
      </c>
      <c r="B77" s="12">
        <f t="shared" si="21"/>
        <v>45748</v>
      </c>
      <c r="C77" s="13">
        <f t="shared" si="22"/>
        <v>600</v>
      </c>
      <c r="D77" s="13">
        <f t="shared" si="23"/>
        <v>60</v>
      </c>
      <c r="E77" s="13">
        <f t="shared" si="24"/>
        <v>3360</v>
      </c>
      <c r="F77" s="14">
        <f t="shared" si="25"/>
        <v>0</v>
      </c>
      <c r="G77" s="14">
        <f t="shared" si="19"/>
        <v>3360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52025</v>
      </c>
      <c r="B78" s="12">
        <f t="shared" si="21"/>
        <v>45778</v>
      </c>
      <c r="C78" s="13">
        <f t="shared" si="22"/>
        <v>600</v>
      </c>
      <c r="D78" s="13">
        <f t="shared" si="23"/>
        <v>60</v>
      </c>
      <c r="E78" s="13">
        <f t="shared" si="24"/>
        <v>3420</v>
      </c>
      <c r="F78" s="14">
        <f t="shared" si="25"/>
        <v>0</v>
      </c>
      <c r="G78" s="14">
        <f t="shared" si="19"/>
        <v>3420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62025</v>
      </c>
      <c r="B79" s="12">
        <f t="shared" si="21"/>
        <v>45809</v>
      </c>
      <c r="C79" s="13">
        <f t="shared" si="22"/>
        <v>600</v>
      </c>
      <c r="D79" s="13">
        <f t="shared" si="23"/>
        <v>60</v>
      </c>
      <c r="E79" s="13">
        <f t="shared" si="24"/>
        <v>3480</v>
      </c>
      <c r="F79" s="14">
        <f t="shared" si="25"/>
        <v>0</v>
      </c>
      <c r="G79" s="14">
        <f t="shared" si="19"/>
        <v>3480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72025</v>
      </c>
      <c r="B80" s="12">
        <f t="shared" si="21"/>
        <v>45839</v>
      </c>
      <c r="C80" s="13">
        <f t="shared" si="22"/>
        <v>600</v>
      </c>
      <c r="D80" s="13">
        <f t="shared" si="23"/>
        <v>60</v>
      </c>
      <c r="E80" s="13">
        <f t="shared" si="24"/>
        <v>3540</v>
      </c>
      <c r="F80" s="14">
        <f t="shared" si="25"/>
        <v>0</v>
      </c>
      <c r="G80" s="14">
        <f t="shared" si="19"/>
        <v>3540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82025</v>
      </c>
      <c r="B81" s="12">
        <f t="shared" si="21"/>
        <v>45870</v>
      </c>
      <c r="C81" s="13">
        <f t="shared" si="22"/>
        <v>600</v>
      </c>
      <c r="D81" s="13">
        <f t="shared" si="23"/>
        <v>60</v>
      </c>
      <c r="E81" s="13">
        <f t="shared" si="24"/>
        <v>3600</v>
      </c>
      <c r="F81" s="14">
        <f t="shared" si="25"/>
        <v>0</v>
      </c>
      <c r="G81" s="14">
        <f t="shared" si="19"/>
        <v>3600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92025</v>
      </c>
      <c r="B82" s="12">
        <f t="shared" si="21"/>
        <v>45901</v>
      </c>
      <c r="C82" s="13">
        <f t="shared" si="22"/>
        <v>600</v>
      </c>
      <c r="D82" s="13">
        <f t="shared" si="23"/>
        <v>60</v>
      </c>
      <c r="E82" s="13">
        <f t="shared" si="24"/>
        <v>3660</v>
      </c>
      <c r="F82" s="14">
        <f t="shared" si="25"/>
        <v>0</v>
      </c>
      <c r="G82" s="14">
        <f t="shared" si="19"/>
        <v>3660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102025</v>
      </c>
      <c r="B83" s="12">
        <f t="shared" si="21"/>
        <v>45931</v>
      </c>
      <c r="C83" s="13">
        <f t="shared" si="22"/>
        <v>600</v>
      </c>
      <c r="D83" s="13">
        <f t="shared" si="23"/>
        <v>60</v>
      </c>
      <c r="E83" s="13">
        <f t="shared" si="24"/>
        <v>3720</v>
      </c>
      <c r="F83" s="14">
        <f t="shared" si="25"/>
        <v>0</v>
      </c>
      <c r="G83" s="14">
        <f t="shared" si="19"/>
        <v>3720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112025</v>
      </c>
      <c r="B84" s="12">
        <f t="shared" si="21"/>
        <v>45962</v>
      </c>
      <c r="C84" s="13">
        <f t="shared" si="22"/>
        <v>600</v>
      </c>
      <c r="D84" s="13">
        <f t="shared" si="23"/>
        <v>60</v>
      </c>
      <c r="E84" s="13">
        <f t="shared" si="24"/>
        <v>3780</v>
      </c>
      <c r="F84" s="14">
        <f t="shared" si="25"/>
        <v>0</v>
      </c>
      <c r="G84" s="14">
        <f t="shared" si="19"/>
        <v>3780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122025</v>
      </c>
      <c r="B85" s="12">
        <f t="shared" si="21"/>
        <v>45992</v>
      </c>
      <c r="C85" s="13">
        <f t="shared" si="22"/>
        <v>600</v>
      </c>
      <c r="D85" s="13">
        <f t="shared" si="23"/>
        <v>60</v>
      </c>
      <c r="E85" s="13">
        <f t="shared" si="24"/>
        <v>3840</v>
      </c>
      <c r="F85" s="14">
        <f t="shared" si="25"/>
        <v>0</v>
      </c>
      <c r="G85" s="14">
        <f t="shared" si="19"/>
        <v>3840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12026</v>
      </c>
      <c r="B86" s="12">
        <f t="shared" si="21"/>
        <v>46023</v>
      </c>
      <c r="C86" s="13">
        <f t="shared" si="22"/>
        <v>600</v>
      </c>
      <c r="D86" s="13">
        <f t="shared" si="23"/>
        <v>60</v>
      </c>
      <c r="E86" s="13">
        <f t="shared" si="24"/>
        <v>3900</v>
      </c>
      <c r="F86" s="14">
        <f t="shared" si="25"/>
        <v>0</v>
      </c>
      <c r="G86" s="14">
        <f t="shared" si="19"/>
        <v>3900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22026</v>
      </c>
      <c r="B87" s="12">
        <f t="shared" si="21"/>
        <v>46054</v>
      </c>
      <c r="C87" s="13">
        <f t="shared" si="22"/>
        <v>600</v>
      </c>
      <c r="D87" s="13">
        <f t="shared" si="23"/>
        <v>60</v>
      </c>
      <c r="E87" s="13">
        <f t="shared" si="24"/>
        <v>3960</v>
      </c>
      <c r="F87" s="14">
        <f t="shared" si="25"/>
        <v>0</v>
      </c>
      <c r="G87" s="14">
        <f t="shared" si="19"/>
        <v>3960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32026</v>
      </c>
      <c r="B88" s="12">
        <f t="shared" si="21"/>
        <v>46082</v>
      </c>
      <c r="C88" s="13">
        <f t="shared" si="22"/>
        <v>600</v>
      </c>
      <c r="D88" s="13">
        <f t="shared" si="23"/>
        <v>60</v>
      </c>
      <c r="E88" s="13">
        <f t="shared" si="24"/>
        <v>4020</v>
      </c>
      <c r="F88" s="14">
        <f t="shared" si="25"/>
        <v>0</v>
      </c>
      <c r="G88" s="14">
        <f t="shared" si="19"/>
        <v>4020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42026</v>
      </c>
      <c r="B89" s="12">
        <f t="shared" si="21"/>
        <v>46113</v>
      </c>
      <c r="C89" s="13">
        <f t="shared" si="22"/>
        <v>600</v>
      </c>
      <c r="D89" s="13">
        <f t="shared" si="23"/>
        <v>60</v>
      </c>
      <c r="E89" s="13">
        <f t="shared" si="24"/>
        <v>4080</v>
      </c>
      <c r="F89" s="14">
        <f t="shared" si="25"/>
        <v>0</v>
      </c>
      <c r="G89" s="14">
        <f t="shared" si="19"/>
        <v>4080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52026</v>
      </c>
      <c r="B90" s="12">
        <f t="shared" si="21"/>
        <v>46143</v>
      </c>
      <c r="C90" s="13">
        <f t="shared" si="22"/>
        <v>600</v>
      </c>
      <c r="D90" s="13">
        <f t="shared" si="23"/>
        <v>60</v>
      </c>
      <c r="E90" s="13">
        <f t="shared" si="24"/>
        <v>4140</v>
      </c>
      <c r="F90" s="14">
        <f t="shared" si="25"/>
        <v>0</v>
      </c>
      <c r="G90" s="14">
        <f t="shared" si="19"/>
        <v>4140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62026</v>
      </c>
      <c r="B91" s="12">
        <f t="shared" si="21"/>
        <v>46174</v>
      </c>
      <c r="C91" s="13">
        <f t="shared" si="22"/>
        <v>600</v>
      </c>
      <c r="D91" s="13">
        <f t="shared" si="23"/>
        <v>60</v>
      </c>
      <c r="E91" s="13">
        <f t="shared" si="24"/>
        <v>4200</v>
      </c>
      <c r="F91" s="14">
        <f t="shared" si="25"/>
        <v>0</v>
      </c>
      <c r="G91" s="14">
        <f t="shared" si="19"/>
        <v>4200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72026</v>
      </c>
      <c r="B92" s="12">
        <f t="shared" si="21"/>
        <v>46204</v>
      </c>
      <c r="C92" s="13">
        <f t="shared" si="22"/>
        <v>600</v>
      </c>
      <c r="D92" s="13">
        <f t="shared" si="23"/>
        <v>60</v>
      </c>
      <c r="E92" s="13">
        <f t="shared" si="24"/>
        <v>4260</v>
      </c>
      <c r="F92" s="14">
        <f t="shared" si="25"/>
        <v>0</v>
      </c>
      <c r="G92" s="14">
        <f t="shared" si="19"/>
        <v>4260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82026</v>
      </c>
      <c r="B93" s="12">
        <f t="shared" si="21"/>
        <v>46235</v>
      </c>
      <c r="C93" s="13">
        <f t="shared" si="22"/>
        <v>600</v>
      </c>
      <c r="D93" s="13">
        <f t="shared" si="23"/>
        <v>60</v>
      </c>
      <c r="E93" s="13">
        <f t="shared" si="24"/>
        <v>4320</v>
      </c>
      <c r="F93" s="14">
        <f t="shared" si="25"/>
        <v>0</v>
      </c>
      <c r="G93" s="14">
        <f t="shared" si="19"/>
        <v>4320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92026</v>
      </c>
      <c r="B94" s="12">
        <f t="shared" si="21"/>
        <v>46266</v>
      </c>
      <c r="C94" s="13">
        <f t="shared" si="22"/>
        <v>600</v>
      </c>
      <c r="D94" s="13">
        <f t="shared" si="23"/>
        <v>60</v>
      </c>
      <c r="E94" s="13">
        <f t="shared" si="24"/>
        <v>4380</v>
      </c>
      <c r="F94" s="14">
        <f t="shared" si="25"/>
        <v>0</v>
      </c>
      <c r="G94" s="14">
        <f t="shared" si="19"/>
        <v>4380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102026</v>
      </c>
      <c r="B95" s="12">
        <f t="shared" si="21"/>
        <v>46296</v>
      </c>
      <c r="C95" s="13">
        <f t="shared" si="22"/>
        <v>600</v>
      </c>
      <c r="D95" s="13">
        <f t="shared" si="23"/>
        <v>60</v>
      </c>
      <c r="E95" s="13">
        <f t="shared" si="24"/>
        <v>4440</v>
      </c>
      <c r="F95" s="14">
        <f t="shared" si="25"/>
        <v>0</v>
      </c>
      <c r="G95" s="14">
        <f t="shared" si="19"/>
        <v>4440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112026</v>
      </c>
      <c r="B96" s="12">
        <f t="shared" si="21"/>
        <v>46327</v>
      </c>
      <c r="C96" s="13">
        <f t="shared" si="22"/>
        <v>600</v>
      </c>
      <c r="D96" s="13">
        <f t="shared" si="23"/>
        <v>60</v>
      </c>
      <c r="E96" s="13">
        <f t="shared" si="24"/>
        <v>4500</v>
      </c>
      <c r="F96" s="14">
        <f t="shared" si="25"/>
        <v>0</v>
      </c>
      <c r="G96" s="14">
        <f t="shared" si="19"/>
        <v>4500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122026</v>
      </c>
      <c r="B97" s="12">
        <f t="shared" si="21"/>
        <v>46357</v>
      </c>
      <c r="C97" s="13">
        <f t="shared" si="22"/>
        <v>600</v>
      </c>
      <c r="D97" s="13">
        <f t="shared" si="23"/>
        <v>60</v>
      </c>
      <c r="E97" s="13">
        <f t="shared" si="24"/>
        <v>4560</v>
      </c>
      <c r="F97" s="14">
        <f t="shared" si="25"/>
        <v>0</v>
      </c>
      <c r="G97" s="14">
        <f t="shared" si="19"/>
        <v>4560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12027</v>
      </c>
      <c r="B98" s="12">
        <f t="shared" si="21"/>
        <v>46388</v>
      </c>
      <c r="C98" s="13">
        <f t="shared" si="22"/>
        <v>600</v>
      </c>
      <c r="D98" s="13">
        <f t="shared" si="23"/>
        <v>60</v>
      </c>
      <c r="E98" s="13">
        <f t="shared" si="24"/>
        <v>4620</v>
      </c>
      <c r="F98" s="14">
        <f t="shared" si="25"/>
        <v>0</v>
      </c>
      <c r="G98" s="14">
        <f t="shared" si="19"/>
        <v>4620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22027</v>
      </c>
      <c r="B99" s="12">
        <f t="shared" si="21"/>
        <v>46419</v>
      </c>
      <c r="C99" s="13">
        <f t="shared" si="22"/>
        <v>600</v>
      </c>
      <c r="D99" s="13">
        <f t="shared" si="23"/>
        <v>60</v>
      </c>
      <c r="E99" s="13">
        <f t="shared" si="24"/>
        <v>4680</v>
      </c>
      <c r="F99" s="14">
        <f t="shared" si="25"/>
        <v>0</v>
      </c>
      <c r="G99" s="14">
        <f t="shared" si="19"/>
        <v>4680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32027</v>
      </c>
      <c r="B100" s="12">
        <f t="shared" si="21"/>
        <v>46447</v>
      </c>
      <c r="C100" s="13">
        <f t="shared" si="22"/>
        <v>600</v>
      </c>
      <c r="D100" s="13">
        <f t="shared" si="23"/>
        <v>60</v>
      </c>
      <c r="E100" s="13">
        <f t="shared" si="24"/>
        <v>4740</v>
      </c>
      <c r="F100" s="14">
        <f t="shared" si="25"/>
        <v>0</v>
      </c>
      <c r="G100" s="14">
        <f t="shared" si="19"/>
        <v>4740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42027</v>
      </c>
      <c r="B101" s="12">
        <f t="shared" si="21"/>
        <v>46478</v>
      </c>
      <c r="C101" s="13">
        <f t="shared" si="22"/>
        <v>600</v>
      </c>
      <c r="D101" s="13">
        <f t="shared" si="23"/>
        <v>60</v>
      </c>
      <c r="E101" s="13">
        <f t="shared" si="24"/>
        <v>4800</v>
      </c>
      <c r="F101" s="14">
        <f t="shared" si="25"/>
        <v>0</v>
      </c>
      <c r="G101" s="14">
        <f t="shared" ref="G101:G124" si="29">E101-F101</f>
        <v>4800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52027</v>
      </c>
      <c r="B102" s="12">
        <f t="shared" ref="B102:B124" si="31">EDATE(B101,1)</f>
        <v>46508</v>
      </c>
      <c r="C102" s="13">
        <f t="shared" ref="C102:C124" si="32">C101-H102+I102</f>
        <v>600</v>
      </c>
      <c r="D102" s="13">
        <f t="shared" ref="D102:D124" si="33">C101*$K$1</f>
        <v>60</v>
      </c>
      <c r="E102" s="13">
        <f t="shared" ref="E102:E124" si="34">C101*$K$1+G101</f>
        <v>4860</v>
      </c>
      <c r="F102" s="14">
        <f t="shared" ref="F102:F124" si="35">IF(J102&gt;E102,E102,J102)</f>
        <v>0</v>
      </c>
      <c r="G102" s="14">
        <f t="shared" si="29"/>
        <v>4860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62027</v>
      </c>
      <c r="B103" s="12">
        <f t="shared" si="31"/>
        <v>46539</v>
      </c>
      <c r="C103" s="13">
        <f t="shared" si="32"/>
        <v>600</v>
      </c>
      <c r="D103" s="13">
        <f t="shared" si="33"/>
        <v>60</v>
      </c>
      <c r="E103" s="13">
        <f t="shared" si="34"/>
        <v>4920</v>
      </c>
      <c r="F103" s="14">
        <f t="shared" si="35"/>
        <v>0</v>
      </c>
      <c r="G103" s="14">
        <f t="shared" si="29"/>
        <v>4920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72027</v>
      </c>
      <c r="B104" s="12">
        <f t="shared" si="31"/>
        <v>46569</v>
      </c>
      <c r="C104" s="13">
        <f t="shared" si="32"/>
        <v>600</v>
      </c>
      <c r="D104" s="13">
        <f t="shared" si="33"/>
        <v>60</v>
      </c>
      <c r="E104" s="13">
        <f t="shared" si="34"/>
        <v>4980</v>
      </c>
      <c r="F104" s="14">
        <f t="shared" si="35"/>
        <v>0</v>
      </c>
      <c r="G104" s="14">
        <f t="shared" si="29"/>
        <v>4980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82027</v>
      </c>
      <c r="B105" s="12">
        <f t="shared" si="31"/>
        <v>46600</v>
      </c>
      <c r="C105" s="13">
        <f t="shared" si="32"/>
        <v>600</v>
      </c>
      <c r="D105" s="13">
        <f t="shared" si="33"/>
        <v>60</v>
      </c>
      <c r="E105" s="13">
        <f t="shared" si="34"/>
        <v>5040</v>
      </c>
      <c r="F105" s="14">
        <f t="shared" si="35"/>
        <v>0</v>
      </c>
      <c r="G105" s="14">
        <f t="shared" si="29"/>
        <v>5040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92027</v>
      </c>
      <c r="B106" s="12">
        <f t="shared" si="31"/>
        <v>46631</v>
      </c>
      <c r="C106" s="13">
        <f t="shared" si="32"/>
        <v>600</v>
      </c>
      <c r="D106" s="13">
        <f t="shared" si="33"/>
        <v>60</v>
      </c>
      <c r="E106" s="13">
        <f t="shared" si="34"/>
        <v>5100</v>
      </c>
      <c r="F106" s="14">
        <f t="shared" si="35"/>
        <v>0</v>
      </c>
      <c r="G106" s="14">
        <f t="shared" si="29"/>
        <v>5100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102027</v>
      </c>
      <c r="B107" s="12">
        <f t="shared" si="31"/>
        <v>46661</v>
      </c>
      <c r="C107" s="13">
        <f t="shared" si="32"/>
        <v>600</v>
      </c>
      <c r="D107" s="13">
        <f t="shared" si="33"/>
        <v>60</v>
      </c>
      <c r="E107" s="13">
        <f t="shared" si="34"/>
        <v>5160</v>
      </c>
      <c r="F107" s="14">
        <f t="shared" si="35"/>
        <v>0</v>
      </c>
      <c r="G107" s="14">
        <f t="shared" si="29"/>
        <v>5160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112027</v>
      </c>
      <c r="B108" s="12">
        <f t="shared" si="31"/>
        <v>46692</v>
      </c>
      <c r="C108" s="13">
        <f t="shared" si="32"/>
        <v>600</v>
      </c>
      <c r="D108" s="13">
        <f t="shared" si="33"/>
        <v>60</v>
      </c>
      <c r="E108" s="13">
        <f t="shared" si="34"/>
        <v>5220</v>
      </c>
      <c r="F108" s="14">
        <f t="shared" si="35"/>
        <v>0</v>
      </c>
      <c r="G108" s="14">
        <f t="shared" si="29"/>
        <v>5220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122027</v>
      </c>
      <c r="B109" s="12">
        <f t="shared" si="31"/>
        <v>46722</v>
      </c>
      <c r="C109" s="13">
        <f t="shared" si="32"/>
        <v>600</v>
      </c>
      <c r="D109" s="13">
        <f t="shared" si="33"/>
        <v>60</v>
      </c>
      <c r="E109" s="13">
        <f t="shared" si="34"/>
        <v>5280</v>
      </c>
      <c r="F109" s="14">
        <f t="shared" si="35"/>
        <v>0</v>
      </c>
      <c r="G109" s="14">
        <f t="shared" si="29"/>
        <v>5280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12028</v>
      </c>
      <c r="B110" s="12">
        <f t="shared" si="31"/>
        <v>46753</v>
      </c>
      <c r="C110" s="13">
        <f t="shared" si="32"/>
        <v>600</v>
      </c>
      <c r="D110" s="13">
        <f t="shared" si="33"/>
        <v>60</v>
      </c>
      <c r="E110" s="13">
        <f t="shared" si="34"/>
        <v>5340</v>
      </c>
      <c r="F110" s="14">
        <f t="shared" si="35"/>
        <v>0</v>
      </c>
      <c r="G110" s="14">
        <f t="shared" si="29"/>
        <v>5340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22028</v>
      </c>
      <c r="B111" s="12">
        <f t="shared" si="31"/>
        <v>46784</v>
      </c>
      <c r="C111" s="13">
        <f t="shared" si="32"/>
        <v>600</v>
      </c>
      <c r="D111" s="13">
        <f t="shared" si="33"/>
        <v>60</v>
      </c>
      <c r="E111" s="13">
        <f t="shared" si="34"/>
        <v>5400</v>
      </c>
      <c r="F111" s="14">
        <f t="shared" si="35"/>
        <v>0</v>
      </c>
      <c r="G111" s="14">
        <f t="shared" si="29"/>
        <v>5400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32028</v>
      </c>
      <c r="B112" s="12">
        <f t="shared" si="31"/>
        <v>46813</v>
      </c>
      <c r="C112" s="13">
        <f t="shared" si="32"/>
        <v>600</v>
      </c>
      <c r="D112" s="13">
        <f t="shared" si="33"/>
        <v>60</v>
      </c>
      <c r="E112" s="13">
        <f t="shared" si="34"/>
        <v>5460</v>
      </c>
      <c r="F112" s="14">
        <f t="shared" si="35"/>
        <v>0</v>
      </c>
      <c r="G112" s="14">
        <f t="shared" si="29"/>
        <v>5460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42028</v>
      </c>
      <c r="B113" s="12">
        <f t="shared" si="31"/>
        <v>46844</v>
      </c>
      <c r="C113" s="13">
        <f t="shared" si="32"/>
        <v>600</v>
      </c>
      <c r="D113" s="13">
        <f t="shared" si="33"/>
        <v>60</v>
      </c>
      <c r="E113" s="13">
        <f t="shared" si="34"/>
        <v>5520</v>
      </c>
      <c r="F113" s="14">
        <f t="shared" si="35"/>
        <v>0</v>
      </c>
      <c r="G113" s="14">
        <f t="shared" si="29"/>
        <v>5520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52028</v>
      </c>
      <c r="B114" s="12">
        <f t="shared" si="31"/>
        <v>46874</v>
      </c>
      <c r="C114" s="13">
        <f t="shared" si="32"/>
        <v>600</v>
      </c>
      <c r="D114" s="13">
        <f t="shared" si="33"/>
        <v>60</v>
      </c>
      <c r="E114" s="13">
        <f t="shared" si="34"/>
        <v>5580</v>
      </c>
      <c r="F114" s="14">
        <f t="shared" si="35"/>
        <v>0</v>
      </c>
      <c r="G114" s="14">
        <f t="shared" si="29"/>
        <v>5580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62028</v>
      </c>
      <c r="B115" s="12">
        <f t="shared" si="31"/>
        <v>46905</v>
      </c>
      <c r="C115" s="13">
        <f t="shared" si="32"/>
        <v>600</v>
      </c>
      <c r="D115" s="13">
        <f t="shared" si="33"/>
        <v>60</v>
      </c>
      <c r="E115" s="13">
        <f t="shared" si="34"/>
        <v>5640</v>
      </c>
      <c r="F115" s="14">
        <f t="shared" si="35"/>
        <v>0</v>
      </c>
      <c r="G115" s="14">
        <f t="shared" si="29"/>
        <v>5640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72028</v>
      </c>
      <c r="B116" s="12">
        <f t="shared" si="31"/>
        <v>46935</v>
      </c>
      <c r="C116" s="13">
        <f t="shared" si="32"/>
        <v>600</v>
      </c>
      <c r="D116" s="13">
        <f t="shared" si="33"/>
        <v>60</v>
      </c>
      <c r="E116" s="13">
        <f t="shared" si="34"/>
        <v>5700</v>
      </c>
      <c r="F116" s="14">
        <f t="shared" si="35"/>
        <v>0</v>
      </c>
      <c r="G116" s="14">
        <f t="shared" si="29"/>
        <v>5700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82028</v>
      </c>
      <c r="B117" s="12">
        <f t="shared" si="31"/>
        <v>46966</v>
      </c>
      <c r="C117" s="13">
        <f t="shared" si="32"/>
        <v>600</v>
      </c>
      <c r="D117" s="13">
        <f t="shared" si="33"/>
        <v>60</v>
      </c>
      <c r="E117" s="13">
        <f t="shared" si="34"/>
        <v>5760</v>
      </c>
      <c r="F117" s="14">
        <f t="shared" si="35"/>
        <v>0</v>
      </c>
      <c r="G117" s="14">
        <f t="shared" si="29"/>
        <v>5760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92028</v>
      </c>
      <c r="B118" s="12">
        <f t="shared" si="31"/>
        <v>46997</v>
      </c>
      <c r="C118" s="13">
        <f t="shared" si="32"/>
        <v>600</v>
      </c>
      <c r="D118" s="13">
        <f t="shared" si="33"/>
        <v>60</v>
      </c>
      <c r="E118" s="13">
        <f t="shared" si="34"/>
        <v>5820</v>
      </c>
      <c r="F118" s="14">
        <f t="shared" si="35"/>
        <v>0</v>
      </c>
      <c r="G118" s="14">
        <f t="shared" si="29"/>
        <v>5820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102028</v>
      </c>
      <c r="B119" s="12">
        <f t="shared" si="31"/>
        <v>47027</v>
      </c>
      <c r="C119" s="13">
        <f t="shared" si="32"/>
        <v>600</v>
      </c>
      <c r="D119" s="13">
        <f t="shared" si="33"/>
        <v>60</v>
      </c>
      <c r="E119" s="13">
        <f t="shared" si="34"/>
        <v>5880</v>
      </c>
      <c r="F119" s="14">
        <f t="shared" si="35"/>
        <v>0</v>
      </c>
      <c r="G119" s="14">
        <f t="shared" si="29"/>
        <v>5880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112028</v>
      </c>
      <c r="B120" s="12">
        <f t="shared" si="31"/>
        <v>47058</v>
      </c>
      <c r="C120" s="13">
        <f t="shared" si="32"/>
        <v>600</v>
      </c>
      <c r="D120" s="13">
        <f t="shared" si="33"/>
        <v>60</v>
      </c>
      <c r="E120" s="13">
        <f t="shared" si="34"/>
        <v>5940</v>
      </c>
      <c r="F120" s="14">
        <f t="shared" si="35"/>
        <v>0</v>
      </c>
      <c r="G120" s="14">
        <f t="shared" si="29"/>
        <v>5940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122028</v>
      </c>
      <c r="B121" s="12">
        <f t="shared" si="31"/>
        <v>47088</v>
      </c>
      <c r="C121" s="13">
        <f t="shared" si="32"/>
        <v>600</v>
      </c>
      <c r="D121" s="13">
        <f t="shared" si="33"/>
        <v>60</v>
      </c>
      <c r="E121" s="13">
        <f t="shared" si="34"/>
        <v>6000</v>
      </c>
      <c r="F121" s="14">
        <f t="shared" si="35"/>
        <v>0</v>
      </c>
      <c r="G121" s="14">
        <f t="shared" si="29"/>
        <v>6000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12029</v>
      </c>
      <c r="B122" s="12">
        <f t="shared" si="31"/>
        <v>47119</v>
      </c>
      <c r="C122" s="13">
        <f t="shared" si="32"/>
        <v>600</v>
      </c>
      <c r="D122" s="13">
        <f t="shared" si="33"/>
        <v>60</v>
      </c>
      <c r="E122" s="13">
        <f t="shared" si="34"/>
        <v>6060</v>
      </c>
      <c r="F122" s="14">
        <f t="shared" si="35"/>
        <v>0</v>
      </c>
      <c r="G122" s="14">
        <f t="shared" si="29"/>
        <v>6060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22029</v>
      </c>
      <c r="B123" s="12">
        <f t="shared" si="31"/>
        <v>47150</v>
      </c>
      <c r="C123" s="13">
        <f t="shared" si="32"/>
        <v>600</v>
      </c>
      <c r="D123" s="13">
        <f t="shared" si="33"/>
        <v>60</v>
      </c>
      <c r="E123" s="13">
        <f t="shared" si="34"/>
        <v>6120</v>
      </c>
      <c r="F123" s="14">
        <f t="shared" si="35"/>
        <v>0</v>
      </c>
      <c r="G123" s="14">
        <f t="shared" si="29"/>
        <v>6120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32029</v>
      </c>
      <c r="B124" s="12">
        <f t="shared" si="31"/>
        <v>47178</v>
      </c>
      <c r="C124" s="13">
        <f t="shared" si="32"/>
        <v>600</v>
      </c>
      <c r="D124" s="13">
        <f t="shared" si="33"/>
        <v>60</v>
      </c>
      <c r="E124" s="13">
        <f t="shared" si="34"/>
        <v>6180</v>
      </c>
      <c r="F124" s="14">
        <f t="shared" si="35"/>
        <v>0</v>
      </c>
      <c r="G124" s="14">
        <f t="shared" si="29"/>
        <v>6180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17" sqref="M17"/>
    </sheetView>
  </sheetViews>
  <sheetFormatPr defaultColWidth="11" defaultRowHeight="15"/>
  <cols>
    <col min="1" max="1" width="7" hidden="1" customWidth="1"/>
    <col min="2" max="2" width="8.71428571428571" customWidth="1"/>
    <col min="4" max="4" width="8.71428571428571" customWidth="1"/>
    <col min="5" max="5" width="12" customWidth="1"/>
    <col min="6" max="6" width="9.85714285714286" customWidth="1"/>
    <col min="7" max="7" width="12.1428571428571" customWidth="1"/>
    <col min="8" max="8" width="10.8571428571429" customWidth="1"/>
    <col min="9" max="9" width="10.5714285714286" customWidth="1"/>
    <col min="10" max="10" width="10.4285714285714" customWidth="1"/>
    <col min="11" max="11" width="12.2857142857143" customWidth="1"/>
    <col min="12" max="12" width="9.85714285714286" customWidth="1"/>
    <col min="13" max="13" width="10.5714285714286" customWidth="1"/>
    <col min="14" max="15" width="10.8571428571429" customWidth="1"/>
    <col min="16" max="16" width="11.8571428571429" customWidth="1"/>
    <col min="17" max="17" width="4.42857142857143" customWidth="1"/>
    <col min="18" max="18" width="18.8571428571429" customWidth="1"/>
    <col min="19" max="19" width="9.14285714285714" customWidth="1"/>
  </cols>
  <sheetData>
    <row r="1" spans="2:16">
      <c r="B1" s="1" t="s">
        <v>9</v>
      </c>
      <c r="C1" s="2" t="s">
        <v>169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43556</v>
      </c>
      <c r="N1" s="19" t="s">
        <v>13</v>
      </c>
      <c r="O1" s="20">
        <v>500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42019</v>
      </c>
      <c r="B5" s="12">
        <f>EDATE(M1,0)</f>
        <v>43556</v>
      </c>
      <c r="C5" s="13">
        <f>IF(H5&gt;0,O1-H5,IF(J5&lt;0,O1-J5,O1))</f>
        <v>500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500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52019</v>
      </c>
      <c r="B6" s="12">
        <f t="shared" ref="B6:B37" si="2">EDATE(B5,1)</f>
        <v>43586</v>
      </c>
      <c r="C6" s="13">
        <f t="shared" ref="C6:C37" si="3">C5-H6+I6</f>
        <v>500</v>
      </c>
      <c r="D6" s="13">
        <f t="shared" ref="D6:D37" si="4">C5*$K$1</f>
        <v>50</v>
      </c>
      <c r="E6" s="13">
        <f t="shared" ref="E6:E37" si="5">C5*$K$1+G5</f>
        <v>50</v>
      </c>
      <c r="F6" s="14">
        <f t="shared" ref="F6:F37" si="6">IF(J6&gt;E6,E6,J6)</f>
        <v>50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50</v>
      </c>
      <c r="K6" s="27">
        <v>43593</v>
      </c>
      <c r="L6" s="26">
        <v>50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62019</v>
      </c>
      <c r="B7" s="12">
        <f t="shared" si="2"/>
        <v>43617</v>
      </c>
      <c r="C7" s="13">
        <f t="shared" si="3"/>
        <v>500</v>
      </c>
      <c r="D7" s="13">
        <f t="shared" si="4"/>
        <v>50</v>
      </c>
      <c r="E7" s="13">
        <f t="shared" si="5"/>
        <v>50</v>
      </c>
      <c r="F7" s="14">
        <f t="shared" si="6"/>
        <v>50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50</v>
      </c>
      <c r="K7" s="27">
        <v>43623</v>
      </c>
      <c r="L7" s="26">
        <v>50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72019</v>
      </c>
      <c r="B8" s="12">
        <f t="shared" si="2"/>
        <v>43647</v>
      </c>
      <c r="C8" s="13">
        <f t="shared" si="3"/>
        <v>500</v>
      </c>
      <c r="D8" s="13">
        <f t="shared" si="4"/>
        <v>50</v>
      </c>
      <c r="E8" s="13">
        <f t="shared" si="5"/>
        <v>50</v>
      </c>
      <c r="F8" s="14">
        <f t="shared" si="6"/>
        <v>50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50</v>
      </c>
      <c r="K8" s="27">
        <v>43687</v>
      </c>
      <c r="L8" s="26">
        <v>50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82019</v>
      </c>
      <c r="B9" s="12">
        <f t="shared" si="2"/>
        <v>43678</v>
      </c>
      <c r="C9" s="13">
        <f t="shared" si="3"/>
        <v>500</v>
      </c>
      <c r="D9" s="13">
        <f t="shared" si="4"/>
        <v>50</v>
      </c>
      <c r="E9" s="13">
        <f t="shared" si="5"/>
        <v>50</v>
      </c>
      <c r="F9" s="14">
        <f t="shared" si="6"/>
        <v>50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50</v>
      </c>
      <c r="K9" s="27">
        <v>43711</v>
      </c>
      <c r="L9" s="26">
        <v>50</v>
      </c>
      <c r="M9" s="27"/>
      <c r="N9" s="28"/>
      <c r="O9" s="27"/>
      <c r="P9" s="28"/>
      <c r="S9" s="5"/>
    </row>
    <row r="10" ht="15.75" spans="1:19">
      <c r="A10" s="5" t="str">
        <f t="shared" si="1"/>
        <v>92019</v>
      </c>
      <c r="B10" s="12">
        <f t="shared" si="2"/>
        <v>43709</v>
      </c>
      <c r="C10" s="13">
        <f t="shared" si="3"/>
        <v>500</v>
      </c>
      <c r="D10" s="13">
        <f t="shared" si="4"/>
        <v>50</v>
      </c>
      <c r="E10" s="13">
        <f t="shared" si="5"/>
        <v>50</v>
      </c>
      <c r="F10" s="14">
        <f t="shared" si="6"/>
        <v>50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50</v>
      </c>
      <c r="K10" s="27">
        <v>43741</v>
      </c>
      <c r="L10" s="26">
        <v>50</v>
      </c>
      <c r="M10" s="27"/>
      <c r="N10" s="28"/>
      <c r="O10" s="27"/>
      <c r="P10" s="28"/>
      <c r="S10" s="5"/>
    </row>
    <row r="11" ht="15.75" spans="1:19">
      <c r="A11" s="5" t="str">
        <f t="shared" si="1"/>
        <v>102019</v>
      </c>
      <c r="B11" s="12">
        <f t="shared" si="2"/>
        <v>43739</v>
      </c>
      <c r="C11" s="13">
        <f t="shared" si="3"/>
        <v>500</v>
      </c>
      <c r="D11" s="13">
        <f t="shared" si="4"/>
        <v>50</v>
      </c>
      <c r="E11" s="13">
        <f t="shared" si="5"/>
        <v>50</v>
      </c>
      <c r="F11" s="14">
        <f t="shared" si="6"/>
        <v>50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50</v>
      </c>
      <c r="K11" s="27">
        <v>43774</v>
      </c>
      <c r="L11" s="26">
        <v>50</v>
      </c>
      <c r="M11" s="27"/>
      <c r="N11" s="28"/>
      <c r="O11" s="27"/>
      <c r="P11" s="28"/>
      <c r="S11" s="5"/>
    </row>
    <row r="12" ht="15.75" spans="1:19">
      <c r="A12" s="5" t="str">
        <f t="shared" si="1"/>
        <v>112019</v>
      </c>
      <c r="B12" s="12">
        <f t="shared" si="2"/>
        <v>43770</v>
      </c>
      <c r="C12" s="13">
        <f t="shared" si="3"/>
        <v>500</v>
      </c>
      <c r="D12" s="13">
        <f t="shared" si="4"/>
        <v>50</v>
      </c>
      <c r="E12" s="13">
        <f t="shared" si="5"/>
        <v>50</v>
      </c>
      <c r="F12" s="14">
        <f t="shared" si="6"/>
        <v>50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50</v>
      </c>
      <c r="K12" s="27">
        <v>43782</v>
      </c>
      <c r="L12" s="26">
        <v>50</v>
      </c>
      <c r="M12" s="27"/>
      <c r="N12" s="28"/>
      <c r="O12" s="27"/>
      <c r="P12" s="28"/>
      <c r="S12" s="5"/>
    </row>
    <row r="13" ht="15.75" spans="1:19">
      <c r="A13" s="5" t="str">
        <f t="shared" si="1"/>
        <v>122019</v>
      </c>
      <c r="B13" s="12">
        <f t="shared" si="2"/>
        <v>43800</v>
      </c>
      <c r="C13" s="13">
        <f t="shared" si="3"/>
        <v>500</v>
      </c>
      <c r="D13" s="13">
        <f t="shared" si="4"/>
        <v>50</v>
      </c>
      <c r="E13" s="13">
        <f t="shared" si="5"/>
        <v>50</v>
      </c>
      <c r="F13" s="14">
        <f t="shared" si="6"/>
        <v>50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50</v>
      </c>
      <c r="K13" s="27">
        <v>43844</v>
      </c>
      <c r="L13" s="26">
        <v>50</v>
      </c>
      <c r="M13" s="27"/>
      <c r="N13" s="28"/>
      <c r="O13" s="27"/>
      <c r="P13" s="28"/>
      <c r="S13" s="5"/>
    </row>
    <row r="14" ht="15.75" spans="1:19">
      <c r="A14" s="5" t="str">
        <f t="shared" si="1"/>
        <v>12020</v>
      </c>
      <c r="B14" s="12">
        <f t="shared" si="2"/>
        <v>43831</v>
      </c>
      <c r="C14" s="13">
        <f t="shared" si="3"/>
        <v>500</v>
      </c>
      <c r="D14" s="13">
        <f t="shared" si="4"/>
        <v>50</v>
      </c>
      <c r="E14" s="13">
        <f t="shared" si="5"/>
        <v>50</v>
      </c>
      <c r="F14" s="14">
        <f t="shared" si="6"/>
        <v>40</v>
      </c>
      <c r="G14" s="14">
        <f t="shared" si="0"/>
        <v>10</v>
      </c>
      <c r="H14" s="14">
        <f t="shared" si="7"/>
        <v>0</v>
      </c>
      <c r="I14" s="24">
        <f t="shared" si="8"/>
        <v>0</v>
      </c>
      <c r="J14" s="24">
        <f t="shared" si="9"/>
        <v>40</v>
      </c>
      <c r="K14" s="27">
        <v>43863</v>
      </c>
      <c r="L14" s="26">
        <v>40</v>
      </c>
      <c r="M14" s="27"/>
      <c r="N14" s="28"/>
      <c r="O14" s="27"/>
      <c r="P14" s="28"/>
      <c r="S14" s="5"/>
    </row>
    <row r="15" ht="15.75" spans="1:19">
      <c r="A15" s="5" t="str">
        <f t="shared" si="1"/>
        <v>22020</v>
      </c>
      <c r="B15" s="12">
        <f t="shared" si="2"/>
        <v>43862</v>
      </c>
      <c r="C15" s="13">
        <f t="shared" si="3"/>
        <v>500</v>
      </c>
      <c r="D15" s="13">
        <f t="shared" si="4"/>
        <v>50</v>
      </c>
      <c r="E15" s="13">
        <f t="shared" si="5"/>
        <v>60</v>
      </c>
      <c r="F15" s="14">
        <f t="shared" si="6"/>
        <v>60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60</v>
      </c>
      <c r="K15" s="29">
        <v>43875</v>
      </c>
      <c r="L15" s="26">
        <v>60</v>
      </c>
      <c r="M15" s="29"/>
      <c r="N15" s="30"/>
      <c r="O15" s="29"/>
      <c r="P15" s="30"/>
      <c r="S15" s="5"/>
    </row>
    <row r="16" ht="15.75" spans="1:19">
      <c r="A16" s="5" t="str">
        <f t="shared" si="1"/>
        <v>32020</v>
      </c>
      <c r="B16" s="12">
        <f t="shared" si="2"/>
        <v>43891</v>
      </c>
      <c r="C16" s="13">
        <f t="shared" si="3"/>
        <v>50</v>
      </c>
      <c r="D16" s="13">
        <f t="shared" si="4"/>
        <v>50</v>
      </c>
      <c r="E16" s="13">
        <f t="shared" si="5"/>
        <v>50</v>
      </c>
      <c r="F16" s="14">
        <f t="shared" si="6"/>
        <v>50</v>
      </c>
      <c r="G16" s="14">
        <f t="shared" si="0"/>
        <v>0</v>
      </c>
      <c r="H16" s="14">
        <f t="shared" si="7"/>
        <v>450</v>
      </c>
      <c r="I16" s="24">
        <f t="shared" si="8"/>
        <v>0</v>
      </c>
      <c r="J16" s="24">
        <f t="shared" si="9"/>
        <v>500</v>
      </c>
      <c r="K16" s="25">
        <v>43905</v>
      </c>
      <c r="L16" s="26">
        <v>500</v>
      </c>
      <c r="M16" s="25"/>
      <c r="N16" s="26"/>
      <c r="O16" s="25"/>
      <c r="P16" s="26"/>
      <c r="S16" s="5"/>
    </row>
    <row r="17" ht="15.75" spans="1:19">
      <c r="A17" s="5" t="str">
        <f t="shared" si="1"/>
        <v>42020</v>
      </c>
      <c r="B17" s="12">
        <f t="shared" si="2"/>
        <v>43922</v>
      </c>
      <c r="C17" s="13">
        <f t="shared" si="3"/>
        <v>0</v>
      </c>
      <c r="D17" s="13">
        <f t="shared" si="4"/>
        <v>5</v>
      </c>
      <c r="E17" s="13">
        <f t="shared" si="5"/>
        <v>5</v>
      </c>
      <c r="F17" s="14">
        <f t="shared" si="6"/>
        <v>5</v>
      </c>
      <c r="G17" s="14">
        <f t="shared" si="0"/>
        <v>0</v>
      </c>
      <c r="H17" s="14">
        <f t="shared" si="7"/>
        <v>50</v>
      </c>
      <c r="I17" s="24">
        <f t="shared" si="8"/>
        <v>0</v>
      </c>
      <c r="J17" s="24">
        <f t="shared" si="9"/>
        <v>55</v>
      </c>
      <c r="K17" s="25">
        <v>43927</v>
      </c>
      <c r="L17" s="26">
        <v>55</v>
      </c>
      <c r="M17" s="25"/>
      <c r="N17" s="26"/>
      <c r="O17" s="25"/>
      <c r="P17" s="26"/>
      <c r="S17" s="5"/>
    </row>
    <row r="18" ht="15.75" spans="1:19">
      <c r="A18" s="5" t="str">
        <f t="shared" si="1"/>
        <v>52020</v>
      </c>
      <c r="B18" s="12">
        <f t="shared" si="2"/>
        <v>43952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62020</v>
      </c>
      <c r="B19" s="12">
        <f t="shared" si="2"/>
        <v>43983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72020</v>
      </c>
      <c r="B20" s="12">
        <f t="shared" si="2"/>
        <v>44013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82020</v>
      </c>
      <c r="B21" s="12">
        <f t="shared" si="2"/>
        <v>44044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92020</v>
      </c>
      <c r="B22" s="12">
        <f t="shared" si="2"/>
        <v>44075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102020</v>
      </c>
      <c r="B23" s="12">
        <f t="shared" si="2"/>
        <v>44105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112020</v>
      </c>
      <c r="B24" s="12">
        <f t="shared" si="2"/>
        <v>44136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122020</v>
      </c>
      <c r="B25" s="12">
        <f t="shared" si="2"/>
        <v>44166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12021</v>
      </c>
      <c r="B26" s="12">
        <f t="shared" si="2"/>
        <v>44197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22021</v>
      </c>
      <c r="B27" s="12">
        <f t="shared" si="2"/>
        <v>44228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32021</v>
      </c>
      <c r="B28" s="12">
        <f t="shared" si="2"/>
        <v>44256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42021</v>
      </c>
      <c r="B29" s="12">
        <f t="shared" si="2"/>
        <v>44287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52021</v>
      </c>
      <c r="B30" s="12">
        <f t="shared" si="2"/>
        <v>44317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62021</v>
      </c>
      <c r="B31" s="12">
        <f t="shared" si="2"/>
        <v>44348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72021</v>
      </c>
      <c r="B32" s="12">
        <f t="shared" si="2"/>
        <v>44378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82021</v>
      </c>
      <c r="B33" s="12">
        <f t="shared" si="2"/>
        <v>44409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92021</v>
      </c>
      <c r="B34" s="12">
        <f t="shared" si="2"/>
        <v>44440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102021</v>
      </c>
      <c r="B35" s="12">
        <f t="shared" si="2"/>
        <v>44470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112021</v>
      </c>
      <c r="B36" s="12">
        <f t="shared" si="2"/>
        <v>44501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122021</v>
      </c>
      <c r="B37" s="12">
        <f t="shared" si="2"/>
        <v>44531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12022</v>
      </c>
      <c r="B38" s="12">
        <f t="shared" ref="B38:B69" si="12">EDATE(B37,1)</f>
        <v>44562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22022</v>
      </c>
      <c r="B39" s="12">
        <f t="shared" si="12"/>
        <v>44593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32022</v>
      </c>
      <c r="B40" s="12">
        <f t="shared" si="12"/>
        <v>44621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42022</v>
      </c>
      <c r="B41" s="12">
        <f t="shared" si="12"/>
        <v>44652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52022</v>
      </c>
      <c r="B42" s="12">
        <f t="shared" si="12"/>
        <v>44682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62022</v>
      </c>
      <c r="B43" s="12">
        <f t="shared" si="12"/>
        <v>44713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72022</v>
      </c>
      <c r="B44" s="12">
        <f t="shared" si="12"/>
        <v>44743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82022</v>
      </c>
      <c r="B45" s="12">
        <f t="shared" si="12"/>
        <v>44774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92022</v>
      </c>
      <c r="B46" s="12">
        <f t="shared" si="12"/>
        <v>44805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102022</v>
      </c>
      <c r="B47" s="12">
        <f t="shared" si="12"/>
        <v>44835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112022</v>
      </c>
      <c r="B48" s="12">
        <f t="shared" si="12"/>
        <v>44866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122022</v>
      </c>
      <c r="B49" s="12">
        <f t="shared" si="12"/>
        <v>44896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12023</v>
      </c>
      <c r="B50" s="12">
        <f t="shared" si="12"/>
        <v>44927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22023</v>
      </c>
      <c r="B51" s="12">
        <f t="shared" si="12"/>
        <v>44958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32023</v>
      </c>
      <c r="B52" s="12">
        <f t="shared" si="12"/>
        <v>44986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42023</v>
      </c>
      <c r="B53" s="12">
        <f t="shared" si="12"/>
        <v>45017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52023</v>
      </c>
      <c r="B54" s="12">
        <f t="shared" si="12"/>
        <v>45047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62023</v>
      </c>
      <c r="B55" s="12">
        <f t="shared" si="12"/>
        <v>45078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72023</v>
      </c>
      <c r="B56" s="12">
        <f t="shared" si="12"/>
        <v>45108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82023</v>
      </c>
      <c r="B57" s="12">
        <f t="shared" si="12"/>
        <v>45139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92023</v>
      </c>
      <c r="B58" s="12">
        <f t="shared" si="12"/>
        <v>45170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102023</v>
      </c>
      <c r="B59" s="12">
        <f t="shared" si="12"/>
        <v>45200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112023</v>
      </c>
      <c r="B60" s="12">
        <f t="shared" si="12"/>
        <v>45231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122023</v>
      </c>
      <c r="B61" s="12">
        <f t="shared" si="12"/>
        <v>45261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12024</v>
      </c>
      <c r="B62" s="12">
        <f t="shared" si="12"/>
        <v>45292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22024</v>
      </c>
      <c r="B63" s="12">
        <f t="shared" si="12"/>
        <v>45323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32024</v>
      </c>
      <c r="B64" s="12">
        <f t="shared" si="12"/>
        <v>45352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42024</v>
      </c>
      <c r="B65" s="12">
        <f t="shared" si="12"/>
        <v>45383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52024</v>
      </c>
      <c r="B66" s="12">
        <f t="shared" si="12"/>
        <v>45413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62024</v>
      </c>
      <c r="B67" s="12">
        <f t="shared" si="12"/>
        <v>45444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72024</v>
      </c>
      <c r="B68" s="12">
        <f t="shared" si="12"/>
        <v>45474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82024</v>
      </c>
      <c r="B69" s="12">
        <f t="shared" si="12"/>
        <v>45505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92024</v>
      </c>
      <c r="B70" s="12">
        <f t="shared" ref="B70:B101" si="21">EDATE(B69,1)</f>
        <v>45536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102024</v>
      </c>
      <c r="B71" s="12">
        <f t="shared" si="21"/>
        <v>45566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112024</v>
      </c>
      <c r="B72" s="12">
        <f t="shared" si="21"/>
        <v>45597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122024</v>
      </c>
      <c r="B73" s="12">
        <f t="shared" si="21"/>
        <v>45627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12025</v>
      </c>
      <c r="B74" s="12">
        <f t="shared" si="21"/>
        <v>45658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22025</v>
      </c>
      <c r="B75" s="12">
        <f t="shared" si="21"/>
        <v>45689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32025</v>
      </c>
      <c r="B76" s="12">
        <f t="shared" si="21"/>
        <v>45717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42025</v>
      </c>
      <c r="B77" s="12">
        <f t="shared" si="21"/>
        <v>45748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52025</v>
      </c>
      <c r="B78" s="12">
        <f t="shared" si="21"/>
        <v>45778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62025</v>
      </c>
      <c r="B79" s="12">
        <f t="shared" si="21"/>
        <v>45809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72025</v>
      </c>
      <c r="B80" s="12">
        <f t="shared" si="21"/>
        <v>45839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82025</v>
      </c>
      <c r="B81" s="12">
        <f t="shared" si="21"/>
        <v>45870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92025</v>
      </c>
      <c r="B82" s="12">
        <f t="shared" si="21"/>
        <v>45901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102025</v>
      </c>
      <c r="B83" s="12">
        <f t="shared" si="21"/>
        <v>45931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112025</v>
      </c>
      <c r="B84" s="12">
        <f t="shared" si="21"/>
        <v>45962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122025</v>
      </c>
      <c r="B85" s="12">
        <f t="shared" si="21"/>
        <v>45992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12026</v>
      </c>
      <c r="B86" s="12">
        <f t="shared" si="21"/>
        <v>46023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22026</v>
      </c>
      <c r="B87" s="12">
        <f t="shared" si="21"/>
        <v>46054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32026</v>
      </c>
      <c r="B88" s="12">
        <f t="shared" si="21"/>
        <v>46082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42026</v>
      </c>
      <c r="B89" s="12">
        <f t="shared" si="21"/>
        <v>46113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52026</v>
      </c>
      <c r="B90" s="12">
        <f t="shared" si="21"/>
        <v>46143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62026</v>
      </c>
      <c r="B91" s="12">
        <f t="shared" si="21"/>
        <v>46174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72026</v>
      </c>
      <c r="B92" s="12">
        <f t="shared" si="21"/>
        <v>46204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82026</v>
      </c>
      <c r="B93" s="12">
        <f t="shared" si="21"/>
        <v>46235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92026</v>
      </c>
      <c r="B94" s="12">
        <f t="shared" si="21"/>
        <v>46266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102026</v>
      </c>
      <c r="B95" s="12">
        <f t="shared" si="21"/>
        <v>46296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112026</v>
      </c>
      <c r="B96" s="12">
        <f t="shared" si="21"/>
        <v>46327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122026</v>
      </c>
      <c r="B97" s="12">
        <f t="shared" si="21"/>
        <v>46357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12027</v>
      </c>
      <c r="B98" s="12">
        <f t="shared" si="21"/>
        <v>46388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22027</v>
      </c>
      <c r="B99" s="12">
        <f t="shared" si="21"/>
        <v>46419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32027</v>
      </c>
      <c r="B100" s="12">
        <f t="shared" si="21"/>
        <v>46447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42027</v>
      </c>
      <c r="B101" s="12">
        <f t="shared" si="21"/>
        <v>46478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52027</v>
      </c>
      <c r="B102" s="12">
        <f t="shared" ref="B102:B124" si="31">EDATE(B101,1)</f>
        <v>46508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62027</v>
      </c>
      <c r="B103" s="12">
        <f t="shared" si="31"/>
        <v>46539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72027</v>
      </c>
      <c r="B104" s="12">
        <f t="shared" si="31"/>
        <v>46569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82027</v>
      </c>
      <c r="B105" s="12">
        <f t="shared" si="31"/>
        <v>46600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92027</v>
      </c>
      <c r="B106" s="12">
        <f t="shared" si="31"/>
        <v>46631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102027</v>
      </c>
      <c r="B107" s="12">
        <f t="shared" si="31"/>
        <v>46661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112027</v>
      </c>
      <c r="B108" s="12">
        <f t="shared" si="31"/>
        <v>46692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122027</v>
      </c>
      <c r="B109" s="12">
        <f t="shared" si="31"/>
        <v>46722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12028</v>
      </c>
      <c r="B110" s="12">
        <f t="shared" si="31"/>
        <v>46753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22028</v>
      </c>
      <c r="B111" s="12">
        <f t="shared" si="31"/>
        <v>46784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32028</v>
      </c>
      <c r="B112" s="12">
        <f t="shared" si="31"/>
        <v>46813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42028</v>
      </c>
      <c r="B113" s="12">
        <f t="shared" si="31"/>
        <v>46844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52028</v>
      </c>
      <c r="B114" s="12">
        <f t="shared" si="31"/>
        <v>46874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62028</v>
      </c>
      <c r="B115" s="12">
        <f t="shared" si="31"/>
        <v>46905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72028</v>
      </c>
      <c r="B116" s="12">
        <f t="shared" si="31"/>
        <v>46935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82028</v>
      </c>
      <c r="B117" s="12">
        <f t="shared" si="31"/>
        <v>46966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92028</v>
      </c>
      <c r="B118" s="12">
        <f t="shared" si="31"/>
        <v>46997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102028</v>
      </c>
      <c r="B119" s="12">
        <f t="shared" si="31"/>
        <v>47027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112028</v>
      </c>
      <c r="B120" s="12">
        <f t="shared" si="31"/>
        <v>47058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122028</v>
      </c>
      <c r="B121" s="12">
        <f t="shared" si="31"/>
        <v>47088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12029</v>
      </c>
      <c r="B122" s="12">
        <f t="shared" si="31"/>
        <v>47119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22029</v>
      </c>
      <c r="B123" s="12">
        <f t="shared" si="31"/>
        <v>47150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32029</v>
      </c>
      <c r="B124" s="12">
        <f t="shared" si="31"/>
        <v>47178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5" sqref="M5"/>
    </sheetView>
  </sheetViews>
  <sheetFormatPr defaultColWidth="11" defaultRowHeight="15"/>
  <cols>
    <col min="1" max="1" width="7" hidden="1" customWidth="1"/>
    <col min="2" max="2" width="9" customWidth="1"/>
    <col min="3" max="3" width="10.7142857142857" customWidth="1"/>
    <col min="4" max="4" width="11" customWidth="1"/>
    <col min="5" max="5" width="11.1428571428571" customWidth="1"/>
    <col min="6" max="6" width="11" customWidth="1"/>
    <col min="7" max="7" width="10.8571428571429" customWidth="1"/>
    <col min="8" max="8" width="12" customWidth="1"/>
    <col min="9" max="10" width="10.4285714285714" customWidth="1"/>
    <col min="11" max="11" width="10.2857142857143" customWidth="1"/>
    <col min="12" max="12" width="9.85714285714286" customWidth="1"/>
    <col min="13" max="13" width="10" customWidth="1"/>
    <col min="14" max="14" width="10.2857142857143" customWidth="1"/>
    <col min="15" max="15" width="10.4285714285714" customWidth="1"/>
    <col min="16" max="16" width="10.7142857142857" customWidth="1"/>
    <col min="17" max="17" width="3.32380952380952" customWidth="1"/>
    <col min="18" max="18" width="19.1428571428571" customWidth="1"/>
    <col min="19" max="19" width="8.73333333333333" customWidth="1"/>
  </cols>
  <sheetData>
    <row r="1" spans="2:16">
      <c r="B1" s="1" t="s">
        <v>9</v>
      </c>
      <c r="C1" s="2" t="s">
        <v>167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f ca="1">TODAY()</f>
        <v>44095</v>
      </c>
      <c r="N1" s="19" t="s">
        <v>13</v>
      </c>
      <c r="O1" s="20">
        <v>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350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350</v>
      </c>
      <c r="J5" s="24">
        <f>IF($L5&gt;0,$L5,0)+IF($N5&gt;0,$N5,0)+IF($P5&gt;0,$P5,0)</f>
        <v>0</v>
      </c>
      <c r="K5" s="25">
        <v>44091</v>
      </c>
      <c r="L5" s="26">
        <v>-350</v>
      </c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ca="1" t="shared" ref="A6:A37" si="1">MONTH(B6)&amp;YEAR(B6)</f>
        <v>102020</v>
      </c>
      <c r="B6" s="12">
        <f ca="1" t="shared" ref="B6:B37" si="2">EDATE(B5,1)</f>
        <v>44125</v>
      </c>
      <c r="C6" s="13">
        <f t="shared" ref="C6:C37" si="3">C5-H6+I6</f>
        <v>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112020</v>
      </c>
      <c r="B7" s="12">
        <f ca="1" t="shared" si="2"/>
        <v>44156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1"/>
        <v>122020</v>
      </c>
      <c r="B8" s="12">
        <f ca="1" t="shared" si="2"/>
        <v>44186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ca="1" t="shared" si="1"/>
        <v>12021</v>
      </c>
      <c r="B9" s="12">
        <f ca="1" t="shared" si="2"/>
        <v>44217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22021</v>
      </c>
      <c r="B10" s="12">
        <f ca="1" t="shared" si="2"/>
        <v>44248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32021</v>
      </c>
      <c r="B11" s="12">
        <f ca="1" t="shared" si="2"/>
        <v>44276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42021</v>
      </c>
      <c r="B12" s="12">
        <f ca="1" t="shared" si="2"/>
        <v>44307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52021</v>
      </c>
      <c r="B13" s="12">
        <f ca="1" t="shared" si="2"/>
        <v>44337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62021</v>
      </c>
      <c r="B14" s="12">
        <f ca="1" t="shared" si="2"/>
        <v>44368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72021</v>
      </c>
      <c r="B15" s="12">
        <f ca="1" t="shared" si="2"/>
        <v>44398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82021</v>
      </c>
      <c r="B16" s="12">
        <f ca="1" t="shared" si="2"/>
        <v>44429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92021</v>
      </c>
      <c r="B17" s="12">
        <f ca="1" t="shared" si="2"/>
        <v>44460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102021</v>
      </c>
      <c r="B18" s="12">
        <f ca="1" t="shared" si="2"/>
        <v>44490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112021</v>
      </c>
      <c r="B19" s="12">
        <f ca="1" t="shared" si="2"/>
        <v>44521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122021</v>
      </c>
      <c r="B20" s="12">
        <f ca="1" t="shared" si="2"/>
        <v>44551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12022</v>
      </c>
      <c r="B21" s="12">
        <f ca="1" t="shared" si="2"/>
        <v>44582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22022</v>
      </c>
      <c r="B22" s="12">
        <f ca="1" t="shared" si="2"/>
        <v>44613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32022</v>
      </c>
      <c r="B23" s="12">
        <f ca="1" t="shared" si="2"/>
        <v>44641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42022</v>
      </c>
      <c r="B24" s="12">
        <f ca="1" t="shared" si="2"/>
        <v>44672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52022</v>
      </c>
      <c r="B25" s="12">
        <f ca="1" t="shared" si="2"/>
        <v>44702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62022</v>
      </c>
      <c r="B26" s="12">
        <f ca="1" t="shared" si="2"/>
        <v>44733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72022</v>
      </c>
      <c r="B27" s="12">
        <f ca="1" t="shared" si="2"/>
        <v>44763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82022</v>
      </c>
      <c r="B28" s="12">
        <f ca="1" t="shared" si="2"/>
        <v>44794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92022</v>
      </c>
      <c r="B29" s="12">
        <f ca="1" t="shared" si="2"/>
        <v>44825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102022</v>
      </c>
      <c r="B30" s="12">
        <f ca="1" t="shared" si="2"/>
        <v>44855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112022</v>
      </c>
      <c r="B31" s="12">
        <f ca="1" t="shared" si="2"/>
        <v>44886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122022</v>
      </c>
      <c r="B32" s="12">
        <f ca="1" t="shared" si="2"/>
        <v>44916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12023</v>
      </c>
      <c r="B33" s="12">
        <f ca="1" t="shared" si="2"/>
        <v>44947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22023</v>
      </c>
      <c r="B34" s="12">
        <f ca="1" t="shared" si="2"/>
        <v>44978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32023</v>
      </c>
      <c r="B35" s="12">
        <f ca="1" t="shared" si="2"/>
        <v>45006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42023</v>
      </c>
      <c r="B36" s="12">
        <f ca="1" t="shared" si="2"/>
        <v>45037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52023</v>
      </c>
      <c r="B37" s="12">
        <f ca="1" t="shared" si="2"/>
        <v>45067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1">MONTH(B38)&amp;YEAR(B38)</f>
        <v>62023</v>
      </c>
      <c r="B38" s="12">
        <f ca="1" t="shared" ref="B38:B69" si="12">EDATE(B37,1)</f>
        <v>45098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1"/>
        <v>72023</v>
      </c>
      <c r="B39" s="12">
        <f ca="1" t="shared" si="12"/>
        <v>45128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1"/>
        <v>82023</v>
      </c>
      <c r="B40" s="12">
        <f ca="1" t="shared" si="12"/>
        <v>45159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1"/>
        <v>92023</v>
      </c>
      <c r="B41" s="12">
        <f ca="1" t="shared" si="12"/>
        <v>45190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1"/>
        <v>102023</v>
      </c>
      <c r="B42" s="12">
        <f ca="1" t="shared" si="12"/>
        <v>45220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1"/>
        <v>112023</v>
      </c>
      <c r="B43" s="12">
        <f ca="1" t="shared" si="12"/>
        <v>45251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1"/>
        <v>122023</v>
      </c>
      <c r="B44" s="12">
        <f ca="1" t="shared" si="12"/>
        <v>45281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1"/>
        <v>12024</v>
      </c>
      <c r="B45" s="12">
        <f ca="1" t="shared" si="12"/>
        <v>45312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1"/>
        <v>22024</v>
      </c>
      <c r="B46" s="12">
        <f ca="1" t="shared" si="12"/>
        <v>45343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1"/>
        <v>32024</v>
      </c>
      <c r="B47" s="12">
        <f ca="1" t="shared" si="12"/>
        <v>45372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1"/>
        <v>42024</v>
      </c>
      <c r="B48" s="12">
        <f ca="1" t="shared" si="12"/>
        <v>45403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1"/>
        <v>52024</v>
      </c>
      <c r="B49" s="12">
        <f ca="1" t="shared" si="12"/>
        <v>45433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1"/>
        <v>62024</v>
      </c>
      <c r="B50" s="12">
        <f ca="1" t="shared" si="12"/>
        <v>45464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1"/>
        <v>72024</v>
      </c>
      <c r="B51" s="12">
        <f ca="1" t="shared" si="12"/>
        <v>45494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1"/>
        <v>82024</v>
      </c>
      <c r="B52" s="12">
        <f ca="1" t="shared" si="12"/>
        <v>45525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1"/>
        <v>92024</v>
      </c>
      <c r="B53" s="12">
        <f ca="1" t="shared" si="12"/>
        <v>45556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1"/>
        <v>102024</v>
      </c>
      <c r="B54" s="12">
        <f ca="1" t="shared" si="12"/>
        <v>45586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1"/>
        <v>112024</v>
      </c>
      <c r="B55" s="12">
        <f ca="1" t="shared" si="12"/>
        <v>45617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1"/>
        <v>122024</v>
      </c>
      <c r="B56" s="12">
        <f ca="1" t="shared" si="12"/>
        <v>45647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1"/>
        <v>12025</v>
      </c>
      <c r="B57" s="12">
        <f ca="1" t="shared" si="12"/>
        <v>45678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1"/>
        <v>22025</v>
      </c>
      <c r="B58" s="12">
        <f ca="1" t="shared" si="12"/>
        <v>45709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1"/>
        <v>32025</v>
      </c>
      <c r="B59" s="12">
        <f ca="1" t="shared" si="12"/>
        <v>45737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1"/>
        <v>42025</v>
      </c>
      <c r="B60" s="12">
        <f ca="1" t="shared" si="12"/>
        <v>45768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1"/>
        <v>52025</v>
      </c>
      <c r="B61" s="12">
        <f ca="1" t="shared" si="12"/>
        <v>45798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1"/>
        <v>62025</v>
      </c>
      <c r="B62" s="12">
        <f ca="1" t="shared" si="12"/>
        <v>45829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1"/>
        <v>72025</v>
      </c>
      <c r="B63" s="12">
        <f ca="1" t="shared" si="12"/>
        <v>45859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1"/>
        <v>82025</v>
      </c>
      <c r="B64" s="12">
        <f ca="1" t="shared" si="12"/>
        <v>45890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1"/>
        <v>92025</v>
      </c>
      <c r="B65" s="12">
        <f ca="1" t="shared" si="12"/>
        <v>45921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1"/>
        <v>102025</v>
      </c>
      <c r="B66" s="12">
        <f ca="1" t="shared" si="12"/>
        <v>45951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1"/>
        <v>112025</v>
      </c>
      <c r="B67" s="12">
        <f ca="1" t="shared" si="12"/>
        <v>45982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1"/>
        <v>122025</v>
      </c>
      <c r="B68" s="12">
        <f ca="1" t="shared" si="12"/>
        <v>46012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1"/>
        <v>12026</v>
      </c>
      <c r="B69" s="12">
        <f ca="1" t="shared" si="12"/>
        <v>46043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20">MONTH(B70)&amp;YEAR(B70)</f>
        <v>22026</v>
      </c>
      <c r="B70" s="12">
        <f ca="1" t="shared" ref="B70:B101" si="21">EDATE(B69,1)</f>
        <v>46074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20"/>
        <v>32026</v>
      </c>
      <c r="B71" s="12">
        <f ca="1" t="shared" si="21"/>
        <v>46102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20"/>
        <v>42026</v>
      </c>
      <c r="B72" s="12">
        <f ca="1" t="shared" si="21"/>
        <v>46133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20"/>
        <v>52026</v>
      </c>
      <c r="B73" s="12">
        <f ca="1" t="shared" si="21"/>
        <v>46163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20"/>
        <v>62026</v>
      </c>
      <c r="B74" s="12">
        <f ca="1" t="shared" si="21"/>
        <v>46194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20"/>
        <v>72026</v>
      </c>
      <c r="B75" s="12">
        <f ca="1" t="shared" si="21"/>
        <v>46224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20"/>
        <v>82026</v>
      </c>
      <c r="B76" s="12">
        <f ca="1" t="shared" si="21"/>
        <v>46255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20"/>
        <v>92026</v>
      </c>
      <c r="B77" s="12">
        <f ca="1" t="shared" si="21"/>
        <v>46286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20"/>
        <v>102026</v>
      </c>
      <c r="B78" s="12">
        <f ca="1" t="shared" si="21"/>
        <v>46316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20"/>
        <v>112026</v>
      </c>
      <c r="B79" s="12">
        <f ca="1" t="shared" si="21"/>
        <v>46347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20"/>
        <v>122026</v>
      </c>
      <c r="B80" s="12">
        <f ca="1" t="shared" si="21"/>
        <v>46377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20"/>
        <v>12027</v>
      </c>
      <c r="B81" s="12">
        <f ca="1" t="shared" si="21"/>
        <v>46408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20"/>
        <v>22027</v>
      </c>
      <c r="B82" s="12">
        <f ca="1" t="shared" si="21"/>
        <v>46439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20"/>
        <v>32027</v>
      </c>
      <c r="B83" s="12">
        <f ca="1" t="shared" si="21"/>
        <v>46467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20"/>
        <v>42027</v>
      </c>
      <c r="B84" s="12">
        <f ca="1" t="shared" si="21"/>
        <v>46498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20"/>
        <v>52027</v>
      </c>
      <c r="B85" s="12">
        <f ca="1" t="shared" si="21"/>
        <v>46528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20"/>
        <v>62027</v>
      </c>
      <c r="B86" s="12">
        <f ca="1" t="shared" si="21"/>
        <v>46559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20"/>
        <v>72027</v>
      </c>
      <c r="B87" s="12">
        <f ca="1" t="shared" si="21"/>
        <v>46589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20"/>
        <v>82027</v>
      </c>
      <c r="B88" s="12">
        <f ca="1" t="shared" si="21"/>
        <v>46620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20"/>
        <v>92027</v>
      </c>
      <c r="B89" s="12">
        <f ca="1" t="shared" si="21"/>
        <v>46651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20"/>
        <v>102027</v>
      </c>
      <c r="B90" s="12">
        <f ca="1" t="shared" si="21"/>
        <v>46681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20"/>
        <v>112027</v>
      </c>
      <c r="B91" s="12">
        <f ca="1" t="shared" si="21"/>
        <v>46712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20"/>
        <v>122027</v>
      </c>
      <c r="B92" s="12">
        <f ca="1" t="shared" si="21"/>
        <v>46742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20"/>
        <v>12028</v>
      </c>
      <c r="B93" s="12">
        <f ca="1" t="shared" si="21"/>
        <v>46773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20"/>
        <v>22028</v>
      </c>
      <c r="B94" s="12">
        <f ca="1" t="shared" si="21"/>
        <v>46804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20"/>
        <v>32028</v>
      </c>
      <c r="B95" s="12">
        <f ca="1" t="shared" si="21"/>
        <v>46833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20"/>
        <v>42028</v>
      </c>
      <c r="B96" s="12">
        <f ca="1" t="shared" si="21"/>
        <v>46864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20"/>
        <v>52028</v>
      </c>
      <c r="B97" s="12">
        <f ca="1" t="shared" si="21"/>
        <v>46894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20"/>
        <v>62028</v>
      </c>
      <c r="B98" s="12">
        <f ca="1" t="shared" si="21"/>
        <v>46925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20"/>
        <v>72028</v>
      </c>
      <c r="B99" s="12">
        <f ca="1" t="shared" si="21"/>
        <v>46955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20"/>
        <v>82028</v>
      </c>
      <c r="B100" s="12">
        <f ca="1" t="shared" si="21"/>
        <v>46986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20"/>
        <v>92028</v>
      </c>
      <c r="B101" s="12">
        <f ca="1" t="shared" si="21"/>
        <v>47017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30">MONTH(B102)&amp;YEAR(B102)</f>
        <v>102028</v>
      </c>
      <c r="B102" s="12">
        <f ca="1" t="shared" ref="B102:B124" si="31">EDATE(B101,1)</f>
        <v>47047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30"/>
        <v>112028</v>
      </c>
      <c r="B103" s="12">
        <f ca="1" t="shared" si="31"/>
        <v>47078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30"/>
        <v>122028</v>
      </c>
      <c r="B104" s="12">
        <f ca="1" t="shared" si="31"/>
        <v>47108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30"/>
        <v>12029</v>
      </c>
      <c r="B105" s="12">
        <f ca="1" t="shared" si="31"/>
        <v>47139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30"/>
        <v>22029</v>
      </c>
      <c r="B106" s="12">
        <f ca="1" t="shared" si="31"/>
        <v>47170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30"/>
        <v>32029</v>
      </c>
      <c r="B107" s="12">
        <f ca="1" t="shared" si="31"/>
        <v>47198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30"/>
        <v>42029</v>
      </c>
      <c r="B108" s="12">
        <f ca="1" t="shared" si="31"/>
        <v>47229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30"/>
        <v>52029</v>
      </c>
      <c r="B109" s="12">
        <f ca="1" t="shared" si="31"/>
        <v>47259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30"/>
        <v>62029</v>
      </c>
      <c r="B110" s="12">
        <f ca="1" t="shared" si="31"/>
        <v>47290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30"/>
        <v>72029</v>
      </c>
      <c r="B111" s="12">
        <f ca="1" t="shared" si="31"/>
        <v>47320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30"/>
        <v>82029</v>
      </c>
      <c r="B112" s="12">
        <f ca="1" t="shared" si="31"/>
        <v>47351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30"/>
        <v>92029</v>
      </c>
      <c r="B113" s="12">
        <f ca="1" t="shared" si="31"/>
        <v>47382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30"/>
        <v>102029</v>
      </c>
      <c r="B114" s="12">
        <f ca="1" t="shared" si="31"/>
        <v>47412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30"/>
        <v>112029</v>
      </c>
      <c r="B115" s="12">
        <f ca="1" t="shared" si="31"/>
        <v>47443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30"/>
        <v>122029</v>
      </c>
      <c r="B116" s="12">
        <f ca="1" t="shared" si="31"/>
        <v>47473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30"/>
        <v>12030</v>
      </c>
      <c r="B117" s="12">
        <f ca="1" t="shared" si="31"/>
        <v>47504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30"/>
        <v>22030</v>
      </c>
      <c r="B118" s="12">
        <f ca="1" t="shared" si="31"/>
        <v>47535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30"/>
        <v>32030</v>
      </c>
      <c r="B119" s="12">
        <f ca="1" t="shared" si="31"/>
        <v>47563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30"/>
        <v>42030</v>
      </c>
      <c r="B120" s="12">
        <f ca="1" t="shared" si="31"/>
        <v>47594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30"/>
        <v>52030</v>
      </c>
      <c r="B121" s="12">
        <f ca="1" t="shared" si="31"/>
        <v>47624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30"/>
        <v>62030</v>
      </c>
      <c r="B122" s="12">
        <f ca="1" t="shared" si="31"/>
        <v>47655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30"/>
        <v>72030</v>
      </c>
      <c r="B123" s="12">
        <f ca="1" t="shared" si="31"/>
        <v>47685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30"/>
        <v>82030</v>
      </c>
      <c r="B124" s="12">
        <f ca="1" t="shared" si="31"/>
        <v>47716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S4" sqref="S4"/>
    </sheetView>
  </sheetViews>
  <sheetFormatPr defaultColWidth="11" defaultRowHeight="15"/>
  <cols>
    <col min="1" max="1" width="7" hidden="1" customWidth="1"/>
    <col min="2" max="2" width="8.42857142857143" customWidth="1"/>
    <col min="3" max="3" width="12.7142857142857" customWidth="1"/>
    <col min="4" max="4" width="9.28571428571429" customWidth="1"/>
    <col min="5" max="5" width="8.57142857142857" customWidth="1"/>
    <col min="6" max="6" width="9.71428571428571" customWidth="1"/>
    <col min="7" max="7" width="10" customWidth="1"/>
    <col min="8" max="8" width="12.5714285714286" customWidth="1"/>
    <col min="9" max="9" width="13.8571428571429" customWidth="1"/>
    <col min="10" max="10" width="11.5714285714286" customWidth="1"/>
    <col min="12" max="12" width="11.5714285714286" customWidth="1"/>
    <col min="13" max="13" width="9.71428571428571" customWidth="1"/>
    <col min="14" max="14" width="10.8571428571429" customWidth="1"/>
    <col min="15" max="15" width="14.7142857142857" customWidth="1"/>
    <col min="16" max="16" width="9.57142857142857" customWidth="1"/>
    <col min="17" max="17" width="4" customWidth="1"/>
    <col min="18" max="18" width="18.7142857142857" customWidth="1"/>
    <col min="19" max="19" width="10.7142857142857" customWidth="1"/>
  </cols>
  <sheetData>
    <row r="1" spans="2:16">
      <c r="B1" s="1" t="s">
        <v>9</v>
      </c>
      <c r="C1" s="2" t="s">
        <v>170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43344</v>
      </c>
      <c r="N1" s="19" t="s">
        <v>13</v>
      </c>
      <c r="O1" s="20">
        <v>11920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92018</v>
      </c>
      <c r="B5" s="12">
        <f>EDATE(M1,0)</f>
        <v>43344</v>
      </c>
      <c r="C5" s="13">
        <f>IF(H5&gt;0,O1-H5,IF(J5&lt;0,O1-J5,O1))</f>
        <v>11920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11920</v>
      </c>
      <c r="J5" s="24">
        <f>IF($L5&gt;0,$L5,0)+IF($N5&gt;0,$N5,0)+IF($P5&gt;0,$P5,0)</f>
        <v>0</v>
      </c>
      <c r="K5" s="25">
        <v>43410</v>
      </c>
      <c r="L5" s="26"/>
      <c r="M5" s="25"/>
      <c r="N5" s="26"/>
      <c r="O5" s="25"/>
      <c r="P5" s="26"/>
      <c r="R5" s="34" t="s">
        <v>4</v>
      </c>
      <c r="S5" s="33">
        <f ca="1">VLOOKUP($A$2,$A$5:$P$127,3,FALSE)</f>
        <v>8220</v>
      </c>
    </row>
    <row r="6" ht="15.75" spans="1:19">
      <c r="A6" s="5" t="str">
        <f t="shared" ref="A6:A37" si="1">MONTH(B6)&amp;YEAR(B6)</f>
        <v>102018</v>
      </c>
      <c r="B6" s="12">
        <f t="shared" ref="B6:B37" si="2">EDATE(B5,1)</f>
        <v>43374</v>
      </c>
      <c r="C6" s="13">
        <f t="shared" ref="C6:C37" si="3">C5-H6+I6</f>
        <v>11920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>
        <v>43383</v>
      </c>
      <c r="L6" s="26">
        <v>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112018</v>
      </c>
      <c r="B7" s="12">
        <f t="shared" si="2"/>
        <v>43405</v>
      </c>
      <c r="C7" s="13">
        <f t="shared" si="3"/>
        <v>11720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200</v>
      </c>
      <c r="I7" s="24">
        <f t="shared" si="8"/>
        <v>0</v>
      </c>
      <c r="J7" s="24">
        <f t="shared" ref="J7:J70" si="9">IF($L7&gt;0,$L7,0)+IF($N7&gt;0,$N7,0)+IF($P7&gt;0,$P7,0)</f>
        <v>200</v>
      </c>
      <c r="K7" s="27">
        <v>43410</v>
      </c>
      <c r="L7" s="26">
        <v>200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122018</v>
      </c>
      <c r="B8" s="12">
        <f t="shared" si="2"/>
        <v>43435</v>
      </c>
      <c r="C8" s="13">
        <f t="shared" si="3"/>
        <v>11720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>
        <v>43809</v>
      </c>
      <c r="L8" s="26">
        <v>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12019</v>
      </c>
      <c r="B9" s="12">
        <f t="shared" si="2"/>
        <v>43466</v>
      </c>
      <c r="C9" s="13">
        <f t="shared" si="3"/>
        <v>8820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2900</v>
      </c>
      <c r="I9" s="24">
        <f t="shared" si="8"/>
        <v>0</v>
      </c>
      <c r="J9" s="24">
        <f t="shared" si="9"/>
        <v>2900</v>
      </c>
      <c r="K9" s="27">
        <v>43476</v>
      </c>
      <c r="L9" s="26">
        <v>2900</v>
      </c>
      <c r="M9" s="27"/>
      <c r="N9" s="28"/>
      <c r="O9" s="27"/>
      <c r="P9" s="28"/>
      <c r="S9" s="5"/>
    </row>
    <row r="10" ht="15.75" spans="1:19">
      <c r="A10" s="5" t="str">
        <f t="shared" si="1"/>
        <v>22019</v>
      </c>
      <c r="B10" s="12">
        <f t="shared" si="2"/>
        <v>43497</v>
      </c>
      <c r="C10" s="13">
        <f t="shared" si="3"/>
        <v>8670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150</v>
      </c>
      <c r="I10" s="24">
        <f t="shared" si="8"/>
        <v>0</v>
      </c>
      <c r="J10" s="24">
        <f t="shared" si="9"/>
        <v>150</v>
      </c>
      <c r="K10" s="27">
        <v>43516</v>
      </c>
      <c r="L10" s="26">
        <v>150</v>
      </c>
      <c r="M10" s="27"/>
      <c r="N10" s="28"/>
      <c r="O10" s="27"/>
      <c r="P10" s="28"/>
      <c r="S10" s="5"/>
    </row>
    <row r="11" ht="15.75" spans="1:19">
      <c r="A11" s="5" t="str">
        <f t="shared" si="1"/>
        <v>32019</v>
      </c>
      <c r="B11" s="12">
        <f t="shared" si="2"/>
        <v>43525</v>
      </c>
      <c r="C11" s="13">
        <f t="shared" si="3"/>
        <v>8520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150</v>
      </c>
      <c r="I11" s="24">
        <f t="shared" si="8"/>
        <v>0</v>
      </c>
      <c r="J11" s="24">
        <f t="shared" si="9"/>
        <v>150</v>
      </c>
      <c r="K11" s="27">
        <v>43539</v>
      </c>
      <c r="L11" s="26">
        <v>150</v>
      </c>
      <c r="M11" s="27"/>
      <c r="N11" s="28"/>
      <c r="O11" s="27"/>
      <c r="P11" s="28"/>
      <c r="S11" s="5"/>
    </row>
    <row r="12" ht="15.75" spans="1:19">
      <c r="A12" s="5" t="str">
        <f t="shared" si="1"/>
        <v>42019</v>
      </c>
      <c r="B12" s="12">
        <f t="shared" si="2"/>
        <v>43556</v>
      </c>
      <c r="C12" s="13">
        <f t="shared" si="3"/>
        <v>8370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150</v>
      </c>
      <c r="I12" s="24">
        <f t="shared" si="8"/>
        <v>0</v>
      </c>
      <c r="J12" s="24">
        <f t="shared" si="9"/>
        <v>150</v>
      </c>
      <c r="K12" s="27">
        <v>43566</v>
      </c>
      <c r="L12" s="26">
        <v>150</v>
      </c>
      <c r="M12" s="27"/>
      <c r="N12" s="28"/>
      <c r="O12" s="27"/>
      <c r="P12" s="28"/>
      <c r="S12" s="5"/>
    </row>
    <row r="13" ht="15.75" spans="1:19">
      <c r="A13" s="5" t="str">
        <f t="shared" si="1"/>
        <v>52019</v>
      </c>
      <c r="B13" s="12">
        <f t="shared" si="2"/>
        <v>43586</v>
      </c>
      <c r="C13" s="13">
        <f t="shared" si="3"/>
        <v>8370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>
        <v>43595</v>
      </c>
      <c r="L13" s="26">
        <v>0</v>
      </c>
      <c r="M13" s="27"/>
      <c r="N13" s="28"/>
      <c r="O13" s="27"/>
      <c r="P13" s="28"/>
      <c r="S13" s="5"/>
    </row>
    <row r="14" ht="15.75" spans="1:19">
      <c r="A14" s="5" t="str">
        <f t="shared" si="1"/>
        <v>62019</v>
      </c>
      <c r="B14" s="12">
        <f t="shared" si="2"/>
        <v>43617</v>
      </c>
      <c r="C14" s="13">
        <f t="shared" si="3"/>
        <v>8370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>
        <v>43626</v>
      </c>
      <c r="L14" s="26">
        <v>0</v>
      </c>
      <c r="M14" s="27"/>
      <c r="N14" s="28"/>
      <c r="O14" s="27"/>
      <c r="P14" s="28"/>
      <c r="S14" s="5"/>
    </row>
    <row r="15" ht="15.75" spans="1:19">
      <c r="A15" s="5" t="str">
        <f t="shared" si="1"/>
        <v>72019</v>
      </c>
      <c r="B15" s="12">
        <f t="shared" si="2"/>
        <v>43647</v>
      </c>
      <c r="C15" s="13">
        <f t="shared" si="3"/>
        <v>8370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>
        <v>43656</v>
      </c>
      <c r="L15" s="26">
        <v>0</v>
      </c>
      <c r="M15" s="29"/>
      <c r="N15" s="30"/>
      <c r="O15" s="29"/>
      <c r="P15" s="30"/>
      <c r="S15" s="5"/>
    </row>
    <row r="16" ht="15.75" spans="1:19">
      <c r="A16" s="5" t="str">
        <f t="shared" si="1"/>
        <v>82019</v>
      </c>
      <c r="B16" s="12">
        <f t="shared" si="2"/>
        <v>43678</v>
      </c>
      <c r="C16" s="13">
        <f t="shared" si="3"/>
        <v>8220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150</v>
      </c>
      <c r="I16" s="24">
        <f t="shared" si="8"/>
        <v>0</v>
      </c>
      <c r="J16" s="24">
        <f t="shared" si="9"/>
        <v>150</v>
      </c>
      <c r="K16" s="25">
        <v>43688</v>
      </c>
      <c r="L16" s="26">
        <v>150</v>
      </c>
      <c r="M16" s="25"/>
      <c r="N16" s="26"/>
      <c r="O16" s="25"/>
      <c r="P16" s="26"/>
      <c r="S16" s="5"/>
    </row>
    <row r="17" ht="15.75" spans="1:19">
      <c r="A17" s="5" t="str">
        <f t="shared" si="1"/>
        <v>92019</v>
      </c>
      <c r="B17" s="12">
        <f t="shared" si="2"/>
        <v>43709</v>
      </c>
      <c r="C17" s="13">
        <f t="shared" si="3"/>
        <v>8220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102019</v>
      </c>
      <c r="B18" s="12">
        <f t="shared" si="2"/>
        <v>43739</v>
      </c>
      <c r="C18" s="13">
        <f t="shared" si="3"/>
        <v>8220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112019</v>
      </c>
      <c r="B19" s="12">
        <f t="shared" si="2"/>
        <v>43770</v>
      </c>
      <c r="C19" s="13">
        <f t="shared" si="3"/>
        <v>8220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122019</v>
      </c>
      <c r="B20" s="12">
        <f t="shared" si="2"/>
        <v>43800</v>
      </c>
      <c r="C20" s="13">
        <f t="shared" si="3"/>
        <v>8220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12020</v>
      </c>
      <c r="B21" s="12">
        <f t="shared" si="2"/>
        <v>43831</v>
      </c>
      <c r="C21" s="13">
        <f t="shared" si="3"/>
        <v>8220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22020</v>
      </c>
      <c r="B22" s="12">
        <f t="shared" si="2"/>
        <v>43862</v>
      </c>
      <c r="C22" s="13">
        <f t="shared" si="3"/>
        <v>8220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32020</v>
      </c>
      <c r="B23" s="12">
        <f t="shared" si="2"/>
        <v>43891</v>
      </c>
      <c r="C23" s="13">
        <f t="shared" si="3"/>
        <v>8220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42020</v>
      </c>
      <c r="B24" s="12">
        <f t="shared" si="2"/>
        <v>43922</v>
      </c>
      <c r="C24" s="13">
        <f t="shared" si="3"/>
        <v>8220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52020</v>
      </c>
      <c r="B25" s="12">
        <f t="shared" si="2"/>
        <v>43952</v>
      </c>
      <c r="C25" s="13">
        <f t="shared" si="3"/>
        <v>8220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62020</v>
      </c>
      <c r="B26" s="12">
        <f t="shared" si="2"/>
        <v>43983</v>
      </c>
      <c r="C26" s="13">
        <f t="shared" si="3"/>
        <v>8220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72020</v>
      </c>
      <c r="B27" s="12">
        <f t="shared" si="2"/>
        <v>44013</v>
      </c>
      <c r="C27" s="13">
        <f t="shared" si="3"/>
        <v>8220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82020</v>
      </c>
      <c r="B28" s="12">
        <f t="shared" si="2"/>
        <v>44044</v>
      </c>
      <c r="C28" s="13">
        <f t="shared" si="3"/>
        <v>8220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92020</v>
      </c>
      <c r="B29" s="12">
        <f t="shared" si="2"/>
        <v>44075</v>
      </c>
      <c r="C29" s="13">
        <f t="shared" si="3"/>
        <v>8220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102020</v>
      </c>
      <c r="B30" s="12">
        <f t="shared" si="2"/>
        <v>44105</v>
      </c>
      <c r="C30" s="13">
        <f t="shared" si="3"/>
        <v>8220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112020</v>
      </c>
      <c r="B31" s="12">
        <f t="shared" si="2"/>
        <v>44136</v>
      </c>
      <c r="C31" s="13">
        <f t="shared" si="3"/>
        <v>8220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122020</v>
      </c>
      <c r="B32" s="12">
        <f t="shared" si="2"/>
        <v>44166</v>
      </c>
      <c r="C32" s="13">
        <f t="shared" si="3"/>
        <v>8220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12021</v>
      </c>
      <c r="B33" s="12">
        <f t="shared" si="2"/>
        <v>44197</v>
      </c>
      <c r="C33" s="13">
        <f t="shared" si="3"/>
        <v>8220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22021</v>
      </c>
      <c r="B34" s="12">
        <f t="shared" si="2"/>
        <v>44228</v>
      </c>
      <c r="C34" s="13">
        <f t="shared" si="3"/>
        <v>8220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32021</v>
      </c>
      <c r="B35" s="12">
        <f t="shared" si="2"/>
        <v>44256</v>
      </c>
      <c r="C35" s="13">
        <f t="shared" si="3"/>
        <v>8220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42021</v>
      </c>
      <c r="B36" s="12">
        <f t="shared" si="2"/>
        <v>44287</v>
      </c>
      <c r="C36" s="13">
        <f t="shared" si="3"/>
        <v>8220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52021</v>
      </c>
      <c r="B37" s="12">
        <f t="shared" si="2"/>
        <v>44317</v>
      </c>
      <c r="C37" s="13">
        <f t="shared" si="3"/>
        <v>8220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62021</v>
      </c>
      <c r="B38" s="12">
        <f t="shared" ref="B38:B69" si="12">EDATE(B37,1)</f>
        <v>44348</v>
      </c>
      <c r="C38" s="13">
        <f t="shared" ref="C38:C69" si="13">C37-H38+I38</f>
        <v>8220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72021</v>
      </c>
      <c r="B39" s="12">
        <f t="shared" si="12"/>
        <v>44378</v>
      </c>
      <c r="C39" s="13">
        <f t="shared" si="13"/>
        <v>8220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82021</v>
      </c>
      <c r="B40" s="12">
        <f t="shared" si="12"/>
        <v>44409</v>
      </c>
      <c r="C40" s="13">
        <f t="shared" si="13"/>
        <v>8220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92021</v>
      </c>
      <c r="B41" s="12">
        <f t="shared" si="12"/>
        <v>44440</v>
      </c>
      <c r="C41" s="13">
        <f t="shared" si="13"/>
        <v>8220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102021</v>
      </c>
      <c r="B42" s="12">
        <f t="shared" si="12"/>
        <v>44470</v>
      </c>
      <c r="C42" s="13">
        <f t="shared" si="13"/>
        <v>8220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112021</v>
      </c>
      <c r="B43" s="12">
        <f t="shared" si="12"/>
        <v>44501</v>
      </c>
      <c r="C43" s="13">
        <f t="shared" si="13"/>
        <v>8220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122021</v>
      </c>
      <c r="B44" s="12">
        <f t="shared" si="12"/>
        <v>44531</v>
      </c>
      <c r="C44" s="13">
        <f t="shared" si="13"/>
        <v>8220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12022</v>
      </c>
      <c r="B45" s="12">
        <f t="shared" si="12"/>
        <v>44562</v>
      </c>
      <c r="C45" s="13">
        <f t="shared" si="13"/>
        <v>8220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22022</v>
      </c>
      <c r="B46" s="12">
        <f t="shared" si="12"/>
        <v>44593</v>
      </c>
      <c r="C46" s="13">
        <f t="shared" si="13"/>
        <v>8220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32022</v>
      </c>
      <c r="B47" s="12">
        <f t="shared" si="12"/>
        <v>44621</v>
      </c>
      <c r="C47" s="13">
        <f t="shared" si="13"/>
        <v>8220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42022</v>
      </c>
      <c r="B48" s="12">
        <f t="shared" si="12"/>
        <v>44652</v>
      </c>
      <c r="C48" s="13">
        <f t="shared" si="13"/>
        <v>8220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52022</v>
      </c>
      <c r="B49" s="12">
        <f t="shared" si="12"/>
        <v>44682</v>
      </c>
      <c r="C49" s="13">
        <f t="shared" si="13"/>
        <v>8220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62022</v>
      </c>
      <c r="B50" s="12">
        <f t="shared" si="12"/>
        <v>44713</v>
      </c>
      <c r="C50" s="13">
        <f t="shared" si="13"/>
        <v>8220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72022</v>
      </c>
      <c r="B51" s="12">
        <f t="shared" si="12"/>
        <v>44743</v>
      </c>
      <c r="C51" s="13">
        <f t="shared" si="13"/>
        <v>8220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82022</v>
      </c>
      <c r="B52" s="12">
        <f t="shared" si="12"/>
        <v>44774</v>
      </c>
      <c r="C52" s="13">
        <f t="shared" si="13"/>
        <v>8220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92022</v>
      </c>
      <c r="B53" s="12">
        <f t="shared" si="12"/>
        <v>44805</v>
      </c>
      <c r="C53" s="13">
        <f t="shared" si="13"/>
        <v>8220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102022</v>
      </c>
      <c r="B54" s="12">
        <f t="shared" si="12"/>
        <v>44835</v>
      </c>
      <c r="C54" s="13">
        <f t="shared" si="13"/>
        <v>8220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112022</v>
      </c>
      <c r="B55" s="12">
        <f t="shared" si="12"/>
        <v>44866</v>
      </c>
      <c r="C55" s="13">
        <f t="shared" si="13"/>
        <v>8220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122022</v>
      </c>
      <c r="B56" s="12">
        <f t="shared" si="12"/>
        <v>44896</v>
      </c>
      <c r="C56" s="13">
        <f t="shared" si="13"/>
        <v>8220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12023</v>
      </c>
      <c r="B57" s="12">
        <f t="shared" si="12"/>
        <v>44927</v>
      </c>
      <c r="C57" s="13">
        <f t="shared" si="13"/>
        <v>8220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22023</v>
      </c>
      <c r="B58" s="12">
        <f t="shared" si="12"/>
        <v>44958</v>
      </c>
      <c r="C58" s="13">
        <f t="shared" si="13"/>
        <v>8220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32023</v>
      </c>
      <c r="B59" s="12">
        <f t="shared" si="12"/>
        <v>44986</v>
      </c>
      <c r="C59" s="13">
        <f t="shared" si="13"/>
        <v>8220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42023</v>
      </c>
      <c r="B60" s="12">
        <f t="shared" si="12"/>
        <v>45017</v>
      </c>
      <c r="C60" s="13">
        <f t="shared" si="13"/>
        <v>8220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52023</v>
      </c>
      <c r="B61" s="12">
        <f t="shared" si="12"/>
        <v>45047</v>
      </c>
      <c r="C61" s="13">
        <f t="shared" si="13"/>
        <v>8220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62023</v>
      </c>
      <c r="B62" s="12">
        <f t="shared" si="12"/>
        <v>45078</v>
      </c>
      <c r="C62" s="13">
        <f t="shared" si="13"/>
        <v>8220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72023</v>
      </c>
      <c r="B63" s="12">
        <f t="shared" si="12"/>
        <v>45108</v>
      </c>
      <c r="C63" s="13">
        <f t="shared" si="13"/>
        <v>8220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82023</v>
      </c>
      <c r="B64" s="12">
        <f t="shared" si="12"/>
        <v>45139</v>
      </c>
      <c r="C64" s="13">
        <f t="shared" si="13"/>
        <v>8220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92023</v>
      </c>
      <c r="B65" s="12">
        <f t="shared" si="12"/>
        <v>45170</v>
      </c>
      <c r="C65" s="13">
        <f t="shared" si="13"/>
        <v>8220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102023</v>
      </c>
      <c r="B66" s="12">
        <f t="shared" si="12"/>
        <v>45200</v>
      </c>
      <c r="C66" s="13">
        <f t="shared" si="13"/>
        <v>8220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112023</v>
      </c>
      <c r="B67" s="12">
        <f t="shared" si="12"/>
        <v>45231</v>
      </c>
      <c r="C67" s="13">
        <f t="shared" si="13"/>
        <v>8220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122023</v>
      </c>
      <c r="B68" s="12">
        <f t="shared" si="12"/>
        <v>45261</v>
      </c>
      <c r="C68" s="13">
        <f t="shared" si="13"/>
        <v>8220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12024</v>
      </c>
      <c r="B69" s="12">
        <f t="shared" si="12"/>
        <v>45292</v>
      </c>
      <c r="C69" s="13">
        <f t="shared" si="13"/>
        <v>8220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22024</v>
      </c>
      <c r="B70" s="12">
        <f t="shared" ref="B70:B101" si="21">EDATE(B69,1)</f>
        <v>45323</v>
      </c>
      <c r="C70" s="13">
        <f t="shared" ref="C70:C101" si="22">C69-H70+I70</f>
        <v>8220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32024</v>
      </c>
      <c r="B71" s="12">
        <f t="shared" si="21"/>
        <v>45352</v>
      </c>
      <c r="C71" s="13">
        <f t="shared" si="22"/>
        <v>8220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42024</v>
      </c>
      <c r="B72" s="12">
        <f t="shared" si="21"/>
        <v>45383</v>
      </c>
      <c r="C72" s="13">
        <f t="shared" si="22"/>
        <v>8220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52024</v>
      </c>
      <c r="B73" s="12">
        <f t="shared" si="21"/>
        <v>45413</v>
      </c>
      <c r="C73" s="13">
        <f t="shared" si="22"/>
        <v>8220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62024</v>
      </c>
      <c r="B74" s="12">
        <f t="shared" si="21"/>
        <v>45444</v>
      </c>
      <c r="C74" s="13">
        <f t="shared" si="22"/>
        <v>8220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72024</v>
      </c>
      <c r="B75" s="12">
        <f t="shared" si="21"/>
        <v>45474</v>
      </c>
      <c r="C75" s="13">
        <f t="shared" si="22"/>
        <v>8220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82024</v>
      </c>
      <c r="B76" s="12">
        <f t="shared" si="21"/>
        <v>45505</v>
      </c>
      <c r="C76" s="13">
        <f t="shared" si="22"/>
        <v>8220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92024</v>
      </c>
      <c r="B77" s="12">
        <f t="shared" si="21"/>
        <v>45536</v>
      </c>
      <c r="C77" s="13">
        <f t="shared" si="22"/>
        <v>8220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102024</v>
      </c>
      <c r="B78" s="12">
        <f t="shared" si="21"/>
        <v>45566</v>
      </c>
      <c r="C78" s="13">
        <f t="shared" si="22"/>
        <v>8220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112024</v>
      </c>
      <c r="B79" s="12">
        <f t="shared" si="21"/>
        <v>45597</v>
      </c>
      <c r="C79" s="13">
        <f t="shared" si="22"/>
        <v>8220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122024</v>
      </c>
      <c r="B80" s="12">
        <f t="shared" si="21"/>
        <v>45627</v>
      </c>
      <c r="C80" s="13">
        <f t="shared" si="22"/>
        <v>8220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12025</v>
      </c>
      <c r="B81" s="12">
        <f t="shared" si="21"/>
        <v>45658</v>
      </c>
      <c r="C81" s="13">
        <f t="shared" si="22"/>
        <v>8220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22025</v>
      </c>
      <c r="B82" s="12">
        <f t="shared" si="21"/>
        <v>45689</v>
      </c>
      <c r="C82" s="13">
        <f t="shared" si="22"/>
        <v>8220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32025</v>
      </c>
      <c r="B83" s="12">
        <f t="shared" si="21"/>
        <v>45717</v>
      </c>
      <c r="C83" s="13">
        <f t="shared" si="22"/>
        <v>8220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42025</v>
      </c>
      <c r="B84" s="12">
        <f t="shared" si="21"/>
        <v>45748</v>
      </c>
      <c r="C84" s="13">
        <f t="shared" si="22"/>
        <v>8220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52025</v>
      </c>
      <c r="B85" s="12">
        <f t="shared" si="21"/>
        <v>45778</v>
      </c>
      <c r="C85" s="13">
        <f t="shared" si="22"/>
        <v>8220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62025</v>
      </c>
      <c r="B86" s="12">
        <f t="shared" si="21"/>
        <v>45809</v>
      </c>
      <c r="C86" s="13">
        <f t="shared" si="22"/>
        <v>8220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72025</v>
      </c>
      <c r="B87" s="12">
        <f t="shared" si="21"/>
        <v>45839</v>
      </c>
      <c r="C87" s="13">
        <f t="shared" si="22"/>
        <v>8220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82025</v>
      </c>
      <c r="B88" s="12">
        <f t="shared" si="21"/>
        <v>45870</v>
      </c>
      <c r="C88" s="13">
        <f t="shared" si="22"/>
        <v>8220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92025</v>
      </c>
      <c r="B89" s="12">
        <f t="shared" si="21"/>
        <v>45901</v>
      </c>
      <c r="C89" s="13">
        <f t="shared" si="22"/>
        <v>8220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102025</v>
      </c>
      <c r="B90" s="12">
        <f t="shared" si="21"/>
        <v>45931</v>
      </c>
      <c r="C90" s="13">
        <f t="shared" si="22"/>
        <v>8220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112025</v>
      </c>
      <c r="B91" s="12">
        <f t="shared" si="21"/>
        <v>45962</v>
      </c>
      <c r="C91" s="13">
        <f t="shared" si="22"/>
        <v>8220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122025</v>
      </c>
      <c r="B92" s="12">
        <f t="shared" si="21"/>
        <v>45992</v>
      </c>
      <c r="C92" s="13">
        <f t="shared" si="22"/>
        <v>8220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12026</v>
      </c>
      <c r="B93" s="12">
        <f t="shared" si="21"/>
        <v>46023</v>
      </c>
      <c r="C93" s="13">
        <f t="shared" si="22"/>
        <v>8220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22026</v>
      </c>
      <c r="B94" s="12">
        <f t="shared" si="21"/>
        <v>46054</v>
      </c>
      <c r="C94" s="13">
        <f t="shared" si="22"/>
        <v>8220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32026</v>
      </c>
      <c r="B95" s="12">
        <f t="shared" si="21"/>
        <v>46082</v>
      </c>
      <c r="C95" s="13">
        <f t="shared" si="22"/>
        <v>8220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42026</v>
      </c>
      <c r="B96" s="12">
        <f t="shared" si="21"/>
        <v>46113</v>
      </c>
      <c r="C96" s="13">
        <f t="shared" si="22"/>
        <v>8220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52026</v>
      </c>
      <c r="B97" s="12">
        <f t="shared" si="21"/>
        <v>46143</v>
      </c>
      <c r="C97" s="13">
        <f t="shared" si="22"/>
        <v>8220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62026</v>
      </c>
      <c r="B98" s="12">
        <f t="shared" si="21"/>
        <v>46174</v>
      </c>
      <c r="C98" s="13">
        <f t="shared" si="22"/>
        <v>8220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72026</v>
      </c>
      <c r="B99" s="12">
        <f t="shared" si="21"/>
        <v>46204</v>
      </c>
      <c r="C99" s="13">
        <f t="shared" si="22"/>
        <v>8220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82026</v>
      </c>
      <c r="B100" s="12">
        <f t="shared" si="21"/>
        <v>46235</v>
      </c>
      <c r="C100" s="13">
        <f t="shared" si="22"/>
        <v>8220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92026</v>
      </c>
      <c r="B101" s="12">
        <f t="shared" si="21"/>
        <v>46266</v>
      </c>
      <c r="C101" s="13">
        <f t="shared" si="22"/>
        <v>8220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102026</v>
      </c>
      <c r="B102" s="12">
        <f t="shared" ref="B102:B124" si="31">EDATE(B101,1)</f>
        <v>46296</v>
      </c>
      <c r="C102" s="13">
        <f t="shared" ref="C102:C124" si="32">C101-H102+I102</f>
        <v>8220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112026</v>
      </c>
      <c r="B103" s="12">
        <f t="shared" si="31"/>
        <v>46327</v>
      </c>
      <c r="C103" s="13">
        <f t="shared" si="32"/>
        <v>8220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122026</v>
      </c>
      <c r="B104" s="12">
        <f t="shared" si="31"/>
        <v>46357</v>
      </c>
      <c r="C104" s="13">
        <f t="shared" si="32"/>
        <v>8220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12027</v>
      </c>
      <c r="B105" s="12">
        <f t="shared" si="31"/>
        <v>46388</v>
      </c>
      <c r="C105" s="13">
        <f t="shared" si="32"/>
        <v>8220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22027</v>
      </c>
      <c r="B106" s="12">
        <f t="shared" si="31"/>
        <v>46419</v>
      </c>
      <c r="C106" s="13">
        <f t="shared" si="32"/>
        <v>8220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32027</v>
      </c>
      <c r="B107" s="12">
        <f t="shared" si="31"/>
        <v>46447</v>
      </c>
      <c r="C107" s="13">
        <f t="shared" si="32"/>
        <v>8220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42027</v>
      </c>
      <c r="B108" s="12">
        <f t="shared" si="31"/>
        <v>46478</v>
      </c>
      <c r="C108" s="13">
        <f t="shared" si="32"/>
        <v>8220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52027</v>
      </c>
      <c r="B109" s="12">
        <f t="shared" si="31"/>
        <v>46508</v>
      </c>
      <c r="C109" s="13">
        <f t="shared" si="32"/>
        <v>8220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62027</v>
      </c>
      <c r="B110" s="12">
        <f t="shared" si="31"/>
        <v>46539</v>
      </c>
      <c r="C110" s="13">
        <f t="shared" si="32"/>
        <v>8220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72027</v>
      </c>
      <c r="B111" s="12">
        <f t="shared" si="31"/>
        <v>46569</v>
      </c>
      <c r="C111" s="13">
        <f t="shared" si="32"/>
        <v>8220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82027</v>
      </c>
      <c r="B112" s="12">
        <f t="shared" si="31"/>
        <v>46600</v>
      </c>
      <c r="C112" s="13">
        <f t="shared" si="32"/>
        <v>8220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92027</v>
      </c>
      <c r="B113" s="12">
        <f t="shared" si="31"/>
        <v>46631</v>
      </c>
      <c r="C113" s="13">
        <f t="shared" si="32"/>
        <v>8220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102027</v>
      </c>
      <c r="B114" s="12">
        <f t="shared" si="31"/>
        <v>46661</v>
      </c>
      <c r="C114" s="13">
        <f t="shared" si="32"/>
        <v>8220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112027</v>
      </c>
      <c r="B115" s="12">
        <f t="shared" si="31"/>
        <v>46692</v>
      </c>
      <c r="C115" s="13">
        <f t="shared" si="32"/>
        <v>8220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122027</v>
      </c>
      <c r="B116" s="12">
        <f t="shared" si="31"/>
        <v>46722</v>
      </c>
      <c r="C116" s="13">
        <f t="shared" si="32"/>
        <v>8220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12028</v>
      </c>
      <c r="B117" s="12">
        <f t="shared" si="31"/>
        <v>46753</v>
      </c>
      <c r="C117" s="13">
        <f t="shared" si="32"/>
        <v>8220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22028</v>
      </c>
      <c r="B118" s="12">
        <f t="shared" si="31"/>
        <v>46784</v>
      </c>
      <c r="C118" s="13">
        <f t="shared" si="32"/>
        <v>8220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32028</v>
      </c>
      <c r="B119" s="12">
        <f t="shared" si="31"/>
        <v>46813</v>
      </c>
      <c r="C119" s="13">
        <f t="shared" si="32"/>
        <v>8220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42028</v>
      </c>
      <c r="B120" s="12">
        <f t="shared" si="31"/>
        <v>46844</v>
      </c>
      <c r="C120" s="13">
        <f t="shared" si="32"/>
        <v>8220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52028</v>
      </c>
      <c r="B121" s="12">
        <f t="shared" si="31"/>
        <v>46874</v>
      </c>
      <c r="C121" s="13">
        <f t="shared" si="32"/>
        <v>8220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62028</v>
      </c>
      <c r="B122" s="12">
        <f t="shared" si="31"/>
        <v>46905</v>
      </c>
      <c r="C122" s="13">
        <f t="shared" si="32"/>
        <v>8220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72028</v>
      </c>
      <c r="B123" s="12">
        <f t="shared" si="31"/>
        <v>46935</v>
      </c>
      <c r="C123" s="13">
        <f t="shared" si="32"/>
        <v>8220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82028</v>
      </c>
      <c r="B124" s="12">
        <f t="shared" si="31"/>
        <v>46966</v>
      </c>
      <c r="C124" s="13">
        <f t="shared" si="32"/>
        <v>8220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8" sqref="M28"/>
    </sheetView>
  </sheetViews>
  <sheetFormatPr defaultColWidth="11" defaultRowHeight="15"/>
  <cols>
    <col min="1" max="1" width="7" hidden="1" customWidth="1"/>
    <col min="2" max="2" width="9" customWidth="1"/>
    <col min="3" max="3" width="11.1428571428571"/>
    <col min="4" max="4" width="10.5714285714286" customWidth="1"/>
    <col min="5" max="5" width="9.71428571428571" customWidth="1"/>
    <col min="6" max="6" width="9.57142857142857" customWidth="1"/>
    <col min="7" max="7" width="10.1428571428571" customWidth="1"/>
    <col min="8" max="8" width="10.4285714285714" customWidth="1"/>
    <col min="9" max="9" width="11.2857142857143" customWidth="1"/>
    <col min="11" max="11" width="11.5714285714286" customWidth="1"/>
    <col min="12" max="12" width="10.4285714285714" customWidth="1"/>
    <col min="13" max="13" width="11.5714285714286" customWidth="1"/>
    <col min="14" max="14" width="11.2857142857143" customWidth="1"/>
    <col min="15" max="16" width="11.4285714285714" customWidth="1"/>
    <col min="17" max="17" width="3.85714285714286" customWidth="1"/>
    <col min="18" max="18" width="18.8571428571429" customWidth="1"/>
    <col min="19" max="19" width="10.2857142857143" customWidth="1"/>
  </cols>
  <sheetData>
    <row r="1" spans="2:16">
      <c r="B1" s="1" t="s">
        <v>9</v>
      </c>
      <c r="C1" s="2" t="s">
        <v>171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43221</v>
      </c>
      <c r="N1" s="19" t="s">
        <v>13</v>
      </c>
      <c r="O1" s="20">
        <v>8590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52018</v>
      </c>
      <c r="B5" s="12">
        <f>EDATE(M1,0)</f>
        <v>43221</v>
      </c>
      <c r="C5" s="13">
        <f>IF(H5&gt;0,O1-H5,IF(J5&lt;0,O1-J5,O1))</f>
        <v>8590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8590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4420</v>
      </c>
    </row>
    <row r="6" ht="15.75" spans="1:19">
      <c r="A6" s="5" t="str">
        <f t="shared" ref="A6:A37" si="1">MONTH(B6)&amp;YEAR(B6)</f>
        <v>62018</v>
      </c>
      <c r="B6" s="12">
        <f t="shared" ref="B6:B37" si="2">EDATE(B5,1)</f>
        <v>43252</v>
      </c>
      <c r="C6" s="13">
        <f t="shared" ref="C6:C37" si="3">C5-H6+I6</f>
        <v>8240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350</v>
      </c>
      <c r="I6" s="24">
        <f t="shared" ref="I6:I37" si="8">-SUMIF(L6:P6,"&lt;0",L6:P6)</f>
        <v>0</v>
      </c>
      <c r="J6" s="24">
        <f>IF($L6&gt;0,$L6,0)+IF($N6&gt;0,$N6,0)+IF($P6&gt;0,$P6,0)</f>
        <v>350</v>
      </c>
      <c r="K6" s="27">
        <v>43262</v>
      </c>
      <c r="L6" s="26">
        <v>350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72018</v>
      </c>
      <c r="B7" s="12">
        <f t="shared" si="2"/>
        <v>43282</v>
      </c>
      <c r="C7" s="13">
        <f t="shared" si="3"/>
        <v>8090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150</v>
      </c>
      <c r="I7" s="24">
        <f t="shared" si="8"/>
        <v>0</v>
      </c>
      <c r="J7" s="24">
        <f t="shared" ref="J7:J70" si="9">IF($L7&gt;0,$L7,0)+IF($N7&gt;0,$N7,0)+IF($P7&gt;0,$P7,0)</f>
        <v>150</v>
      </c>
      <c r="K7" s="27">
        <v>43291</v>
      </c>
      <c r="L7" s="26">
        <v>150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82018</v>
      </c>
      <c r="B8" s="12">
        <f t="shared" si="2"/>
        <v>43313</v>
      </c>
      <c r="C8" s="13">
        <f t="shared" si="3"/>
        <v>7790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300</v>
      </c>
      <c r="I8" s="24">
        <f t="shared" si="8"/>
        <v>0</v>
      </c>
      <c r="J8" s="24">
        <f t="shared" si="9"/>
        <v>300</v>
      </c>
      <c r="K8" s="27">
        <v>43334</v>
      </c>
      <c r="L8" s="26">
        <v>300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92018</v>
      </c>
      <c r="B9" s="12">
        <f t="shared" si="2"/>
        <v>43344</v>
      </c>
      <c r="C9" s="13">
        <f t="shared" si="3"/>
        <v>7490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300</v>
      </c>
      <c r="I9" s="24">
        <f t="shared" si="8"/>
        <v>0</v>
      </c>
      <c r="J9" s="24">
        <f t="shared" si="9"/>
        <v>300</v>
      </c>
      <c r="K9" s="27">
        <v>43372</v>
      </c>
      <c r="L9" s="26">
        <v>300</v>
      </c>
      <c r="M9" s="27"/>
      <c r="N9" s="28"/>
      <c r="O9" s="27"/>
      <c r="P9" s="28"/>
      <c r="S9" s="5"/>
    </row>
    <row r="10" ht="15.75" spans="1:19">
      <c r="A10" s="5" t="str">
        <f t="shared" si="1"/>
        <v>102018</v>
      </c>
      <c r="B10" s="12">
        <f t="shared" si="2"/>
        <v>43374</v>
      </c>
      <c r="C10" s="13">
        <f t="shared" si="3"/>
        <v>7490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>
        <v>43383</v>
      </c>
      <c r="L10" s="26">
        <v>0</v>
      </c>
      <c r="M10" s="27"/>
      <c r="N10" s="28"/>
      <c r="O10" s="27"/>
      <c r="P10" s="28"/>
      <c r="S10" s="5"/>
    </row>
    <row r="11" ht="15.75" spans="1:19">
      <c r="A11" s="5" t="str">
        <f t="shared" si="1"/>
        <v>112018</v>
      </c>
      <c r="B11" s="12">
        <f t="shared" si="2"/>
        <v>43405</v>
      </c>
      <c r="C11" s="13">
        <f t="shared" si="3"/>
        <v>7190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300</v>
      </c>
      <c r="I11" s="24">
        <f t="shared" si="8"/>
        <v>0</v>
      </c>
      <c r="J11" s="24">
        <f t="shared" si="9"/>
        <v>300</v>
      </c>
      <c r="K11" s="27">
        <v>43405</v>
      </c>
      <c r="L11" s="26">
        <v>300</v>
      </c>
      <c r="M11" s="27"/>
      <c r="N11" s="28"/>
      <c r="O11" s="27"/>
      <c r="P11" s="28"/>
      <c r="S11" s="5"/>
    </row>
    <row r="12" ht="15.75" spans="1:19">
      <c r="A12" s="5" t="str">
        <f t="shared" si="1"/>
        <v>122018</v>
      </c>
      <c r="B12" s="12">
        <f t="shared" si="2"/>
        <v>43435</v>
      </c>
      <c r="C12" s="13">
        <f t="shared" si="3"/>
        <v>6890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300</v>
      </c>
      <c r="I12" s="24">
        <f t="shared" si="8"/>
        <v>0</v>
      </c>
      <c r="J12" s="24">
        <f t="shared" si="9"/>
        <v>300</v>
      </c>
      <c r="K12" s="27">
        <v>43447</v>
      </c>
      <c r="L12" s="26">
        <v>300</v>
      </c>
      <c r="M12" s="27"/>
      <c r="N12" s="28"/>
      <c r="O12" s="27"/>
      <c r="P12" s="28"/>
      <c r="S12" s="5"/>
    </row>
    <row r="13" ht="15.75" spans="1:19">
      <c r="A13" s="5" t="str">
        <f t="shared" si="1"/>
        <v>12019</v>
      </c>
      <c r="B13" s="12">
        <f t="shared" si="2"/>
        <v>43466</v>
      </c>
      <c r="C13" s="13">
        <f t="shared" si="3"/>
        <v>6690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200</v>
      </c>
      <c r="I13" s="24">
        <f t="shared" si="8"/>
        <v>0</v>
      </c>
      <c r="J13" s="24">
        <f t="shared" si="9"/>
        <v>200</v>
      </c>
      <c r="K13" s="27">
        <v>43475</v>
      </c>
      <c r="L13" s="26">
        <v>200</v>
      </c>
      <c r="M13" s="27"/>
      <c r="N13" s="28"/>
      <c r="O13" s="27"/>
      <c r="P13" s="28"/>
      <c r="S13" s="5"/>
    </row>
    <row r="14" ht="15.75" spans="1:19">
      <c r="A14" s="5" t="str">
        <f t="shared" si="1"/>
        <v>22019</v>
      </c>
      <c r="B14" s="12">
        <f t="shared" si="2"/>
        <v>43497</v>
      </c>
      <c r="C14" s="13">
        <f t="shared" si="3"/>
        <v>6690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>
        <v>43506</v>
      </c>
      <c r="L14" s="26">
        <v>0</v>
      </c>
      <c r="M14" s="27"/>
      <c r="N14" s="28"/>
      <c r="O14" s="27"/>
      <c r="P14" s="28"/>
      <c r="S14" s="5"/>
    </row>
    <row r="15" ht="15.75" spans="1:19">
      <c r="A15" s="5" t="str">
        <f t="shared" si="1"/>
        <v>32019</v>
      </c>
      <c r="B15" s="12">
        <f t="shared" si="2"/>
        <v>43525</v>
      </c>
      <c r="C15" s="13">
        <f t="shared" si="3"/>
        <v>6220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470</v>
      </c>
      <c r="I15" s="24">
        <f t="shared" si="8"/>
        <v>0</v>
      </c>
      <c r="J15" s="24">
        <f t="shared" si="9"/>
        <v>470</v>
      </c>
      <c r="K15" s="29">
        <v>43533</v>
      </c>
      <c r="L15" s="26">
        <v>170</v>
      </c>
      <c r="M15" s="29">
        <v>43914</v>
      </c>
      <c r="N15" s="30">
        <v>300</v>
      </c>
      <c r="O15" s="29"/>
      <c r="P15" s="30"/>
      <c r="S15" s="5"/>
    </row>
    <row r="16" ht="15.75" spans="1:19">
      <c r="A16" s="5" t="str">
        <f t="shared" si="1"/>
        <v>42019</v>
      </c>
      <c r="B16" s="12">
        <f t="shared" si="2"/>
        <v>43556</v>
      </c>
      <c r="C16" s="13">
        <f t="shared" si="3"/>
        <v>6220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>
        <v>43565</v>
      </c>
      <c r="L16" s="26">
        <v>0</v>
      </c>
      <c r="M16" s="25"/>
      <c r="N16" s="26"/>
      <c r="O16" s="25"/>
      <c r="P16" s="26"/>
      <c r="S16" s="5"/>
    </row>
    <row r="17" ht="15.75" spans="1:19">
      <c r="A17" s="5" t="str">
        <f t="shared" si="1"/>
        <v>52019</v>
      </c>
      <c r="B17" s="12">
        <f t="shared" si="2"/>
        <v>43586</v>
      </c>
      <c r="C17" s="13">
        <f t="shared" si="3"/>
        <v>6020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200</v>
      </c>
      <c r="I17" s="24">
        <f t="shared" si="8"/>
        <v>0</v>
      </c>
      <c r="J17" s="24">
        <f t="shared" si="9"/>
        <v>200</v>
      </c>
      <c r="K17" s="25">
        <v>43602</v>
      </c>
      <c r="L17" s="26">
        <v>200</v>
      </c>
      <c r="M17" s="25"/>
      <c r="N17" s="26"/>
      <c r="O17" s="25"/>
      <c r="P17" s="26"/>
      <c r="S17" s="5"/>
    </row>
    <row r="18" ht="15.75" spans="1:19">
      <c r="A18" s="5" t="str">
        <f t="shared" si="1"/>
        <v>62019</v>
      </c>
      <c r="B18" s="12">
        <f t="shared" si="2"/>
        <v>43617</v>
      </c>
      <c r="C18" s="13">
        <f t="shared" si="3"/>
        <v>5820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200</v>
      </c>
      <c r="I18" s="24">
        <f t="shared" si="8"/>
        <v>0</v>
      </c>
      <c r="J18" s="24">
        <f t="shared" si="9"/>
        <v>200</v>
      </c>
      <c r="K18" s="25">
        <v>43637</v>
      </c>
      <c r="L18" s="26">
        <v>200</v>
      </c>
      <c r="M18" s="25"/>
      <c r="N18" s="26"/>
      <c r="O18" s="25"/>
      <c r="P18" s="26"/>
      <c r="S18" s="5"/>
    </row>
    <row r="19" ht="15.75" spans="1:19">
      <c r="A19" s="5" t="str">
        <f t="shared" si="1"/>
        <v>72019</v>
      </c>
      <c r="B19" s="12">
        <f t="shared" si="2"/>
        <v>43647</v>
      </c>
      <c r="C19" s="13">
        <f t="shared" si="3"/>
        <v>5820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>
        <v>43656</v>
      </c>
      <c r="L19" s="26">
        <v>0</v>
      </c>
      <c r="M19" s="25"/>
      <c r="N19" s="26"/>
      <c r="O19" s="25"/>
      <c r="P19" s="26"/>
      <c r="S19" s="5"/>
    </row>
    <row r="20" ht="15.75" spans="1:19">
      <c r="A20" s="5" t="str">
        <f t="shared" si="1"/>
        <v>82019</v>
      </c>
      <c r="B20" s="12">
        <f t="shared" si="2"/>
        <v>43678</v>
      </c>
      <c r="C20" s="13">
        <f t="shared" si="3"/>
        <v>5820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>
        <v>43689</v>
      </c>
      <c r="L20" s="26">
        <v>0</v>
      </c>
      <c r="M20" s="25"/>
      <c r="N20" s="26"/>
      <c r="O20" s="25"/>
      <c r="P20" s="26"/>
      <c r="S20" s="5"/>
    </row>
    <row r="21" ht="15.75" spans="1:19">
      <c r="A21" s="5" t="str">
        <f t="shared" si="1"/>
        <v>92019</v>
      </c>
      <c r="B21" s="12">
        <f t="shared" si="2"/>
        <v>43709</v>
      </c>
      <c r="C21" s="13">
        <f t="shared" si="3"/>
        <v>5820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>
        <v>43732</v>
      </c>
      <c r="L21" s="26">
        <v>0</v>
      </c>
      <c r="M21" s="25"/>
      <c r="N21" s="26"/>
      <c r="O21" s="25"/>
      <c r="P21" s="26"/>
      <c r="S21" s="5"/>
    </row>
    <row r="22" ht="15.75" spans="1:19">
      <c r="A22" s="5" t="str">
        <f t="shared" si="1"/>
        <v>102019</v>
      </c>
      <c r="B22" s="12">
        <f t="shared" si="2"/>
        <v>43739</v>
      </c>
      <c r="C22" s="13">
        <f t="shared" si="3"/>
        <v>5820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>
        <v>43748</v>
      </c>
      <c r="L22" s="26">
        <v>0</v>
      </c>
      <c r="M22" s="25"/>
      <c r="N22" s="26"/>
      <c r="O22" s="25"/>
      <c r="P22" s="26"/>
      <c r="S22" s="5"/>
    </row>
    <row r="23" ht="15.75" spans="1:19">
      <c r="A23" s="5" t="str">
        <f t="shared" si="1"/>
        <v>112019</v>
      </c>
      <c r="B23" s="12">
        <f t="shared" si="2"/>
        <v>43770</v>
      </c>
      <c r="C23" s="13">
        <f t="shared" si="3"/>
        <v>5620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200</v>
      </c>
      <c r="I23" s="24">
        <f t="shared" si="8"/>
        <v>0</v>
      </c>
      <c r="J23" s="24">
        <f t="shared" si="9"/>
        <v>200</v>
      </c>
      <c r="K23" s="25">
        <v>43770</v>
      </c>
      <c r="L23" s="26">
        <v>200</v>
      </c>
      <c r="M23" s="25"/>
      <c r="N23" s="26"/>
      <c r="O23" s="25"/>
      <c r="P23" s="26"/>
      <c r="S23" s="5"/>
    </row>
    <row r="24" ht="15.75" spans="1:19">
      <c r="A24" s="5" t="str">
        <f t="shared" si="1"/>
        <v>122019</v>
      </c>
      <c r="B24" s="12">
        <f t="shared" si="2"/>
        <v>43800</v>
      </c>
      <c r="C24" s="13">
        <f t="shared" si="3"/>
        <v>5420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200</v>
      </c>
      <c r="I24" s="24">
        <f t="shared" si="8"/>
        <v>0</v>
      </c>
      <c r="J24" s="24">
        <f t="shared" si="9"/>
        <v>200</v>
      </c>
      <c r="K24" s="25">
        <v>43809</v>
      </c>
      <c r="L24" s="26">
        <v>200</v>
      </c>
      <c r="M24" s="25"/>
      <c r="N24" s="26"/>
      <c r="O24" s="25"/>
      <c r="P24" s="26"/>
      <c r="S24" s="5"/>
    </row>
    <row r="25" ht="15.75" spans="1:19">
      <c r="A25" s="5" t="str">
        <f t="shared" si="1"/>
        <v>12020</v>
      </c>
      <c r="B25" s="12">
        <f t="shared" si="2"/>
        <v>43831</v>
      </c>
      <c r="C25" s="13">
        <f t="shared" si="3"/>
        <v>5220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200</v>
      </c>
      <c r="I25" s="24">
        <f t="shared" si="8"/>
        <v>0</v>
      </c>
      <c r="J25" s="24">
        <f t="shared" si="9"/>
        <v>200</v>
      </c>
      <c r="K25" s="25">
        <v>43832</v>
      </c>
      <c r="L25" s="26">
        <v>200</v>
      </c>
      <c r="M25" s="25"/>
      <c r="N25" s="26"/>
      <c r="O25" s="25"/>
      <c r="P25" s="26"/>
      <c r="S25" s="5"/>
    </row>
    <row r="26" ht="15.75" spans="1:19">
      <c r="A26" s="5" t="str">
        <f t="shared" si="1"/>
        <v>22020</v>
      </c>
      <c r="B26" s="12">
        <f t="shared" si="2"/>
        <v>43862</v>
      </c>
      <c r="C26" s="13">
        <f t="shared" si="3"/>
        <v>5020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200</v>
      </c>
      <c r="I26" s="24">
        <f t="shared" si="8"/>
        <v>0</v>
      </c>
      <c r="J26" s="24">
        <f t="shared" si="9"/>
        <v>200</v>
      </c>
      <c r="K26" s="25">
        <v>43862</v>
      </c>
      <c r="L26" s="26">
        <v>200</v>
      </c>
      <c r="M26" s="25"/>
      <c r="N26" s="26"/>
      <c r="O26" s="25"/>
      <c r="P26" s="26"/>
      <c r="S26" s="5"/>
    </row>
    <row r="27" ht="15.75" spans="1:19">
      <c r="A27" s="5" t="str">
        <f t="shared" si="1"/>
        <v>32020</v>
      </c>
      <c r="B27" s="12">
        <f t="shared" si="2"/>
        <v>43891</v>
      </c>
      <c r="C27" s="13">
        <f t="shared" si="3"/>
        <v>4870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150</v>
      </c>
      <c r="I27" s="24">
        <f t="shared" si="8"/>
        <v>0</v>
      </c>
      <c r="J27" s="24">
        <f t="shared" si="9"/>
        <v>150</v>
      </c>
      <c r="K27" s="25">
        <v>43900</v>
      </c>
      <c r="L27" s="26">
        <v>150</v>
      </c>
      <c r="M27" s="25"/>
      <c r="N27" s="26"/>
      <c r="O27" s="25"/>
      <c r="P27" s="26"/>
      <c r="S27" s="5"/>
    </row>
    <row r="28" ht="15.75" spans="1:19">
      <c r="A28" s="5" t="str">
        <f t="shared" si="1"/>
        <v>42020</v>
      </c>
      <c r="B28" s="12">
        <f t="shared" si="2"/>
        <v>43922</v>
      </c>
      <c r="C28" s="13">
        <f t="shared" si="3"/>
        <v>4870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>
        <v>43931</v>
      </c>
      <c r="L28" s="26">
        <v>0</v>
      </c>
      <c r="M28" s="25"/>
      <c r="N28" s="26"/>
      <c r="O28" s="25"/>
      <c r="P28" s="26"/>
      <c r="S28" s="5"/>
    </row>
    <row r="29" ht="15.75" spans="1:19">
      <c r="A29" s="5" t="str">
        <f t="shared" si="1"/>
        <v>52020</v>
      </c>
      <c r="B29" s="12">
        <f t="shared" si="2"/>
        <v>43952</v>
      </c>
      <c r="C29" s="13">
        <f t="shared" si="3"/>
        <v>4720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150</v>
      </c>
      <c r="I29" s="24">
        <f t="shared" si="8"/>
        <v>0</v>
      </c>
      <c r="J29" s="24">
        <f t="shared" si="9"/>
        <v>150</v>
      </c>
      <c r="K29" s="25">
        <v>43961</v>
      </c>
      <c r="L29" s="26">
        <v>150</v>
      </c>
      <c r="M29" s="25"/>
      <c r="N29" s="26"/>
      <c r="O29" s="25"/>
      <c r="P29" s="26"/>
      <c r="S29" s="5"/>
    </row>
    <row r="30" ht="15.75" spans="1:19">
      <c r="A30" s="5" t="str">
        <f t="shared" si="1"/>
        <v>62020</v>
      </c>
      <c r="B30" s="12">
        <f t="shared" si="2"/>
        <v>43983</v>
      </c>
      <c r="C30" s="13">
        <f t="shared" si="3"/>
        <v>4570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150</v>
      </c>
      <c r="I30" s="24">
        <f t="shared" si="8"/>
        <v>0</v>
      </c>
      <c r="J30" s="24">
        <f t="shared" si="9"/>
        <v>150</v>
      </c>
      <c r="K30" s="25">
        <v>43993</v>
      </c>
      <c r="L30" s="26">
        <v>150</v>
      </c>
      <c r="M30" s="25"/>
      <c r="N30" s="26"/>
      <c r="O30" s="25"/>
      <c r="P30" s="26"/>
      <c r="S30" s="5"/>
    </row>
    <row r="31" ht="15.75" spans="1:19">
      <c r="A31" s="5" t="str">
        <f t="shared" si="1"/>
        <v>72020</v>
      </c>
      <c r="B31" s="12">
        <f t="shared" si="2"/>
        <v>44013</v>
      </c>
      <c r="C31" s="13">
        <f t="shared" si="3"/>
        <v>4570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>
        <v>44022</v>
      </c>
      <c r="L31" s="26">
        <v>0</v>
      </c>
      <c r="M31" s="25"/>
      <c r="N31" s="26"/>
      <c r="O31" s="25"/>
      <c r="P31" s="26"/>
      <c r="S31" s="5"/>
    </row>
    <row r="32" ht="15.75" spans="1:19">
      <c r="A32" s="5" t="str">
        <f t="shared" si="1"/>
        <v>82020</v>
      </c>
      <c r="B32" s="12">
        <f t="shared" si="2"/>
        <v>44044</v>
      </c>
      <c r="C32" s="13">
        <f t="shared" si="3"/>
        <v>4420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150</v>
      </c>
      <c r="I32" s="24">
        <f t="shared" si="8"/>
        <v>0</v>
      </c>
      <c r="J32" s="24">
        <f t="shared" si="9"/>
        <v>150</v>
      </c>
      <c r="K32" s="25">
        <v>44053</v>
      </c>
      <c r="L32" s="26">
        <v>150</v>
      </c>
      <c r="M32" s="25"/>
      <c r="N32" s="26"/>
      <c r="O32" s="25"/>
      <c r="P32" s="26"/>
      <c r="S32" s="5"/>
    </row>
    <row r="33" ht="15.75" spans="1:19">
      <c r="A33" s="5" t="str">
        <f t="shared" si="1"/>
        <v>92020</v>
      </c>
      <c r="B33" s="12">
        <f t="shared" si="2"/>
        <v>44075</v>
      </c>
      <c r="C33" s="13">
        <f t="shared" si="3"/>
        <v>4420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102020</v>
      </c>
      <c r="B34" s="12">
        <f t="shared" si="2"/>
        <v>44105</v>
      </c>
      <c r="C34" s="13">
        <f t="shared" si="3"/>
        <v>4420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112020</v>
      </c>
      <c r="B35" s="12">
        <f t="shared" si="2"/>
        <v>44136</v>
      </c>
      <c r="C35" s="13">
        <f t="shared" si="3"/>
        <v>4420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122020</v>
      </c>
      <c r="B36" s="12">
        <f t="shared" si="2"/>
        <v>44166</v>
      </c>
      <c r="C36" s="13">
        <f t="shared" si="3"/>
        <v>4420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12021</v>
      </c>
      <c r="B37" s="12">
        <f t="shared" si="2"/>
        <v>44197</v>
      </c>
      <c r="C37" s="13">
        <f t="shared" si="3"/>
        <v>4420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22021</v>
      </c>
      <c r="B38" s="12">
        <f t="shared" ref="B38:B69" si="12">EDATE(B37,1)</f>
        <v>44228</v>
      </c>
      <c r="C38" s="13">
        <f t="shared" ref="C38:C69" si="13">C37-H38+I38</f>
        <v>4420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32021</v>
      </c>
      <c r="B39" s="12">
        <f t="shared" si="12"/>
        <v>44256</v>
      </c>
      <c r="C39" s="13">
        <f t="shared" si="13"/>
        <v>4420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42021</v>
      </c>
      <c r="B40" s="12">
        <f t="shared" si="12"/>
        <v>44287</v>
      </c>
      <c r="C40" s="13">
        <f t="shared" si="13"/>
        <v>4420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52021</v>
      </c>
      <c r="B41" s="12">
        <f t="shared" si="12"/>
        <v>44317</v>
      </c>
      <c r="C41" s="13">
        <f t="shared" si="13"/>
        <v>4420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62021</v>
      </c>
      <c r="B42" s="12">
        <f t="shared" si="12"/>
        <v>44348</v>
      </c>
      <c r="C42" s="13">
        <f t="shared" si="13"/>
        <v>4420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72021</v>
      </c>
      <c r="B43" s="12">
        <f t="shared" si="12"/>
        <v>44378</v>
      </c>
      <c r="C43" s="13">
        <f t="shared" si="13"/>
        <v>4420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82021</v>
      </c>
      <c r="B44" s="12">
        <f t="shared" si="12"/>
        <v>44409</v>
      </c>
      <c r="C44" s="13">
        <f t="shared" si="13"/>
        <v>4420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92021</v>
      </c>
      <c r="B45" s="12">
        <f t="shared" si="12"/>
        <v>44440</v>
      </c>
      <c r="C45" s="13">
        <f t="shared" si="13"/>
        <v>4420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102021</v>
      </c>
      <c r="B46" s="12">
        <f t="shared" si="12"/>
        <v>44470</v>
      </c>
      <c r="C46" s="13">
        <f t="shared" si="13"/>
        <v>4420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112021</v>
      </c>
      <c r="B47" s="12">
        <f t="shared" si="12"/>
        <v>44501</v>
      </c>
      <c r="C47" s="13">
        <f t="shared" si="13"/>
        <v>4420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122021</v>
      </c>
      <c r="B48" s="12">
        <f t="shared" si="12"/>
        <v>44531</v>
      </c>
      <c r="C48" s="13">
        <f t="shared" si="13"/>
        <v>4420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12022</v>
      </c>
      <c r="B49" s="12">
        <f t="shared" si="12"/>
        <v>44562</v>
      </c>
      <c r="C49" s="13">
        <f t="shared" si="13"/>
        <v>4420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22022</v>
      </c>
      <c r="B50" s="12">
        <f t="shared" si="12"/>
        <v>44593</v>
      </c>
      <c r="C50" s="13">
        <f t="shared" si="13"/>
        <v>4420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32022</v>
      </c>
      <c r="B51" s="12">
        <f t="shared" si="12"/>
        <v>44621</v>
      </c>
      <c r="C51" s="13">
        <f t="shared" si="13"/>
        <v>4420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42022</v>
      </c>
      <c r="B52" s="12">
        <f t="shared" si="12"/>
        <v>44652</v>
      </c>
      <c r="C52" s="13">
        <f t="shared" si="13"/>
        <v>4420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52022</v>
      </c>
      <c r="B53" s="12">
        <f t="shared" si="12"/>
        <v>44682</v>
      </c>
      <c r="C53" s="13">
        <f t="shared" si="13"/>
        <v>4420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62022</v>
      </c>
      <c r="B54" s="12">
        <f t="shared" si="12"/>
        <v>44713</v>
      </c>
      <c r="C54" s="13">
        <f t="shared" si="13"/>
        <v>4420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72022</v>
      </c>
      <c r="B55" s="12">
        <f t="shared" si="12"/>
        <v>44743</v>
      </c>
      <c r="C55" s="13">
        <f t="shared" si="13"/>
        <v>4420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82022</v>
      </c>
      <c r="B56" s="12">
        <f t="shared" si="12"/>
        <v>44774</v>
      </c>
      <c r="C56" s="13">
        <f t="shared" si="13"/>
        <v>4420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92022</v>
      </c>
      <c r="B57" s="12">
        <f t="shared" si="12"/>
        <v>44805</v>
      </c>
      <c r="C57" s="13">
        <f t="shared" si="13"/>
        <v>4420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102022</v>
      </c>
      <c r="B58" s="12">
        <f t="shared" si="12"/>
        <v>44835</v>
      </c>
      <c r="C58" s="13">
        <f t="shared" si="13"/>
        <v>4420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112022</v>
      </c>
      <c r="B59" s="12">
        <f t="shared" si="12"/>
        <v>44866</v>
      </c>
      <c r="C59" s="13">
        <f t="shared" si="13"/>
        <v>4420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122022</v>
      </c>
      <c r="B60" s="12">
        <f t="shared" si="12"/>
        <v>44896</v>
      </c>
      <c r="C60" s="13">
        <f t="shared" si="13"/>
        <v>4420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12023</v>
      </c>
      <c r="B61" s="12">
        <f t="shared" si="12"/>
        <v>44927</v>
      </c>
      <c r="C61" s="13">
        <f t="shared" si="13"/>
        <v>4420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22023</v>
      </c>
      <c r="B62" s="12">
        <f t="shared" si="12"/>
        <v>44958</v>
      </c>
      <c r="C62" s="13">
        <f t="shared" si="13"/>
        <v>4420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32023</v>
      </c>
      <c r="B63" s="12">
        <f t="shared" si="12"/>
        <v>44986</v>
      </c>
      <c r="C63" s="13">
        <f t="shared" si="13"/>
        <v>4420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42023</v>
      </c>
      <c r="B64" s="12">
        <f t="shared" si="12"/>
        <v>45017</v>
      </c>
      <c r="C64" s="13">
        <f t="shared" si="13"/>
        <v>4420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52023</v>
      </c>
      <c r="B65" s="12">
        <f t="shared" si="12"/>
        <v>45047</v>
      </c>
      <c r="C65" s="13">
        <f t="shared" si="13"/>
        <v>4420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62023</v>
      </c>
      <c r="B66" s="12">
        <f t="shared" si="12"/>
        <v>45078</v>
      </c>
      <c r="C66" s="13">
        <f t="shared" si="13"/>
        <v>4420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72023</v>
      </c>
      <c r="B67" s="12">
        <f t="shared" si="12"/>
        <v>45108</v>
      </c>
      <c r="C67" s="13">
        <f t="shared" si="13"/>
        <v>4420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82023</v>
      </c>
      <c r="B68" s="12">
        <f t="shared" si="12"/>
        <v>45139</v>
      </c>
      <c r="C68" s="13">
        <f t="shared" si="13"/>
        <v>4420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92023</v>
      </c>
      <c r="B69" s="12">
        <f t="shared" si="12"/>
        <v>45170</v>
      </c>
      <c r="C69" s="13">
        <f t="shared" si="13"/>
        <v>4420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102023</v>
      </c>
      <c r="B70" s="12">
        <f t="shared" ref="B70:B101" si="21">EDATE(B69,1)</f>
        <v>45200</v>
      </c>
      <c r="C70" s="13">
        <f t="shared" ref="C70:C101" si="22">C69-H70+I70</f>
        <v>4420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112023</v>
      </c>
      <c r="B71" s="12">
        <f t="shared" si="21"/>
        <v>45231</v>
      </c>
      <c r="C71" s="13">
        <f t="shared" si="22"/>
        <v>4420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122023</v>
      </c>
      <c r="B72" s="12">
        <f t="shared" si="21"/>
        <v>45261</v>
      </c>
      <c r="C72" s="13">
        <f t="shared" si="22"/>
        <v>4420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12024</v>
      </c>
      <c r="B73" s="12">
        <f t="shared" si="21"/>
        <v>45292</v>
      </c>
      <c r="C73" s="13">
        <f t="shared" si="22"/>
        <v>4420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22024</v>
      </c>
      <c r="B74" s="12">
        <f t="shared" si="21"/>
        <v>45323</v>
      </c>
      <c r="C74" s="13">
        <f t="shared" si="22"/>
        <v>4420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32024</v>
      </c>
      <c r="B75" s="12">
        <f t="shared" si="21"/>
        <v>45352</v>
      </c>
      <c r="C75" s="13">
        <f t="shared" si="22"/>
        <v>4420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42024</v>
      </c>
      <c r="B76" s="12">
        <f t="shared" si="21"/>
        <v>45383</v>
      </c>
      <c r="C76" s="13">
        <f t="shared" si="22"/>
        <v>4420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52024</v>
      </c>
      <c r="B77" s="12">
        <f t="shared" si="21"/>
        <v>45413</v>
      </c>
      <c r="C77" s="13">
        <f t="shared" si="22"/>
        <v>4420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62024</v>
      </c>
      <c r="B78" s="12">
        <f t="shared" si="21"/>
        <v>45444</v>
      </c>
      <c r="C78" s="13">
        <f t="shared" si="22"/>
        <v>4420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72024</v>
      </c>
      <c r="B79" s="12">
        <f t="shared" si="21"/>
        <v>45474</v>
      </c>
      <c r="C79" s="13">
        <f t="shared" si="22"/>
        <v>4420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82024</v>
      </c>
      <c r="B80" s="12">
        <f t="shared" si="21"/>
        <v>45505</v>
      </c>
      <c r="C80" s="13">
        <f t="shared" si="22"/>
        <v>4420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92024</v>
      </c>
      <c r="B81" s="12">
        <f t="shared" si="21"/>
        <v>45536</v>
      </c>
      <c r="C81" s="13">
        <f t="shared" si="22"/>
        <v>4420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102024</v>
      </c>
      <c r="B82" s="12">
        <f t="shared" si="21"/>
        <v>45566</v>
      </c>
      <c r="C82" s="13">
        <f t="shared" si="22"/>
        <v>4420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112024</v>
      </c>
      <c r="B83" s="12">
        <f t="shared" si="21"/>
        <v>45597</v>
      </c>
      <c r="C83" s="13">
        <f t="shared" si="22"/>
        <v>4420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122024</v>
      </c>
      <c r="B84" s="12">
        <f t="shared" si="21"/>
        <v>45627</v>
      </c>
      <c r="C84" s="13">
        <f t="shared" si="22"/>
        <v>4420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12025</v>
      </c>
      <c r="B85" s="12">
        <f t="shared" si="21"/>
        <v>45658</v>
      </c>
      <c r="C85" s="13">
        <f t="shared" si="22"/>
        <v>4420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22025</v>
      </c>
      <c r="B86" s="12">
        <f t="shared" si="21"/>
        <v>45689</v>
      </c>
      <c r="C86" s="13">
        <f t="shared" si="22"/>
        <v>4420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32025</v>
      </c>
      <c r="B87" s="12">
        <f t="shared" si="21"/>
        <v>45717</v>
      </c>
      <c r="C87" s="13">
        <f t="shared" si="22"/>
        <v>4420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42025</v>
      </c>
      <c r="B88" s="12">
        <f t="shared" si="21"/>
        <v>45748</v>
      </c>
      <c r="C88" s="13">
        <f t="shared" si="22"/>
        <v>4420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52025</v>
      </c>
      <c r="B89" s="12">
        <f t="shared" si="21"/>
        <v>45778</v>
      </c>
      <c r="C89" s="13">
        <f t="shared" si="22"/>
        <v>4420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62025</v>
      </c>
      <c r="B90" s="12">
        <f t="shared" si="21"/>
        <v>45809</v>
      </c>
      <c r="C90" s="13">
        <f t="shared" si="22"/>
        <v>4420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72025</v>
      </c>
      <c r="B91" s="12">
        <f t="shared" si="21"/>
        <v>45839</v>
      </c>
      <c r="C91" s="13">
        <f t="shared" si="22"/>
        <v>4420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82025</v>
      </c>
      <c r="B92" s="12">
        <f t="shared" si="21"/>
        <v>45870</v>
      </c>
      <c r="C92" s="13">
        <f t="shared" si="22"/>
        <v>4420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92025</v>
      </c>
      <c r="B93" s="12">
        <f t="shared" si="21"/>
        <v>45901</v>
      </c>
      <c r="C93" s="13">
        <f t="shared" si="22"/>
        <v>4420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102025</v>
      </c>
      <c r="B94" s="12">
        <f t="shared" si="21"/>
        <v>45931</v>
      </c>
      <c r="C94" s="13">
        <f t="shared" si="22"/>
        <v>4420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112025</v>
      </c>
      <c r="B95" s="12">
        <f t="shared" si="21"/>
        <v>45962</v>
      </c>
      <c r="C95" s="13">
        <f t="shared" si="22"/>
        <v>4420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122025</v>
      </c>
      <c r="B96" s="12">
        <f t="shared" si="21"/>
        <v>45992</v>
      </c>
      <c r="C96" s="13">
        <f t="shared" si="22"/>
        <v>4420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12026</v>
      </c>
      <c r="B97" s="12">
        <f t="shared" si="21"/>
        <v>46023</v>
      </c>
      <c r="C97" s="13">
        <f t="shared" si="22"/>
        <v>4420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22026</v>
      </c>
      <c r="B98" s="12">
        <f t="shared" si="21"/>
        <v>46054</v>
      </c>
      <c r="C98" s="13">
        <f t="shared" si="22"/>
        <v>4420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32026</v>
      </c>
      <c r="B99" s="12">
        <f t="shared" si="21"/>
        <v>46082</v>
      </c>
      <c r="C99" s="13">
        <f t="shared" si="22"/>
        <v>4420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42026</v>
      </c>
      <c r="B100" s="12">
        <f t="shared" si="21"/>
        <v>46113</v>
      </c>
      <c r="C100" s="13">
        <f t="shared" si="22"/>
        <v>4420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52026</v>
      </c>
      <c r="B101" s="12">
        <f t="shared" si="21"/>
        <v>46143</v>
      </c>
      <c r="C101" s="13">
        <f t="shared" si="22"/>
        <v>4420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62026</v>
      </c>
      <c r="B102" s="12">
        <f t="shared" ref="B102:B124" si="31">EDATE(B101,1)</f>
        <v>46174</v>
      </c>
      <c r="C102" s="13">
        <f t="shared" ref="C102:C124" si="32">C101-H102+I102</f>
        <v>4420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72026</v>
      </c>
      <c r="B103" s="12">
        <f t="shared" si="31"/>
        <v>46204</v>
      </c>
      <c r="C103" s="13">
        <f t="shared" si="32"/>
        <v>4420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82026</v>
      </c>
      <c r="B104" s="12">
        <f t="shared" si="31"/>
        <v>46235</v>
      </c>
      <c r="C104" s="13">
        <f t="shared" si="32"/>
        <v>4420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92026</v>
      </c>
      <c r="B105" s="12">
        <f t="shared" si="31"/>
        <v>46266</v>
      </c>
      <c r="C105" s="13">
        <f t="shared" si="32"/>
        <v>4420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102026</v>
      </c>
      <c r="B106" s="12">
        <f t="shared" si="31"/>
        <v>46296</v>
      </c>
      <c r="C106" s="13">
        <f t="shared" si="32"/>
        <v>4420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112026</v>
      </c>
      <c r="B107" s="12">
        <f t="shared" si="31"/>
        <v>46327</v>
      </c>
      <c r="C107" s="13">
        <f t="shared" si="32"/>
        <v>4420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122026</v>
      </c>
      <c r="B108" s="12">
        <f t="shared" si="31"/>
        <v>46357</v>
      </c>
      <c r="C108" s="13">
        <f t="shared" si="32"/>
        <v>4420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12027</v>
      </c>
      <c r="B109" s="12">
        <f t="shared" si="31"/>
        <v>46388</v>
      </c>
      <c r="C109" s="13">
        <f t="shared" si="32"/>
        <v>4420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22027</v>
      </c>
      <c r="B110" s="12">
        <f t="shared" si="31"/>
        <v>46419</v>
      </c>
      <c r="C110" s="13">
        <f t="shared" si="32"/>
        <v>4420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32027</v>
      </c>
      <c r="B111" s="12">
        <f t="shared" si="31"/>
        <v>46447</v>
      </c>
      <c r="C111" s="13">
        <f t="shared" si="32"/>
        <v>4420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42027</v>
      </c>
      <c r="B112" s="12">
        <f t="shared" si="31"/>
        <v>46478</v>
      </c>
      <c r="C112" s="13">
        <f t="shared" si="32"/>
        <v>4420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52027</v>
      </c>
      <c r="B113" s="12">
        <f t="shared" si="31"/>
        <v>46508</v>
      </c>
      <c r="C113" s="13">
        <f t="shared" si="32"/>
        <v>4420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62027</v>
      </c>
      <c r="B114" s="12">
        <f t="shared" si="31"/>
        <v>46539</v>
      </c>
      <c r="C114" s="13">
        <f t="shared" si="32"/>
        <v>4420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72027</v>
      </c>
      <c r="B115" s="12">
        <f t="shared" si="31"/>
        <v>46569</v>
      </c>
      <c r="C115" s="13">
        <f t="shared" si="32"/>
        <v>4420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82027</v>
      </c>
      <c r="B116" s="12">
        <f t="shared" si="31"/>
        <v>46600</v>
      </c>
      <c r="C116" s="13">
        <f t="shared" si="32"/>
        <v>4420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92027</v>
      </c>
      <c r="B117" s="12">
        <f t="shared" si="31"/>
        <v>46631</v>
      </c>
      <c r="C117" s="13">
        <f t="shared" si="32"/>
        <v>4420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102027</v>
      </c>
      <c r="B118" s="12">
        <f t="shared" si="31"/>
        <v>46661</v>
      </c>
      <c r="C118" s="13">
        <f t="shared" si="32"/>
        <v>4420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112027</v>
      </c>
      <c r="B119" s="12">
        <f t="shared" si="31"/>
        <v>46692</v>
      </c>
      <c r="C119" s="13">
        <f t="shared" si="32"/>
        <v>4420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122027</v>
      </c>
      <c r="B120" s="12">
        <f t="shared" si="31"/>
        <v>46722</v>
      </c>
      <c r="C120" s="13">
        <f t="shared" si="32"/>
        <v>4420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12028</v>
      </c>
      <c r="B121" s="12">
        <f t="shared" si="31"/>
        <v>46753</v>
      </c>
      <c r="C121" s="13">
        <f t="shared" si="32"/>
        <v>4420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22028</v>
      </c>
      <c r="B122" s="12">
        <f t="shared" si="31"/>
        <v>46784</v>
      </c>
      <c r="C122" s="13">
        <f t="shared" si="32"/>
        <v>4420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32028</v>
      </c>
      <c r="B123" s="12">
        <f t="shared" si="31"/>
        <v>46813</v>
      </c>
      <c r="C123" s="13">
        <f t="shared" si="32"/>
        <v>4420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42028</v>
      </c>
      <c r="B124" s="12">
        <f t="shared" si="31"/>
        <v>46844</v>
      </c>
      <c r="C124" s="13">
        <f t="shared" si="32"/>
        <v>4420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O23" sqref="O23"/>
    </sheetView>
  </sheetViews>
  <sheetFormatPr defaultColWidth="11" defaultRowHeight="15"/>
  <cols>
    <col min="1" max="1" width="7" hidden="1" customWidth="1"/>
    <col min="2" max="2" width="8.85714285714286" customWidth="1"/>
    <col min="3" max="3" width="10.5714285714286" customWidth="1"/>
    <col min="4" max="4" width="8.71428571428571" customWidth="1"/>
    <col min="5" max="5" width="11.4285714285714" customWidth="1"/>
    <col min="6" max="6" width="11.1428571428571" customWidth="1"/>
    <col min="7" max="7" width="12.8571428571429" customWidth="1"/>
    <col min="8" max="8" width="12" customWidth="1"/>
    <col min="9" max="9" width="10" customWidth="1"/>
    <col min="10" max="10" width="9.85714285714286" customWidth="1"/>
    <col min="11" max="11" width="12.1428571428571" customWidth="1"/>
    <col min="12" max="12" width="10.2857142857143" customWidth="1"/>
    <col min="13" max="13" width="11" customWidth="1"/>
    <col min="14" max="14" width="10.8571428571429" customWidth="1"/>
    <col min="15" max="15" width="11" customWidth="1"/>
    <col min="16" max="16" width="8" customWidth="1"/>
    <col min="17" max="17" width="3" customWidth="1"/>
    <col min="18" max="18" width="19" customWidth="1"/>
    <col min="19" max="19" width="10.7142857142857" customWidth="1"/>
  </cols>
  <sheetData>
    <row r="1" spans="2:16">
      <c r="B1" s="1" t="s">
        <v>9</v>
      </c>
      <c r="C1" s="2" t="s">
        <v>172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685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200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685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685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700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685</v>
      </c>
      <c r="D6" s="13">
        <f t="shared" ref="D6:D37" si="4">C5*$K$1</f>
        <v>68.5</v>
      </c>
      <c r="E6" s="13">
        <f t="shared" ref="E6:E37" si="5">C5*$K$1+G5</f>
        <v>68.5</v>
      </c>
      <c r="F6" s="14">
        <f t="shared" ref="F6:F37" si="6">IF(J6&gt;E6,E6,J6)</f>
        <v>68.5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68.5</v>
      </c>
      <c r="K6" s="27">
        <v>43658</v>
      </c>
      <c r="L6" s="26">
        <v>68.5</v>
      </c>
      <c r="M6" s="27"/>
      <c r="N6" s="28"/>
      <c r="O6" s="27"/>
      <c r="P6" s="28"/>
      <c r="R6" s="34" t="s">
        <v>5</v>
      </c>
      <c r="S6" s="33">
        <f ca="1">VLOOKUP($A$2,$A$5:$P$127,4,FALSE)</f>
        <v>50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685</v>
      </c>
      <c r="D7" s="13">
        <f t="shared" si="4"/>
        <v>68.5</v>
      </c>
      <c r="E7" s="13">
        <f t="shared" si="5"/>
        <v>68.5</v>
      </c>
      <c r="F7" s="14">
        <f t="shared" si="6"/>
        <v>68.5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68.5</v>
      </c>
      <c r="K7" s="27">
        <v>43658</v>
      </c>
      <c r="L7" s="26">
        <v>68.5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685</v>
      </c>
      <c r="D8" s="13">
        <f t="shared" si="4"/>
        <v>68.5</v>
      </c>
      <c r="E8" s="13">
        <f t="shared" si="5"/>
        <v>68.5</v>
      </c>
      <c r="F8" s="14">
        <f t="shared" si="6"/>
        <v>0</v>
      </c>
      <c r="G8" s="14">
        <f t="shared" si="0"/>
        <v>68.5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>
        <v>43687</v>
      </c>
      <c r="L8" s="26">
        <v>0</v>
      </c>
      <c r="M8" s="27"/>
      <c r="N8" s="28"/>
      <c r="O8" s="27"/>
      <c r="P8" s="28"/>
      <c r="R8" s="32" t="s">
        <v>7</v>
      </c>
      <c r="S8" s="33">
        <f ca="1">VLOOKUP($A$2,$A$5:$P$127,6,FALSE)</f>
        <v>50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625</v>
      </c>
      <c r="D9" s="13">
        <f t="shared" si="4"/>
        <v>68.5</v>
      </c>
      <c r="E9" s="13">
        <f t="shared" si="5"/>
        <v>137</v>
      </c>
      <c r="F9" s="14">
        <f t="shared" si="6"/>
        <v>137</v>
      </c>
      <c r="G9" s="14">
        <f t="shared" si="0"/>
        <v>0</v>
      </c>
      <c r="H9" s="14">
        <f t="shared" si="7"/>
        <v>60</v>
      </c>
      <c r="I9" s="24">
        <f t="shared" si="8"/>
        <v>0</v>
      </c>
      <c r="J9" s="24">
        <f t="shared" si="9"/>
        <v>197</v>
      </c>
      <c r="K9" s="27">
        <v>43721</v>
      </c>
      <c r="L9" s="26">
        <v>197</v>
      </c>
      <c r="M9" s="27" t="s">
        <v>47</v>
      </c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602.5</v>
      </c>
      <c r="D10" s="13">
        <f t="shared" si="4"/>
        <v>62.5</v>
      </c>
      <c r="E10" s="13">
        <f t="shared" si="5"/>
        <v>62.5</v>
      </c>
      <c r="F10" s="14">
        <f t="shared" si="6"/>
        <v>62.5</v>
      </c>
      <c r="G10" s="14">
        <f t="shared" si="0"/>
        <v>0</v>
      </c>
      <c r="H10" s="14">
        <f t="shared" si="7"/>
        <v>22.5</v>
      </c>
      <c r="I10" s="24">
        <f t="shared" si="8"/>
        <v>0</v>
      </c>
      <c r="J10" s="24">
        <f t="shared" si="9"/>
        <v>85</v>
      </c>
      <c r="K10" s="27">
        <v>43753</v>
      </c>
      <c r="L10" s="26">
        <v>85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0</v>
      </c>
      <c r="D11" s="13">
        <f t="shared" si="4"/>
        <v>60.25</v>
      </c>
      <c r="E11" s="13">
        <f t="shared" si="5"/>
        <v>60.25</v>
      </c>
      <c r="F11" s="14">
        <f t="shared" si="6"/>
        <v>60.25</v>
      </c>
      <c r="G11" s="14">
        <f t="shared" si="0"/>
        <v>0</v>
      </c>
      <c r="H11" s="14">
        <f t="shared" si="7"/>
        <v>602.5</v>
      </c>
      <c r="I11" s="24">
        <f t="shared" si="8"/>
        <v>0</v>
      </c>
      <c r="J11" s="24">
        <f t="shared" si="9"/>
        <v>662.75</v>
      </c>
      <c r="K11" s="27">
        <v>43787</v>
      </c>
      <c r="L11" s="26">
        <v>662.75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500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500</v>
      </c>
      <c r="J20" s="24">
        <f t="shared" si="9"/>
        <v>0</v>
      </c>
      <c r="K20" s="25">
        <v>44047</v>
      </c>
      <c r="L20" s="26">
        <v>-500</v>
      </c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700</v>
      </c>
      <c r="D21" s="13">
        <f t="shared" si="4"/>
        <v>50</v>
      </c>
      <c r="E21" s="13">
        <f t="shared" si="5"/>
        <v>50</v>
      </c>
      <c r="F21" s="14">
        <f t="shared" si="6"/>
        <v>50</v>
      </c>
      <c r="G21" s="14">
        <f t="shared" si="0"/>
        <v>0</v>
      </c>
      <c r="H21" s="14">
        <f t="shared" si="7"/>
        <v>0</v>
      </c>
      <c r="I21" s="24">
        <f t="shared" si="8"/>
        <v>200</v>
      </c>
      <c r="J21" s="24">
        <f t="shared" si="9"/>
        <v>50</v>
      </c>
      <c r="K21" s="25">
        <v>44078</v>
      </c>
      <c r="L21" s="26">
        <v>50</v>
      </c>
      <c r="M21" s="25">
        <v>44082</v>
      </c>
      <c r="N21" s="26">
        <v>-200</v>
      </c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700</v>
      </c>
      <c r="D22" s="13">
        <f t="shared" si="4"/>
        <v>70</v>
      </c>
      <c r="E22" s="13">
        <f t="shared" si="5"/>
        <v>70</v>
      </c>
      <c r="F22" s="14">
        <f t="shared" si="6"/>
        <v>0</v>
      </c>
      <c r="G22" s="14">
        <f t="shared" si="0"/>
        <v>70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700</v>
      </c>
      <c r="D23" s="13">
        <f t="shared" si="4"/>
        <v>70</v>
      </c>
      <c r="E23" s="13">
        <f t="shared" si="5"/>
        <v>140</v>
      </c>
      <c r="F23" s="14">
        <f t="shared" si="6"/>
        <v>0</v>
      </c>
      <c r="G23" s="14">
        <f t="shared" si="0"/>
        <v>140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700</v>
      </c>
      <c r="D24" s="13">
        <f t="shared" si="4"/>
        <v>70</v>
      </c>
      <c r="E24" s="13">
        <f t="shared" si="5"/>
        <v>210</v>
      </c>
      <c r="F24" s="14">
        <f t="shared" si="6"/>
        <v>0</v>
      </c>
      <c r="G24" s="14">
        <f t="shared" si="0"/>
        <v>210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700</v>
      </c>
      <c r="D25" s="13">
        <f t="shared" si="4"/>
        <v>70</v>
      </c>
      <c r="E25" s="13">
        <f t="shared" si="5"/>
        <v>280</v>
      </c>
      <c r="F25" s="14">
        <f t="shared" si="6"/>
        <v>0</v>
      </c>
      <c r="G25" s="14">
        <f t="shared" si="0"/>
        <v>280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700</v>
      </c>
      <c r="D26" s="13">
        <f t="shared" si="4"/>
        <v>70</v>
      </c>
      <c r="E26" s="13">
        <f t="shared" si="5"/>
        <v>350</v>
      </c>
      <c r="F26" s="14">
        <f t="shared" si="6"/>
        <v>0</v>
      </c>
      <c r="G26" s="14">
        <f t="shared" si="0"/>
        <v>350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700</v>
      </c>
      <c r="D27" s="13">
        <f t="shared" si="4"/>
        <v>70</v>
      </c>
      <c r="E27" s="13">
        <f t="shared" si="5"/>
        <v>420</v>
      </c>
      <c r="F27" s="14">
        <f t="shared" si="6"/>
        <v>0</v>
      </c>
      <c r="G27" s="14">
        <f t="shared" si="0"/>
        <v>420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700</v>
      </c>
      <c r="D28" s="13">
        <f t="shared" si="4"/>
        <v>70</v>
      </c>
      <c r="E28" s="13">
        <f t="shared" si="5"/>
        <v>490</v>
      </c>
      <c r="F28" s="14">
        <f t="shared" si="6"/>
        <v>0</v>
      </c>
      <c r="G28" s="14">
        <f t="shared" si="0"/>
        <v>490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700</v>
      </c>
      <c r="D29" s="13">
        <f t="shared" si="4"/>
        <v>70</v>
      </c>
      <c r="E29" s="13">
        <f t="shared" si="5"/>
        <v>560</v>
      </c>
      <c r="F29" s="14">
        <f t="shared" si="6"/>
        <v>0</v>
      </c>
      <c r="G29" s="14">
        <f t="shared" si="0"/>
        <v>560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700</v>
      </c>
      <c r="D30" s="13">
        <f t="shared" si="4"/>
        <v>70</v>
      </c>
      <c r="E30" s="13">
        <f t="shared" si="5"/>
        <v>630</v>
      </c>
      <c r="F30" s="14">
        <f t="shared" si="6"/>
        <v>0</v>
      </c>
      <c r="G30" s="14">
        <f t="shared" si="0"/>
        <v>630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700</v>
      </c>
      <c r="D31" s="13">
        <f t="shared" si="4"/>
        <v>70</v>
      </c>
      <c r="E31" s="13">
        <f t="shared" si="5"/>
        <v>700</v>
      </c>
      <c r="F31" s="14">
        <f t="shared" si="6"/>
        <v>0</v>
      </c>
      <c r="G31" s="14">
        <f t="shared" si="0"/>
        <v>700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700</v>
      </c>
      <c r="D32" s="13">
        <f t="shared" si="4"/>
        <v>70</v>
      </c>
      <c r="E32" s="13">
        <f t="shared" si="5"/>
        <v>770</v>
      </c>
      <c r="F32" s="14">
        <f t="shared" si="6"/>
        <v>0</v>
      </c>
      <c r="G32" s="14">
        <f t="shared" si="0"/>
        <v>770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700</v>
      </c>
      <c r="D33" s="13">
        <f t="shared" si="4"/>
        <v>70</v>
      </c>
      <c r="E33" s="13">
        <f t="shared" si="5"/>
        <v>840</v>
      </c>
      <c r="F33" s="14">
        <f t="shared" si="6"/>
        <v>0</v>
      </c>
      <c r="G33" s="14">
        <f t="shared" si="0"/>
        <v>840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700</v>
      </c>
      <c r="D34" s="13">
        <f t="shared" si="4"/>
        <v>70</v>
      </c>
      <c r="E34" s="13">
        <f t="shared" si="5"/>
        <v>910</v>
      </c>
      <c r="F34" s="14">
        <f t="shared" si="6"/>
        <v>0</v>
      </c>
      <c r="G34" s="14">
        <f t="shared" si="0"/>
        <v>910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700</v>
      </c>
      <c r="D35" s="13">
        <f t="shared" si="4"/>
        <v>70</v>
      </c>
      <c r="E35" s="13">
        <f t="shared" si="5"/>
        <v>980</v>
      </c>
      <c r="F35" s="14">
        <f t="shared" si="6"/>
        <v>0</v>
      </c>
      <c r="G35" s="14">
        <f t="shared" si="0"/>
        <v>980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700</v>
      </c>
      <c r="D36" s="13">
        <f t="shared" si="4"/>
        <v>70</v>
      </c>
      <c r="E36" s="13">
        <f t="shared" si="5"/>
        <v>1050</v>
      </c>
      <c r="F36" s="14">
        <f t="shared" si="6"/>
        <v>0</v>
      </c>
      <c r="G36" s="14">
        <f t="shared" si="0"/>
        <v>1050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700</v>
      </c>
      <c r="D37" s="13">
        <f t="shared" si="4"/>
        <v>70</v>
      </c>
      <c r="E37" s="13">
        <f t="shared" si="5"/>
        <v>1120</v>
      </c>
      <c r="F37" s="14">
        <f t="shared" si="6"/>
        <v>0</v>
      </c>
      <c r="G37" s="14">
        <f t="shared" ref="G37:G68" si="10">E37-F37</f>
        <v>1120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700</v>
      </c>
      <c r="D38" s="13">
        <f t="shared" ref="D38:D69" si="14">C37*$K$1</f>
        <v>70</v>
      </c>
      <c r="E38" s="13">
        <f t="shared" ref="E38:E69" si="15">C37*$K$1+G37</f>
        <v>1190</v>
      </c>
      <c r="F38" s="14">
        <f t="shared" ref="F38:F69" si="16">IF(J38&gt;E38,E38,J38)</f>
        <v>0</v>
      </c>
      <c r="G38" s="14">
        <f t="shared" si="10"/>
        <v>1190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700</v>
      </c>
      <c r="D39" s="13">
        <f t="shared" si="14"/>
        <v>70</v>
      </c>
      <c r="E39" s="13">
        <f t="shared" si="15"/>
        <v>1260</v>
      </c>
      <c r="F39" s="14">
        <f t="shared" si="16"/>
        <v>0</v>
      </c>
      <c r="G39" s="14">
        <f t="shared" si="10"/>
        <v>1260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700</v>
      </c>
      <c r="D40" s="13">
        <f t="shared" si="14"/>
        <v>70</v>
      </c>
      <c r="E40" s="13">
        <f t="shared" si="15"/>
        <v>1330</v>
      </c>
      <c r="F40" s="14">
        <f t="shared" si="16"/>
        <v>0</v>
      </c>
      <c r="G40" s="14">
        <f t="shared" si="10"/>
        <v>1330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700</v>
      </c>
      <c r="D41" s="13">
        <f t="shared" si="14"/>
        <v>70</v>
      </c>
      <c r="E41" s="13">
        <f t="shared" si="15"/>
        <v>1400</v>
      </c>
      <c r="F41" s="14">
        <f t="shared" si="16"/>
        <v>0</v>
      </c>
      <c r="G41" s="14">
        <f t="shared" si="10"/>
        <v>1400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700</v>
      </c>
      <c r="D42" s="13">
        <f t="shared" si="14"/>
        <v>70</v>
      </c>
      <c r="E42" s="13">
        <f t="shared" si="15"/>
        <v>1470</v>
      </c>
      <c r="F42" s="14">
        <f t="shared" si="16"/>
        <v>0</v>
      </c>
      <c r="G42" s="14">
        <f t="shared" si="10"/>
        <v>1470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700</v>
      </c>
      <c r="D43" s="13">
        <f t="shared" si="14"/>
        <v>70</v>
      </c>
      <c r="E43" s="13">
        <f t="shared" si="15"/>
        <v>1540</v>
      </c>
      <c r="F43" s="14">
        <f t="shared" si="16"/>
        <v>0</v>
      </c>
      <c r="G43" s="14">
        <f t="shared" si="10"/>
        <v>1540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700</v>
      </c>
      <c r="D44" s="13">
        <f t="shared" si="14"/>
        <v>70</v>
      </c>
      <c r="E44" s="13">
        <f t="shared" si="15"/>
        <v>1610</v>
      </c>
      <c r="F44" s="14">
        <f t="shared" si="16"/>
        <v>0</v>
      </c>
      <c r="G44" s="14">
        <f t="shared" si="10"/>
        <v>1610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700</v>
      </c>
      <c r="D45" s="13">
        <f t="shared" si="14"/>
        <v>70</v>
      </c>
      <c r="E45" s="13">
        <f t="shared" si="15"/>
        <v>1680</v>
      </c>
      <c r="F45" s="14">
        <f t="shared" si="16"/>
        <v>0</v>
      </c>
      <c r="G45" s="14">
        <f t="shared" si="10"/>
        <v>1680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700</v>
      </c>
      <c r="D46" s="13">
        <f t="shared" si="14"/>
        <v>70</v>
      </c>
      <c r="E46" s="13">
        <f t="shared" si="15"/>
        <v>1750</v>
      </c>
      <c r="F46" s="14">
        <f t="shared" si="16"/>
        <v>0</v>
      </c>
      <c r="G46" s="14">
        <f t="shared" si="10"/>
        <v>1750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700</v>
      </c>
      <c r="D47" s="13">
        <f t="shared" si="14"/>
        <v>70</v>
      </c>
      <c r="E47" s="13">
        <f t="shared" si="15"/>
        <v>1820</v>
      </c>
      <c r="F47" s="14">
        <f t="shared" si="16"/>
        <v>0</v>
      </c>
      <c r="G47" s="14">
        <f t="shared" si="10"/>
        <v>1820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700</v>
      </c>
      <c r="D48" s="13">
        <f t="shared" si="14"/>
        <v>70</v>
      </c>
      <c r="E48" s="13">
        <f t="shared" si="15"/>
        <v>1890</v>
      </c>
      <c r="F48" s="14">
        <f t="shared" si="16"/>
        <v>0</v>
      </c>
      <c r="G48" s="14">
        <f t="shared" si="10"/>
        <v>1890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700</v>
      </c>
      <c r="D49" s="13">
        <f t="shared" si="14"/>
        <v>70</v>
      </c>
      <c r="E49" s="13">
        <f t="shared" si="15"/>
        <v>1960</v>
      </c>
      <c r="F49" s="14">
        <f t="shared" si="16"/>
        <v>0</v>
      </c>
      <c r="G49" s="14">
        <f t="shared" si="10"/>
        <v>1960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700</v>
      </c>
      <c r="D50" s="13">
        <f t="shared" si="14"/>
        <v>70</v>
      </c>
      <c r="E50" s="13">
        <f t="shared" si="15"/>
        <v>2030</v>
      </c>
      <c r="F50" s="14">
        <f t="shared" si="16"/>
        <v>0</v>
      </c>
      <c r="G50" s="14">
        <f t="shared" si="10"/>
        <v>2030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700</v>
      </c>
      <c r="D51" s="13">
        <f t="shared" si="14"/>
        <v>70</v>
      </c>
      <c r="E51" s="13">
        <f t="shared" si="15"/>
        <v>2100</v>
      </c>
      <c r="F51" s="14">
        <f t="shared" si="16"/>
        <v>0</v>
      </c>
      <c r="G51" s="14">
        <f t="shared" si="10"/>
        <v>2100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700</v>
      </c>
      <c r="D52" s="13">
        <f t="shared" si="14"/>
        <v>70</v>
      </c>
      <c r="E52" s="13">
        <f t="shared" si="15"/>
        <v>2170</v>
      </c>
      <c r="F52" s="14">
        <f t="shared" si="16"/>
        <v>0</v>
      </c>
      <c r="G52" s="14">
        <f t="shared" si="10"/>
        <v>2170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700</v>
      </c>
      <c r="D53" s="13">
        <f t="shared" si="14"/>
        <v>70</v>
      </c>
      <c r="E53" s="13">
        <f t="shared" si="15"/>
        <v>2240</v>
      </c>
      <c r="F53" s="14">
        <f t="shared" si="16"/>
        <v>0</v>
      </c>
      <c r="G53" s="14">
        <f t="shared" si="10"/>
        <v>2240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700</v>
      </c>
      <c r="D54" s="13">
        <f t="shared" si="14"/>
        <v>70</v>
      </c>
      <c r="E54" s="13">
        <f t="shared" si="15"/>
        <v>2310</v>
      </c>
      <c r="F54" s="14">
        <f t="shared" si="16"/>
        <v>0</v>
      </c>
      <c r="G54" s="14">
        <f t="shared" si="10"/>
        <v>2310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700</v>
      </c>
      <c r="D55" s="13">
        <f t="shared" si="14"/>
        <v>70</v>
      </c>
      <c r="E55" s="13">
        <f t="shared" si="15"/>
        <v>2380</v>
      </c>
      <c r="F55" s="14">
        <f t="shared" si="16"/>
        <v>0</v>
      </c>
      <c r="G55" s="14">
        <f t="shared" si="10"/>
        <v>2380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700</v>
      </c>
      <c r="D56" s="13">
        <f t="shared" si="14"/>
        <v>70</v>
      </c>
      <c r="E56" s="13">
        <f t="shared" si="15"/>
        <v>2450</v>
      </c>
      <c r="F56" s="14">
        <f t="shared" si="16"/>
        <v>0</v>
      </c>
      <c r="G56" s="14">
        <f t="shared" si="10"/>
        <v>2450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700</v>
      </c>
      <c r="D57" s="13">
        <f t="shared" si="14"/>
        <v>70</v>
      </c>
      <c r="E57" s="13">
        <f t="shared" si="15"/>
        <v>2520</v>
      </c>
      <c r="F57" s="14">
        <f t="shared" si="16"/>
        <v>0</v>
      </c>
      <c r="G57" s="14">
        <f t="shared" si="10"/>
        <v>2520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700</v>
      </c>
      <c r="D58" s="13">
        <f t="shared" si="14"/>
        <v>70</v>
      </c>
      <c r="E58" s="13">
        <f t="shared" si="15"/>
        <v>2590</v>
      </c>
      <c r="F58" s="14">
        <f t="shared" si="16"/>
        <v>0</v>
      </c>
      <c r="G58" s="14">
        <f t="shared" si="10"/>
        <v>2590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700</v>
      </c>
      <c r="D59" s="13">
        <f t="shared" si="14"/>
        <v>70</v>
      </c>
      <c r="E59" s="13">
        <f t="shared" si="15"/>
        <v>2660</v>
      </c>
      <c r="F59" s="14">
        <f t="shared" si="16"/>
        <v>0</v>
      </c>
      <c r="G59" s="14">
        <f t="shared" si="10"/>
        <v>2660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700</v>
      </c>
      <c r="D60" s="13">
        <f t="shared" si="14"/>
        <v>70</v>
      </c>
      <c r="E60" s="13">
        <f t="shared" si="15"/>
        <v>2730</v>
      </c>
      <c r="F60" s="14">
        <f t="shared" si="16"/>
        <v>0</v>
      </c>
      <c r="G60" s="14">
        <f t="shared" si="10"/>
        <v>2730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700</v>
      </c>
      <c r="D61" s="13">
        <f t="shared" si="14"/>
        <v>70</v>
      </c>
      <c r="E61" s="13">
        <f t="shared" si="15"/>
        <v>2800</v>
      </c>
      <c r="F61" s="14">
        <f t="shared" si="16"/>
        <v>0</v>
      </c>
      <c r="G61" s="14">
        <f t="shared" si="10"/>
        <v>2800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700</v>
      </c>
      <c r="D62" s="13">
        <f t="shared" si="14"/>
        <v>70</v>
      </c>
      <c r="E62" s="13">
        <f t="shared" si="15"/>
        <v>2870</v>
      </c>
      <c r="F62" s="14">
        <f t="shared" si="16"/>
        <v>0</v>
      </c>
      <c r="G62" s="14">
        <f t="shared" si="10"/>
        <v>2870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700</v>
      </c>
      <c r="D63" s="13">
        <f t="shared" si="14"/>
        <v>70</v>
      </c>
      <c r="E63" s="13">
        <f t="shared" si="15"/>
        <v>2940</v>
      </c>
      <c r="F63" s="14">
        <f t="shared" si="16"/>
        <v>0</v>
      </c>
      <c r="G63" s="14">
        <f t="shared" si="10"/>
        <v>2940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700</v>
      </c>
      <c r="D64" s="13">
        <f t="shared" si="14"/>
        <v>70</v>
      </c>
      <c r="E64" s="13">
        <f t="shared" si="15"/>
        <v>3010</v>
      </c>
      <c r="F64" s="14">
        <f t="shared" si="16"/>
        <v>0</v>
      </c>
      <c r="G64" s="14">
        <f t="shared" si="10"/>
        <v>3010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700</v>
      </c>
      <c r="D65" s="13">
        <f t="shared" si="14"/>
        <v>70</v>
      </c>
      <c r="E65" s="13">
        <f t="shared" si="15"/>
        <v>3080</v>
      </c>
      <c r="F65" s="14">
        <f t="shared" si="16"/>
        <v>0</v>
      </c>
      <c r="G65" s="14">
        <f t="shared" si="10"/>
        <v>3080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700</v>
      </c>
      <c r="D66" s="13">
        <f t="shared" si="14"/>
        <v>70</v>
      </c>
      <c r="E66" s="13">
        <f t="shared" si="15"/>
        <v>3150</v>
      </c>
      <c r="F66" s="14">
        <f t="shared" si="16"/>
        <v>0</v>
      </c>
      <c r="G66" s="14">
        <f t="shared" si="10"/>
        <v>3150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700</v>
      </c>
      <c r="D67" s="13">
        <f t="shared" si="14"/>
        <v>70</v>
      </c>
      <c r="E67" s="13">
        <f t="shared" si="15"/>
        <v>3220</v>
      </c>
      <c r="F67" s="14">
        <f t="shared" si="16"/>
        <v>0</v>
      </c>
      <c r="G67" s="14">
        <f t="shared" si="10"/>
        <v>3220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700</v>
      </c>
      <c r="D68" s="13">
        <f t="shared" si="14"/>
        <v>70</v>
      </c>
      <c r="E68" s="13">
        <f t="shared" si="15"/>
        <v>3290</v>
      </c>
      <c r="F68" s="14">
        <f t="shared" si="16"/>
        <v>0</v>
      </c>
      <c r="G68" s="14">
        <f t="shared" si="10"/>
        <v>3290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700</v>
      </c>
      <c r="D69" s="13">
        <f t="shared" si="14"/>
        <v>70</v>
      </c>
      <c r="E69" s="13">
        <f t="shared" si="15"/>
        <v>3360</v>
      </c>
      <c r="F69" s="14">
        <f t="shared" si="16"/>
        <v>0</v>
      </c>
      <c r="G69" s="14">
        <f t="shared" ref="G69:G100" si="19">E69-F69</f>
        <v>3360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700</v>
      </c>
      <c r="D70" s="13">
        <f t="shared" ref="D70:D101" si="23">C69*$K$1</f>
        <v>70</v>
      </c>
      <c r="E70" s="13">
        <f t="shared" ref="E70:E101" si="24">C69*$K$1+G69</f>
        <v>3430</v>
      </c>
      <c r="F70" s="14">
        <f t="shared" ref="F70:F101" si="25">IF(J70&gt;E70,E70,J70)</f>
        <v>0</v>
      </c>
      <c r="G70" s="14">
        <f t="shared" si="19"/>
        <v>3430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700</v>
      </c>
      <c r="D71" s="13">
        <f t="shared" si="23"/>
        <v>70</v>
      </c>
      <c r="E71" s="13">
        <f t="shared" si="24"/>
        <v>3500</v>
      </c>
      <c r="F71" s="14">
        <f t="shared" si="25"/>
        <v>0</v>
      </c>
      <c r="G71" s="14">
        <f t="shared" si="19"/>
        <v>3500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700</v>
      </c>
      <c r="D72" s="13">
        <f t="shared" si="23"/>
        <v>70</v>
      </c>
      <c r="E72" s="13">
        <f t="shared" si="24"/>
        <v>3570</v>
      </c>
      <c r="F72" s="14">
        <f t="shared" si="25"/>
        <v>0</v>
      </c>
      <c r="G72" s="14">
        <f t="shared" si="19"/>
        <v>3570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700</v>
      </c>
      <c r="D73" s="13">
        <f t="shared" si="23"/>
        <v>70</v>
      </c>
      <c r="E73" s="13">
        <f t="shared" si="24"/>
        <v>3640</v>
      </c>
      <c r="F73" s="14">
        <f t="shared" si="25"/>
        <v>0</v>
      </c>
      <c r="G73" s="14">
        <f t="shared" si="19"/>
        <v>3640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700</v>
      </c>
      <c r="D74" s="13">
        <f t="shared" si="23"/>
        <v>70</v>
      </c>
      <c r="E74" s="13">
        <f t="shared" si="24"/>
        <v>3710</v>
      </c>
      <c r="F74" s="14">
        <f t="shared" si="25"/>
        <v>0</v>
      </c>
      <c r="G74" s="14">
        <f t="shared" si="19"/>
        <v>3710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700</v>
      </c>
      <c r="D75" s="13">
        <f t="shared" si="23"/>
        <v>70</v>
      </c>
      <c r="E75" s="13">
        <f t="shared" si="24"/>
        <v>3780</v>
      </c>
      <c r="F75" s="14">
        <f t="shared" si="25"/>
        <v>0</v>
      </c>
      <c r="G75" s="14">
        <f t="shared" si="19"/>
        <v>3780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700</v>
      </c>
      <c r="D76" s="13">
        <f t="shared" si="23"/>
        <v>70</v>
      </c>
      <c r="E76" s="13">
        <f t="shared" si="24"/>
        <v>3850</v>
      </c>
      <c r="F76" s="14">
        <f t="shared" si="25"/>
        <v>0</v>
      </c>
      <c r="G76" s="14">
        <f t="shared" si="19"/>
        <v>3850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700</v>
      </c>
      <c r="D77" s="13">
        <f t="shared" si="23"/>
        <v>70</v>
      </c>
      <c r="E77" s="13">
        <f t="shared" si="24"/>
        <v>3920</v>
      </c>
      <c r="F77" s="14">
        <f t="shared" si="25"/>
        <v>0</v>
      </c>
      <c r="G77" s="14">
        <f t="shared" si="19"/>
        <v>3920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700</v>
      </c>
      <c r="D78" s="13">
        <f t="shared" si="23"/>
        <v>70</v>
      </c>
      <c r="E78" s="13">
        <f t="shared" si="24"/>
        <v>3990</v>
      </c>
      <c r="F78" s="14">
        <f t="shared" si="25"/>
        <v>0</v>
      </c>
      <c r="G78" s="14">
        <f t="shared" si="19"/>
        <v>3990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700</v>
      </c>
      <c r="D79" s="13">
        <f t="shared" si="23"/>
        <v>70</v>
      </c>
      <c r="E79" s="13">
        <f t="shared" si="24"/>
        <v>4060</v>
      </c>
      <c r="F79" s="14">
        <f t="shared" si="25"/>
        <v>0</v>
      </c>
      <c r="G79" s="14">
        <f t="shared" si="19"/>
        <v>4060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700</v>
      </c>
      <c r="D80" s="13">
        <f t="shared" si="23"/>
        <v>70</v>
      </c>
      <c r="E80" s="13">
        <f t="shared" si="24"/>
        <v>4130</v>
      </c>
      <c r="F80" s="14">
        <f t="shared" si="25"/>
        <v>0</v>
      </c>
      <c r="G80" s="14">
        <f t="shared" si="19"/>
        <v>4130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700</v>
      </c>
      <c r="D81" s="13">
        <f t="shared" si="23"/>
        <v>70</v>
      </c>
      <c r="E81" s="13">
        <f t="shared" si="24"/>
        <v>4200</v>
      </c>
      <c r="F81" s="14">
        <f t="shared" si="25"/>
        <v>0</v>
      </c>
      <c r="G81" s="14">
        <f t="shared" si="19"/>
        <v>4200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700</v>
      </c>
      <c r="D82" s="13">
        <f t="shared" si="23"/>
        <v>70</v>
      </c>
      <c r="E82" s="13">
        <f t="shared" si="24"/>
        <v>4270</v>
      </c>
      <c r="F82" s="14">
        <f t="shared" si="25"/>
        <v>0</v>
      </c>
      <c r="G82" s="14">
        <f t="shared" si="19"/>
        <v>4270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700</v>
      </c>
      <c r="D83" s="13">
        <f t="shared" si="23"/>
        <v>70</v>
      </c>
      <c r="E83" s="13">
        <f t="shared" si="24"/>
        <v>4340</v>
      </c>
      <c r="F83" s="14">
        <f t="shared" si="25"/>
        <v>0</v>
      </c>
      <c r="G83" s="14">
        <f t="shared" si="19"/>
        <v>4340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700</v>
      </c>
      <c r="D84" s="13">
        <f t="shared" si="23"/>
        <v>70</v>
      </c>
      <c r="E84" s="13">
        <f t="shared" si="24"/>
        <v>4410</v>
      </c>
      <c r="F84" s="14">
        <f t="shared" si="25"/>
        <v>0</v>
      </c>
      <c r="G84" s="14">
        <f t="shared" si="19"/>
        <v>4410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700</v>
      </c>
      <c r="D85" s="13">
        <f t="shared" si="23"/>
        <v>70</v>
      </c>
      <c r="E85" s="13">
        <f t="shared" si="24"/>
        <v>4480</v>
      </c>
      <c r="F85" s="14">
        <f t="shared" si="25"/>
        <v>0</v>
      </c>
      <c r="G85" s="14">
        <f t="shared" si="19"/>
        <v>4480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700</v>
      </c>
      <c r="D86" s="13">
        <f t="shared" si="23"/>
        <v>70</v>
      </c>
      <c r="E86" s="13">
        <f t="shared" si="24"/>
        <v>4550</v>
      </c>
      <c r="F86" s="14">
        <f t="shared" si="25"/>
        <v>0</v>
      </c>
      <c r="G86" s="14">
        <f t="shared" si="19"/>
        <v>4550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700</v>
      </c>
      <c r="D87" s="13">
        <f t="shared" si="23"/>
        <v>70</v>
      </c>
      <c r="E87" s="13">
        <f t="shared" si="24"/>
        <v>4620</v>
      </c>
      <c r="F87" s="14">
        <f t="shared" si="25"/>
        <v>0</v>
      </c>
      <c r="G87" s="14">
        <f t="shared" si="19"/>
        <v>4620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700</v>
      </c>
      <c r="D88" s="13">
        <f t="shared" si="23"/>
        <v>70</v>
      </c>
      <c r="E88" s="13">
        <f t="shared" si="24"/>
        <v>4690</v>
      </c>
      <c r="F88" s="14">
        <f t="shared" si="25"/>
        <v>0</v>
      </c>
      <c r="G88" s="14">
        <f t="shared" si="19"/>
        <v>4690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700</v>
      </c>
      <c r="D89" s="13">
        <f t="shared" si="23"/>
        <v>70</v>
      </c>
      <c r="E89" s="13">
        <f t="shared" si="24"/>
        <v>4760</v>
      </c>
      <c r="F89" s="14">
        <f t="shared" si="25"/>
        <v>0</v>
      </c>
      <c r="G89" s="14">
        <f t="shared" si="19"/>
        <v>4760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700</v>
      </c>
      <c r="D90" s="13">
        <f t="shared" si="23"/>
        <v>70</v>
      </c>
      <c r="E90" s="13">
        <f t="shared" si="24"/>
        <v>4830</v>
      </c>
      <c r="F90" s="14">
        <f t="shared" si="25"/>
        <v>0</v>
      </c>
      <c r="G90" s="14">
        <f t="shared" si="19"/>
        <v>4830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700</v>
      </c>
      <c r="D91" s="13">
        <f t="shared" si="23"/>
        <v>70</v>
      </c>
      <c r="E91" s="13">
        <f t="shared" si="24"/>
        <v>4900</v>
      </c>
      <c r="F91" s="14">
        <f t="shared" si="25"/>
        <v>0</v>
      </c>
      <c r="G91" s="14">
        <f t="shared" si="19"/>
        <v>4900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700</v>
      </c>
      <c r="D92" s="13">
        <f t="shared" si="23"/>
        <v>70</v>
      </c>
      <c r="E92" s="13">
        <f t="shared" si="24"/>
        <v>4970</v>
      </c>
      <c r="F92" s="14">
        <f t="shared" si="25"/>
        <v>0</v>
      </c>
      <c r="G92" s="14">
        <f t="shared" si="19"/>
        <v>4970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700</v>
      </c>
      <c r="D93" s="13">
        <f t="shared" si="23"/>
        <v>70</v>
      </c>
      <c r="E93" s="13">
        <f t="shared" si="24"/>
        <v>5040</v>
      </c>
      <c r="F93" s="14">
        <f t="shared" si="25"/>
        <v>0</v>
      </c>
      <c r="G93" s="14">
        <f t="shared" si="19"/>
        <v>5040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700</v>
      </c>
      <c r="D94" s="13">
        <f t="shared" si="23"/>
        <v>70</v>
      </c>
      <c r="E94" s="13">
        <f t="shared" si="24"/>
        <v>5110</v>
      </c>
      <c r="F94" s="14">
        <f t="shared" si="25"/>
        <v>0</v>
      </c>
      <c r="G94" s="14">
        <f t="shared" si="19"/>
        <v>5110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700</v>
      </c>
      <c r="D95" s="13">
        <f t="shared" si="23"/>
        <v>70</v>
      </c>
      <c r="E95" s="13">
        <f t="shared" si="24"/>
        <v>5180</v>
      </c>
      <c r="F95" s="14">
        <f t="shared" si="25"/>
        <v>0</v>
      </c>
      <c r="G95" s="14">
        <f t="shared" si="19"/>
        <v>5180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700</v>
      </c>
      <c r="D96" s="13">
        <f t="shared" si="23"/>
        <v>70</v>
      </c>
      <c r="E96" s="13">
        <f t="shared" si="24"/>
        <v>5250</v>
      </c>
      <c r="F96" s="14">
        <f t="shared" si="25"/>
        <v>0</v>
      </c>
      <c r="G96" s="14">
        <f t="shared" si="19"/>
        <v>5250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700</v>
      </c>
      <c r="D97" s="13">
        <f t="shared" si="23"/>
        <v>70</v>
      </c>
      <c r="E97" s="13">
        <f t="shared" si="24"/>
        <v>5320</v>
      </c>
      <c r="F97" s="14">
        <f t="shared" si="25"/>
        <v>0</v>
      </c>
      <c r="G97" s="14">
        <f t="shared" si="19"/>
        <v>5320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700</v>
      </c>
      <c r="D98" s="13">
        <f t="shared" si="23"/>
        <v>70</v>
      </c>
      <c r="E98" s="13">
        <f t="shared" si="24"/>
        <v>5390</v>
      </c>
      <c r="F98" s="14">
        <f t="shared" si="25"/>
        <v>0</v>
      </c>
      <c r="G98" s="14">
        <f t="shared" si="19"/>
        <v>5390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700</v>
      </c>
      <c r="D99" s="13">
        <f t="shared" si="23"/>
        <v>70</v>
      </c>
      <c r="E99" s="13">
        <f t="shared" si="24"/>
        <v>5460</v>
      </c>
      <c r="F99" s="14">
        <f t="shared" si="25"/>
        <v>0</v>
      </c>
      <c r="G99" s="14">
        <f t="shared" si="19"/>
        <v>5460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700</v>
      </c>
      <c r="D100" s="13">
        <f t="shared" si="23"/>
        <v>70</v>
      </c>
      <c r="E100" s="13">
        <f t="shared" si="24"/>
        <v>5530</v>
      </c>
      <c r="F100" s="14">
        <f t="shared" si="25"/>
        <v>0</v>
      </c>
      <c r="G100" s="14">
        <f t="shared" si="19"/>
        <v>5530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700</v>
      </c>
      <c r="D101" s="13">
        <f t="shared" si="23"/>
        <v>70</v>
      </c>
      <c r="E101" s="13">
        <f t="shared" si="24"/>
        <v>5600</v>
      </c>
      <c r="F101" s="14">
        <f t="shared" si="25"/>
        <v>0</v>
      </c>
      <c r="G101" s="14">
        <f t="shared" ref="G101:G124" si="29">E101-F101</f>
        <v>5600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700</v>
      </c>
      <c r="D102" s="13">
        <f t="shared" ref="D102:D124" si="33">C101*$K$1</f>
        <v>70</v>
      </c>
      <c r="E102" s="13">
        <f t="shared" ref="E102:E124" si="34">C101*$K$1+G101</f>
        <v>5670</v>
      </c>
      <c r="F102" s="14">
        <f t="shared" ref="F102:F124" si="35">IF(J102&gt;E102,E102,J102)</f>
        <v>0</v>
      </c>
      <c r="G102" s="14">
        <f t="shared" si="29"/>
        <v>5670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700</v>
      </c>
      <c r="D103" s="13">
        <f t="shared" si="33"/>
        <v>70</v>
      </c>
      <c r="E103" s="13">
        <f t="shared" si="34"/>
        <v>5740</v>
      </c>
      <c r="F103" s="14">
        <f t="shared" si="35"/>
        <v>0</v>
      </c>
      <c r="G103" s="14">
        <f t="shared" si="29"/>
        <v>5740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700</v>
      </c>
      <c r="D104" s="13">
        <f t="shared" si="33"/>
        <v>70</v>
      </c>
      <c r="E104" s="13">
        <f t="shared" si="34"/>
        <v>5810</v>
      </c>
      <c r="F104" s="14">
        <f t="shared" si="35"/>
        <v>0</v>
      </c>
      <c r="G104" s="14">
        <f t="shared" si="29"/>
        <v>5810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700</v>
      </c>
      <c r="D105" s="13">
        <f t="shared" si="33"/>
        <v>70</v>
      </c>
      <c r="E105" s="13">
        <f t="shared" si="34"/>
        <v>5880</v>
      </c>
      <c r="F105" s="14">
        <f t="shared" si="35"/>
        <v>0</v>
      </c>
      <c r="G105" s="14">
        <f t="shared" si="29"/>
        <v>5880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700</v>
      </c>
      <c r="D106" s="13">
        <f t="shared" si="33"/>
        <v>70</v>
      </c>
      <c r="E106" s="13">
        <f t="shared" si="34"/>
        <v>5950</v>
      </c>
      <c r="F106" s="14">
        <f t="shared" si="35"/>
        <v>0</v>
      </c>
      <c r="G106" s="14">
        <f t="shared" si="29"/>
        <v>5950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700</v>
      </c>
      <c r="D107" s="13">
        <f t="shared" si="33"/>
        <v>70</v>
      </c>
      <c r="E107" s="13">
        <f t="shared" si="34"/>
        <v>6020</v>
      </c>
      <c r="F107" s="14">
        <f t="shared" si="35"/>
        <v>0</v>
      </c>
      <c r="G107" s="14">
        <f t="shared" si="29"/>
        <v>6020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700</v>
      </c>
      <c r="D108" s="13">
        <f t="shared" si="33"/>
        <v>70</v>
      </c>
      <c r="E108" s="13">
        <f t="shared" si="34"/>
        <v>6090</v>
      </c>
      <c r="F108" s="14">
        <f t="shared" si="35"/>
        <v>0</v>
      </c>
      <c r="G108" s="14">
        <f t="shared" si="29"/>
        <v>6090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700</v>
      </c>
      <c r="D109" s="13">
        <f t="shared" si="33"/>
        <v>70</v>
      </c>
      <c r="E109" s="13">
        <f t="shared" si="34"/>
        <v>6160</v>
      </c>
      <c r="F109" s="14">
        <f t="shared" si="35"/>
        <v>0</v>
      </c>
      <c r="G109" s="14">
        <f t="shared" si="29"/>
        <v>6160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700</v>
      </c>
      <c r="D110" s="13">
        <f t="shared" si="33"/>
        <v>70</v>
      </c>
      <c r="E110" s="13">
        <f t="shared" si="34"/>
        <v>6230</v>
      </c>
      <c r="F110" s="14">
        <f t="shared" si="35"/>
        <v>0</v>
      </c>
      <c r="G110" s="14">
        <f t="shared" si="29"/>
        <v>6230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700</v>
      </c>
      <c r="D111" s="13">
        <f t="shared" si="33"/>
        <v>70</v>
      </c>
      <c r="E111" s="13">
        <f t="shared" si="34"/>
        <v>6300</v>
      </c>
      <c r="F111" s="14">
        <f t="shared" si="35"/>
        <v>0</v>
      </c>
      <c r="G111" s="14">
        <f t="shared" si="29"/>
        <v>6300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700</v>
      </c>
      <c r="D112" s="13">
        <f t="shared" si="33"/>
        <v>70</v>
      </c>
      <c r="E112" s="13">
        <f t="shared" si="34"/>
        <v>6370</v>
      </c>
      <c r="F112" s="14">
        <f t="shared" si="35"/>
        <v>0</v>
      </c>
      <c r="G112" s="14">
        <f t="shared" si="29"/>
        <v>6370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700</v>
      </c>
      <c r="D113" s="13">
        <f t="shared" si="33"/>
        <v>70</v>
      </c>
      <c r="E113" s="13">
        <f t="shared" si="34"/>
        <v>6440</v>
      </c>
      <c r="F113" s="14">
        <f t="shared" si="35"/>
        <v>0</v>
      </c>
      <c r="G113" s="14">
        <f t="shared" si="29"/>
        <v>6440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700</v>
      </c>
      <c r="D114" s="13">
        <f t="shared" si="33"/>
        <v>70</v>
      </c>
      <c r="E114" s="13">
        <f t="shared" si="34"/>
        <v>6510</v>
      </c>
      <c r="F114" s="14">
        <f t="shared" si="35"/>
        <v>0</v>
      </c>
      <c r="G114" s="14">
        <f t="shared" si="29"/>
        <v>6510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700</v>
      </c>
      <c r="D115" s="13">
        <f t="shared" si="33"/>
        <v>70</v>
      </c>
      <c r="E115" s="13">
        <f t="shared" si="34"/>
        <v>6580</v>
      </c>
      <c r="F115" s="14">
        <f t="shared" si="35"/>
        <v>0</v>
      </c>
      <c r="G115" s="14">
        <f t="shared" si="29"/>
        <v>6580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700</v>
      </c>
      <c r="D116" s="13">
        <f t="shared" si="33"/>
        <v>70</v>
      </c>
      <c r="E116" s="13">
        <f t="shared" si="34"/>
        <v>6650</v>
      </c>
      <c r="F116" s="14">
        <f t="shared" si="35"/>
        <v>0</v>
      </c>
      <c r="G116" s="14">
        <f t="shared" si="29"/>
        <v>6650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700</v>
      </c>
      <c r="D117" s="13">
        <f t="shared" si="33"/>
        <v>70</v>
      </c>
      <c r="E117" s="13">
        <f t="shared" si="34"/>
        <v>6720</v>
      </c>
      <c r="F117" s="14">
        <f t="shared" si="35"/>
        <v>0</v>
      </c>
      <c r="G117" s="14">
        <f t="shared" si="29"/>
        <v>6720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700</v>
      </c>
      <c r="D118" s="13">
        <f t="shared" si="33"/>
        <v>70</v>
      </c>
      <c r="E118" s="13">
        <f t="shared" si="34"/>
        <v>6790</v>
      </c>
      <c r="F118" s="14">
        <f t="shared" si="35"/>
        <v>0</v>
      </c>
      <c r="G118" s="14">
        <f t="shared" si="29"/>
        <v>6790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700</v>
      </c>
      <c r="D119" s="13">
        <f t="shared" si="33"/>
        <v>70</v>
      </c>
      <c r="E119" s="13">
        <f t="shared" si="34"/>
        <v>6860</v>
      </c>
      <c r="F119" s="14">
        <f t="shared" si="35"/>
        <v>0</v>
      </c>
      <c r="G119" s="14">
        <f t="shared" si="29"/>
        <v>6860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700</v>
      </c>
      <c r="D120" s="13">
        <f t="shared" si="33"/>
        <v>70</v>
      </c>
      <c r="E120" s="13">
        <f t="shared" si="34"/>
        <v>6930</v>
      </c>
      <c r="F120" s="14">
        <f t="shared" si="35"/>
        <v>0</v>
      </c>
      <c r="G120" s="14">
        <f t="shared" si="29"/>
        <v>6930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700</v>
      </c>
      <c r="D121" s="13">
        <f t="shared" si="33"/>
        <v>70</v>
      </c>
      <c r="E121" s="13">
        <f t="shared" si="34"/>
        <v>7000</v>
      </c>
      <c r="F121" s="14">
        <f t="shared" si="35"/>
        <v>0</v>
      </c>
      <c r="G121" s="14">
        <f t="shared" si="29"/>
        <v>7000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700</v>
      </c>
      <c r="D122" s="13">
        <f t="shared" si="33"/>
        <v>70</v>
      </c>
      <c r="E122" s="13">
        <f t="shared" si="34"/>
        <v>7070</v>
      </c>
      <c r="F122" s="14">
        <f t="shared" si="35"/>
        <v>0</v>
      </c>
      <c r="G122" s="14">
        <f t="shared" si="29"/>
        <v>7070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700</v>
      </c>
      <c r="D123" s="13">
        <f t="shared" si="33"/>
        <v>70</v>
      </c>
      <c r="E123" s="13">
        <f t="shared" si="34"/>
        <v>7140</v>
      </c>
      <c r="F123" s="14">
        <f t="shared" si="35"/>
        <v>0</v>
      </c>
      <c r="G123" s="14">
        <f t="shared" si="29"/>
        <v>7140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700</v>
      </c>
      <c r="D124" s="13">
        <f t="shared" si="33"/>
        <v>70</v>
      </c>
      <c r="E124" s="13">
        <f t="shared" si="34"/>
        <v>7210</v>
      </c>
      <c r="F124" s="14">
        <f t="shared" si="35"/>
        <v>0</v>
      </c>
      <c r="G124" s="14">
        <f t="shared" si="29"/>
        <v>7210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19" sqref="M19"/>
    </sheetView>
  </sheetViews>
  <sheetFormatPr defaultColWidth="11" defaultRowHeight="15"/>
  <cols>
    <col min="1" max="1" width="7" hidden="1" customWidth="1"/>
    <col min="2" max="2" width="9.42857142857143" customWidth="1"/>
    <col min="4" max="4" width="10.4285714285714" customWidth="1"/>
    <col min="5" max="5" width="13.1428571428571" customWidth="1"/>
    <col min="6" max="6" width="10.2857142857143" customWidth="1"/>
    <col min="7" max="7" width="12.5714285714286" customWidth="1"/>
    <col min="8" max="8" width="9" customWidth="1"/>
    <col min="9" max="9" width="12" customWidth="1"/>
    <col min="10" max="10" width="10.1428571428571" customWidth="1"/>
    <col min="11" max="11" width="11.5714285714286" customWidth="1"/>
    <col min="12" max="12" width="10.2857142857143" customWidth="1"/>
    <col min="14" max="14" width="9.71428571428571" customWidth="1"/>
    <col min="15" max="15" width="11.7142857142857" customWidth="1"/>
    <col min="16" max="16" width="8.42857142857143" customWidth="1"/>
    <col min="17" max="17" width="0.857142857142857" customWidth="1"/>
    <col min="18" max="18" width="19.4285714285714" customWidth="1"/>
    <col min="19" max="19" width="10.7142857142857" customWidth="1"/>
  </cols>
  <sheetData>
    <row r="1" spans="2:16">
      <c r="B1" s="1" t="s">
        <v>9</v>
      </c>
      <c r="C1" s="2" t="s">
        <v>173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1000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1000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1000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1300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1000</v>
      </c>
      <c r="D6" s="13">
        <f t="shared" ref="D6:D37" si="4">C5*$K$1</f>
        <v>100</v>
      </c>
      <c r="E6" s="13">
        <f t="shared" ref="E6:E37" si="5">C5*$K$1+G5</f>
        <v>100</v>
      </c>
      <c r="F6" s="14">
        <f t="shared" ref="F6:F37" si="6">IF(J6&gt;E6,E6,J6)</f>
        <v>100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100</v>
      </c>
      <c r="K6" s="27">
        <v>43616</v>
      </c>
      <c r="L6" s="26">
        <v>90</v>
      </c>
      <c r="M6" s="27">
        <v>43630</v>
      </c>
      <c r="N6" s="28">
        <v>10</v>
      </c>
      <c r="O6" s="27"/>
      <c r="P6" s="28"/>
      <c r="R6" s="34" t="s">
        <v>5</v>
      </c>
      <c r="S6" s="33">
        <f ca="1">VLOOKUP($A$2,$A$5:$P$127,4,FALSE)</f>
        <v>130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1000</v>
      </c>
      <c r="D7" s="13">
        <f t="shared" si="4"/>
        <v>100</v>
      </c>
      <c r="E7" s="13">
        <f t="shared" si="5"/>
        <v>100</v>
      </c>
      <c r="F7" s="14">
        <f t="shared" si="6"/>
        <v>100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100</v>
      </c>
      <c r="K7" s="27">
        <v>43650</v>
      </c>
      <c r="L7" s="26">
        <v>100</v>
      </c>
      <c r="M7" s="27"/>
      <c r="N7" s="28"/>
      <c r="O7" s="27"/>
      <c r="P7" s="28"/>
      <c r="R7" s="35" t="s">
        <v>24</v>
      </c>
      <c r="S7" s="33">
        <f ca="1">VLOOKUP($A$2,$A$5:$P$127,7,FALSE)</f>
        <v>260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1100</v>
      </c>
      <c r="D8" s="13">
        <f t="shared" si="4"/>
        <v>100</v>
      </c>
      <c r="E8" s="13">
        <f t="shared" si="5"/>
        <v>100</v>
      </c>
      <c r="F8" s="14">
        <f t="shared" si="6"/>
        <v>100</v>
      </c>
      <c r="G8" s="14">
        <f t="shared" si="0"/>
        <v>0</v>
      </c>
      <c r="H8" s="14">
        <f t="shared" si="7"/>
        <v>0</v>
      </c>
      <c r="I8" s="24">
        <f t="shared" si="8"/>
        <v>100</v>
      </c>
      <c r="J8" s="24">
        <f t="shared" si="9"/>
        <v>100</v>
      </c>
      <c r="K8" s="27">
        <v>43690</v>
      </c>
      <c r="L8" s="26">
        <v>100</v>
      </c>
      <c r="M8" s="27">
        <v>43690</v>
      </c>
      <c r="N8" s="28">
        <v>-100</v>
      </c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1100</v>
      </c>
      <c r="D9" s="13">
        <f t="shared" si="4"/>
        <v>110</v>
      </c>
      <c r="E9" s="13">
        <f t="shared" si="5"/>
        <v>110</v>
      </c>
      <c r="F9" s="14">
        <f t="shared" si="6"/>
        <v>110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110</v>
      </c>
      <c r="K9" s="27">
        <v>43727</v>
      </c>
      <c r="L9" s="26">
        <v>70</v>
      </c>
      <c r="M9" s="27">
        <v>43728</v>
      </c>
      <c r="N9" s="28">
        <v>40</v>
      </c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1100</v>
      </c>
      <c r="D10" s="13">
        <f t="shared" si="4"/>
        <v>110</v>
      </c>
      <c r="E10" s="13">
        <f t="shared" si="5"/>
        <v>110</v>
      </c>
      <c r="F10" s="14">
        <f t="shared" si="6"/>
        <v>100</v>
      </c>
      <c r="G10" s="14">
        <f t="shared" si="0"/>
        <v>10</v>
      </c>
      <c r="H10" s="14">
        <f t="shared" si="7"/>
        <v>0</v>
      </c>
      <c r="I10" s="24">
        <f t="shared" si="8"/>
        <v>0</v>
      </c>
      <c r="J10" s="24">
        <f t="shared" si="9"/>
        <v>100</v>
      </c>
      <c r="K10" s="27">
        <v>43750</v>
      </c>
      <c r="L10" s="26">
        <v>100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1100</v>
      </c>
      <c r="D11" s="13">
        <f t="shared" si="4"/>
        <v>110</v>
      </c>
      <c r="E11" s="13">
        <f t="shared" si="5"/>
        <v>120</v>
      </c>
      <c r="F11" s="14">
        <f t="shared" si="6"/>
        <v>120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120</v>
      </c>
      <c r="K11" s="27">
        <v>43785</v>
      </c>
      <c r="L11" s="26">
        <v>120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1100</v>
      </c>
      <c r="D12" s="13">
        <f t="shared" si="4"/>
        <v>110</v>
      </c>
      <c r="E12" s="13">
        <f t="shared" si="5"/>
        <v>110</v>
      </c>
      <c r="F12" s="14">
        <f t="shared" si="6"/>
        <v>110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110</v>
      </c>
      <c r="K12" s="27">
        <v>43833</v>
      </c>
      <c r="L12" s="26">
        <v>110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1300</v>
      </c>
      <c r="D13" s="13">
        <f t="shared" si="4"/>
        <v>110</v>
      </c>
      <c r="E13" s="13">
        <f t="shared" si="5"/>
        <v>110</v>
      </c>
      <c r="F13" s="14">
        <f t="shared" si="6"/>
        <v>110</v>
      </c>
      <c r="G13" s="14">
        <f t="shared" si="0"/>
        <v>0</v>
      </c>
      <c r="H13" s="14">
        <f t="shared" si="7"/>
        <v>0</v>
      </c>
      <c r="I13" s="24">
        <f t="shared" si="8"/>
        <v>200</v>
      </c>
      <c r="J13" s="24">
        <f t="shared" si="9"/>
        <v>110</v>
      </c>
      <c r="K13" s="27">
        <v>43833</v>
      </c>
      <c r="L13" s="26">
        <v>110</v>
      </c>
      <c r="M13" s="27">
        <v>43841</v>
      </c>
      <c r="N13" s="28">
        <v>-200</v>
      </c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1300</v>
      </c>
      <c r="D14" s="13">
        <f t="shared" si="4"/>
        <v>130</v>
      </c>
      <c r="E14" s="13">
        <f t="shared" si="5"/>
        <v>130</v>
      </c>
      <c r="F14" s="14">
        <f t="shared" si="6"/>
        <v>130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130</v>
      </c>
      <c r="K14" s="27">
        <v>43872</v>
      </c>
      <c r="L14" s="26">
        <v>130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1300</v>
      </c>
      <c r="D15" s="13">
        <f t="shared" si="4"/>
        <v>130</v>
      </c>
      <c r="E15" s="13">
        <f t="shared" si="5"/>
        <v>130</v>
      </c>
      <c r="F15" s="14">
        <f t="shared" si="6"/>
        <v>130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130</v>
      </c>
      <c r="K15" s="29">
        <v>43937</v>
      </c>
      <c r="L15" s="26">
        <v>130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1300</v>
      </c>
      <c r="D16" s="13">
        <f t="shared" si="4"/>
        <v>130</v>
      </c>
      <c r="E16" s="13">
        <f t="shared" si="5"/>
        <v>130</v>
      </c>
      <c r="F16" s="14">
        <f t="shared" si="6"/>
        <v>130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130</v>
      </c>
      <c r="K16" s="25">
        <v>43963</v>
      </c>
      <c r="L16" s="26">
        <v>130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1300</v>
      </c>
      <c r="D17" s="13">
        <f t="shared" si="4"/>
        <v>130</v>
      </c>
      <c r="E17" s="13">
        <f t="shared" si="5"/>
        <v>130</v>
      </c>
      <c r="F17" s="14">
        <f t="shared" si="6"/>
        <v>70</v>
      </c>
      <c r="G17" s="14">
        <f t="shared" si="0"/>
        <v>60</v>
      </c>
      <c r="H17" s="14">
        <f t="shared" si="7"/>
        <v>0</v>
      </c>
      <c r="I17" s="24">
        <f t="shared" si="8"/>
        <v>0</v>
      </c>
      <c r="J17" s="24">
        <f t="shared" si="9"/>
        <v>70</v>
      </c>
      <c r="K17" s="25">
        <v>43963</v>
      </c>
      <c r="L17" s="26">
        <v>70</v>
      </c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1300</v>
      </c>
      <c r="D18" s="13">
        <f t="shared" si="4"/>
        <v>130</v>
      </c>
      <c r="E18" s="13">
        <f t="shared" si="5"/>
        <v>190</v>
      </c>
      <c r="F18" s="14">
        <f t="shared" si="6"/>
        <v>190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190</v>
      </c>
      <c r="K18" s="25">
        <v>44026</v>
      </c>
      <c r="L18" s="26">
        <v>190</v>
      </c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1300</v>
      </c>
      <c r="D19" s="13">
        <f t="shared" si="4"/>
        <v>130</v>
      </c>
      <c r="E19" s="13">
        <f t="shared" si="5"/>
        <v>130</v>
      </c>
      <c r="F19" s="14">
        <f t="shared" si="6"/>
        <v>130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130</v>
      </c>
      <c r="K19" s="25">
        <v>44026</v>
      </c>
      <c r="L19" s="26">
        <v>130</v>
      </c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1300</v>
      </c>
      <c r="D20" s="13">
        <f t="shared" si="4"/>
        <v>130</v>
      </c>
      <c r="E20" s="13">
        <f t="shared" si="5"/>
        <v>130</v>
      </c>
      <c r="F20" s="14">
        <f t="shared" si="6"/>
        <v>0</v>
      </c>
      <c r="G20" s="14">
        <f t="shared" si="0"/>
        <v>130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1300</v>
      </c>
      <c r="D21" s="13">
        <f t="shared" si="4"/>
        <v>130</v>
      </c>
      <c r="E21" s="13">
        <f t="shared" si="5"/>
        <v>260</v>
      </c>
      <c r="F21" s="14">
        <f t="shared" si="6"/>
        <v>0</v>
      </c>
      <c r="G21" s="14">
        <f t="shared" si="0"/>
        <v>260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1300</v>
      </c>
      <c r="D22" s="13">
        <f t="shared" si="4"/>
        <v>130</v>
      </c>
      <c r="E22" s="13">
        <f t="shared" si="5"/>
        <v>390</v>
      </c>
      <c r="F22" s="14">
        <f t="shared" si="6"/>
        <v>0</v>
      </c>
      <c r="G22" s="14">
        <f t="shared" si="0"/>
        <v>390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1300</v>
      </c>
      <c r="D23" s="13">
        <f t="shared" si="4"/>
        <v>130</v>
      </c>
      <c r="E23" s="13">
        <f t="shared" si="5"/>
        <v>520</v>
      </c>
      <c r="F23" s="14">
        <f t="shared" si="6"/>
        <v>0</v>
      </c>
      <c r="G23" s="14">
        <f t="shared" si="0"/>
        <v>520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1300</v>
      </c>
      <c r="D24" s="13">
        <f t="shared" si="4"/>
        <v>130</v>
      </c>
      <c r="E24" s="13">
        <f t="shared" si="5"/>
        <v>650</v>
      </c>
      <c r="F24" s="14">
        <f t="shared" si="6"/>
        <v>0</v>
      </c>
      <c r="G24" s="14">
        <f t="shared" si="0"/>
        <v>650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1300</v>
      </c>
      <c r="D25" s="13">
        <f t="shared" si="4"/>
        <v>130</v>
      </c>
      <c r="E25" s="13">
        <f t="shared" si="5"/>
        <v>780</v>
      </c>
      <c r="F25" s="14">
        <f t="shared" si="6"/>
        <v>0</v>
      </c>
      <c r="G25" s="14">
        <f t="shared" si="0"/>
        <v>780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1300</v>
      </c>
      <c r="D26" s="13">
        <f t="shared" si="4"/>
        <v>130</v>
      </c>
      <c r="E26" s="13">
        <f t="shared" si="5"/>
        <v>910</v>
      </c>
      <c r="F26" s="14">
        <f t="shared" si="6"/>
        <v>0</v>
      </c>
      <c r="G26" s="14">
        <f t="shared" si="0"/>
        <v>910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1300</v>
      </c>
      <c r="D27" s="13">
        <f t="shared" si="4"/>
        <v>130</v>
      </c>
      <c r="E27" s="13">
        <f t="shared" si="5"/>
        <v>1040</v>
      </c>
      <c r="F27" s="14">
        <f t="shared" si="6"/>
        <v>0</v>
      </c>
      <c r="G27" s="14">
        <f t="shared" si="0"/>
        <v>1040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1300</v>
      </c>
      <c r="D28" s="13">
        <f t="shared" si="4"/>
        <v>130</v>
      </c>
      <c r="E28" s="13">
        <f t="shared" si="5"/>
        <v>1170</v>
      </c>
      <c r="F28" s="14">
        <f t="shared" si="6"/>
        <v>0</v>
      </c>
      <c r="G28" s="14">
        <f t="shared" si="0"/>
        <v>1170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1300</v>
      </c>
      <c r="D29" s="13">
        <f t="shared" si="4"/>
        <v>130</v>
      </c>
      <c r="E29" s="13">
        <f t="shared" si="5"/>
        <v>1300</v>
      </c>
      <c r="F29" s="14">
        <f t="shared" si="6"/>
        <v>0</v>
      </c>
      <c r="G29" s="14">
        <f t="shared" si="0"/>
        <v>1300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1300</v>
      </c>
      <c r="D30" s="13">
        <f t="shared" si="4"/>
        <v>130</v>
      </c>
      <c r="E30" s="13">
        <f t="shared" si="5"/>
        <v>1430</v>
      </c>
      <c r="F30" s="14">
        <f t="shared" si="6"/>
        <v>0</v>
      </c>
      <c r="G30" s="14">
        <f t="shared" si="0"/>
        <v>1430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1300</v>
      </c>
      <c r="D31" s="13">
        <f t="shared" si="4"/>
        <v>130</v>
      </c>
      <c r="E31" s="13">
        <f t="shared" si="5"/>
        <v>1560</v>
      </c>
      <c r="F31" s="14">
        <f t="shared" si="6"/>
        <v>0</v>
      </c>
      <c r="G31" s="14">
        <f t="shared" si="0"/>
        <v>1560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1300</v>
      </c>
      <c r="D32" s="13">
        <f t="shared" si="4"/>
        <v>130</v>
      </c>
      <c r="E32" s="13">
        <f t="shared" si="5"/>
        <v>1690</v>
      </c>
      <c r="F32" s="14">
        <f t="shared" si="6"/>
        <v>0</v>
      </c>
      <c r="G32" s="14">
        <f t="shared" si="0"/>
        <v>1690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1300</v>
      </c>
      <c r="D33" s="13">
        <f t="shared" si="4"/>
        <v>130</v>
      </c>
      <c r="E33" s="13">
        <f t="shared" si="5"/>
        <v>1820</v>
      </c>
      <c r="F33" s="14">
        <f t="shared" si="6"/>
        <v>0</v>
      </c>
      <c r="G33" s="14">
        <f t="shared" si="0"/>
        <v>1820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1300</v>
      </c>
      <c r="D34" s="13">
        <f t="shared" si="4"/>
        <v>130</v>
      </c>
      <c r="E34" s="13">
        <f t="shared" si="5"/>
        <v>1950</v>
      </c>
      <c r="F34" s="14">
        <f t="shared" si="6"/>
        <v>0</v>
      </c>
      <c r="G34" s="14">
        <f t="shared" si="0"/>
        <v>1950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1300</v>
      </c>
      <c r="D35" s="13">
        <f t="shared" si="4"/>
        <v>130</v>
      </c>
      <c r="E35" s="13">
        <f t="shared" si="5"/>
        <v>2080</v>
      </c>
      <c r="F35" s="14">
        <f t="shared" si="6"/>
        <v>0</v>
      </c>
      <c r="G35" s="14">
        <f t="shared" si="0"/>
        <v>2080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1300</v>
      </c>
      <c r="D36" s="13">
        <f t="shared" si="4"/>
        <v>130</v>
      </c>
      <c r="E36" s="13">
        <f t="shared" si="5"/>
        <v>2210</v>
      </c>
      <c r="F36" s="14">
        <f t="shared" si="6"/>
        <v>0</v>
      </c>
      <c r="G36" s="14">
        <f t="shared" si="0"/>
        <v>2210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1300</v>
      </c>
      <c r="D37" s="13">
        <f t="shared" si="4"/>
        <v>130</v>
      </c>
      <c r="E37" s="13">
        <f t="shared" si="5"/>
        <v>2340</v>
      </c>
      <c r="F37" s="14">
        <f t="shared" si="6"/>
        <v>0</v>
      </c>
      <c r="G37" s="14">
        <f t="shared" ref="G37:G68" si="10">E37-F37</f>
        <v>2340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1300</v>
      </c>
      <c r="D38" s="13">
        <f t="shared" ref="D38:D69" si="14">C37*$K$1</f>
        <v>130</v>
      </c>
      <c r="E38" s="13">
        <f t="shared" ref="E38:E69" si="15">C37*$K$1+G37</f>
        <v>2470</v>
      </c>
      <c r="F38" s="14">
        <f t="shared" ref="F38:F69" si="16">IF(J38&gt;E38,E38,J38)</f>
        <v>0</v>
      </c>
      <c r="G38" s="14">
        <f t="shared" si="10"/>
        <v>2470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1300</v>
      </c>
      <c r="D39" s="13">
        <f t="shared" si="14"/>
        <v>130</v>
      </c>
      <c r="E39" s="13">
        <f t="shared" si="15"/>
        <v>2600</v>
      </c>
      <c r="F39" s="14">
        <f t="shared" si="16"/>
        <v>0</v>
      </c>
      <c r="G39" s="14">
        <f t="shared" si="10"/>
        <v>2600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1300</v>
      </c>
      <c r="D40" s="13">
        <f t="shared" si="14"/>
        <v>130</v>
      </c>
      <c r="E40" s="13">
        <f t="shared" si="15"/>
        <v>2730</v>
      </c>
      <c r="F40" s="14">
        <f t="shared" si="16"/>
        <v>0</v>
      </c>
      <c r="G40" s="14">
        <f t="shared" si="10"/>
        <v>2730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1300</v>
      </c>
      <c r="D41" s="13">
        <f t="shared" si="14"/>
        <v>130</v>
      </c>
      <c r="E41" s="13">
        <f t="shared" si="15"/>
        <v>2860</v>
      </c>
      <c r="F41" s="14">
        <f t="shared" si="16"/>
        <v>0</v>
      </c>
      <c r="G41" s="14">
        <f t="shared" si="10"/>
        <v>2860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1300</v>
      </c>
      <c r="D42" s="13">
        <f t="shared" si="14"/>
        <v>130</v>
      </c>
      <c r="E42" s="13">
        <f t="shared" si="15"/>
        <v>2990</v>
      </c>
      <c r="F42" s="14">
        <f t="shared" si="16"/>
        <v>0</v>
      </c>
      <c r="G42" s="14">
        <f t="shared" si="10"/>
        <v>2990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1300</v>
      </c>
      <c r="D43" s="13">
        <f t="shared" si="14"/>
        <v>130</v>
      </c>
      <c r="E43" s="13">
        <f t="shared" si="15"/>
        <v>3120</v>
      </c>
      <c r="F43" s="14">
        <f t="shared" si="16"/>
        <v>0</v>
      </c>
      <c r="G43" s="14">
        <f t="shared" si="10"/>
        <v>3120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1300</v>
      </c>
      <c r="D44" s="13">
        <f t="shared" si="14"/>
        <v>130</v>
      </c>
      <c r="E44" s="13">
        <f t="shared" si="15"/>
        <v>3250</v>
      </c>
      <c r="F44" s="14">
        <f t="shared" si="16"/>
        <v>0</v>
      </c>
      <c r="G44" s="14">
        <f t="shared" si="10"/>
        <v>3250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1300</v>
      </c>
      <c r="D45" s="13">
        <f t="shared" si="14"/>
        <v>130</v>
      </c>
      <c r="E45" s="13">
        <f t="shared" si="15"/>
        <v>3380</v>
      </c>
      <c r="F45" s="14">
        <f t="shared" si="16"/>
        <v>0</v>
      </c>
      <c r="G45" s="14">
        <f t="shared" si="10"/>
        <v>3380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1300</v>
      </c>
      <c r="D46" s="13">
        <f t="shared" si="14"/>
        <v>130</v>
      </c>
      <c r="E46" s="13">
        <f t="shared" si="15"/>
        <v>3510</v>
      </c>
      <c r="F46" s="14">
        <f t="shared" si="16"/>
        <v>0</v>
      </c>
      <c r="G46" s="14">
        <f t="shared" si="10"/>
        <v>3510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1300</v>
      </c>
      <c r="D47" s="13">
        <f t="shared" si="14"/>
        <v>130</v>
      </c>
      <c r="E47" s="13">
        <f t="shared" si="15"/>
        <v>3640</v>
      </c>
      <c r="F47" s="14">
        <f t="shared" si="16"/>
        <v>0</v>
      </c>
      <c r="G47" s="14">
        <f t="shared" si="10"/>
        <v>3640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1300</v>
      </c>
      <c r="D48" s="13">
        <f t="shared" si="14"/>
        <v>130</v>
      </c>
      <c r="E48" s="13">
        <f t="shared" si="15"/>
        <v>3770</v>
      </c>
      <c r="F48" s="14">
        <f t="shared" si="16"/>
        <v>0</v>
      </c>
      <c r="G48" s="14">
        <f t="shared" si="10"/>
        <v>3770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1300</v>
      </c>
      <c r="D49" s="13">
        <f t="shared" si="14"/>
        <v>130</v>
      </c>
      <c r="E49" s="13">
        <f t="shared" si="15"/>
        <v>3900</v>
      </c>
      <c r="F49" s="14">
        <f t="shared" si="16"/>
        <v>0</v>
      </c>
      <c r="G49" s="14">
        <f t="shared" si="10"/>
        <v>3900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1300</v>
      </c>
      <c r="D50" s="13">
        <f t="shared" si="14"/>
        <v>130</v>
      </c>
      <c r="E50" s="13">
        <f t="shared" si="15"/>
        <v>4030</v>
      </c>
      <c r="F50" s="14">
        <f t="shared" si="16"/>
        <v>0</v>
      </c>
      <c r="G50" s="14">
        <f t="shared" si="10"/>
        <v>4030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1300</v>
      </c>
      <c r="D51" s="13">
        <f t="shared" si="14"/>
        <v>130</v>
      </c>
      <c r="E51" s="13">
        <f t="shared" si="15"/>
        <v>4160</v>
      </c>
      <c r="F51" s="14">
        <f t="shared" si="16"/>
        <v>0</v>
      </c>
      <c r="G51" s="14">
        <f t="shared" si="10"/>
        <v>4160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1300</v>
      </c>
      <c r="D52" s="13">
        <f t="shared" si="14"/>
        <v>130</v>
      </c>
      <c r="E52" s="13">
        <f t="shared" si="15"/>
        <v>4290</v>
      </c>
      <c r="F52" s="14">
        <f t="shared" si="16"/>
        <v>0</v>
      </c>
      <c r="G52" s="14">
        <f t="shared" si="10"/>
        <v>4290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1300</v>
      </c>
      <c r="D53" s="13">
        <f t="shared" si="14"/>
        <v>130</v>
      </c>
      <c r="E53" s="13">
        <f t="shared" si="15"/>
        <v>4420</v>
      </c>
      <c r="F53" s="14">
        <f t="shared" si="16"/>
        <v>0</v>
      </c>
      <c r="G53" s="14">
        <f t="shared" si="10"/>
        <v>4420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1300</v>
      </c>
      <c r="D54" s="13">
        <f t="shared" si="14"/>
        <v>130</v>
      </c>
      <c r="E54" s="13">
        <f t="shared" si="15"/>
        <v>4550</v>
      </c>
      <c r="F54" s="14">
        <f t="shared" si="16"/>
        <v>0</v>
      </c>
      <c r="G54" s="14">
        <f t="shared" si="10"/>
        <v>4550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1300</v>
      </c>
      <c r="D55" s="13">
        <f t="shared" si="14"/>
        <v>130</v>
      </c>
      <c r="E55" s="13">
        <f t="shared" si="15"/>
        <v>4680</v>
      </c>
      <c r="F55" s="14">
        <f t="shared" si="16"/>
        <v>0</v>
      </c>
      <c r="G55" s="14">
        <f t="shared" si="10"/>
        <v>4680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1300</v>
      </c>
      <c r="D56" s="13">
        <f t="shared" si="14"/>
        <v>130</v>
      </c>
      <c r="E56" s="13">
        <f t="shared" si="15"/>
        <v>4810</v>
      </c>
      <c r="F56" s="14">
        <f t="shared" si="16"/>
        <v>0</v>
      </c>
      <c r="G56" s="14">
        <f t="shared" si="10"/>
        <v>4810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1300</v>
      </c>
      <c r="D57" s="13">
        <f t="shared" si="14"/>
        <v>130</v>
      </c>
      <c r="E57" s="13">
        <f t="shared" si="15"/>
        <v>4940</v>
      </c>
      <c r="F57" s="14">
        <f t="shared" si="16"/>
        <v>0</v>
      </c>
      <c r="G57" s="14">
        <f t="shared" si="10"/>
        <v>4940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1300</v>
      </c>
      <c r="D58" s="13">
        <f t="shared" si="14"/>
        <v>130</v>
      </c>
      <c r="E58" s="13">
        <f t="shared" si="15"/>
        <v>5070</v>
      </c>
      <c r="F58" s="14">
        <f t="shared" si="16"/>
        <v>0</v>
      </c>
      <c r="G58" s="14">
        <f t="shared" si="10"/>
        <v>5070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1300</v>
      </c>
      <c r="D59" s="13">
        <f t="shared" si="14"/>
        <v>130</v>
      </c>
      <c r="E59" s="13">
        <f t="shared" si="15"/>
        <v>5200</v>
      </c>
      <c r="F59" s="14">
        <f t="shared" si="16"/>
        <v>0</v>
      </c>
      <c r="G59" s="14">
        <f t="shared" si="10"/>
        <v>5200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1300</v>
      </c>
      <c r="D60" s="13">
        <f t="shared" si="14"/>
        <v>130</v>
      </c>
      <c r="E60" s="13">
        <f t="shared" si="15"/>
        <v>5330</v>
      </c>
      <c r="F60" s="14">
        <f t="shared" si="16"/>
        <v>0</v>
      </c>
      <c r="G60" s="14">
        <f t="shared" si="10"/>
        <v>5330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1300</v>
      </c>
      <c r="D61" s="13">
        <f t="shared" si="14"/>
        <v>130</v>
      </c>
      <c r="E61" s="13">
        <f t="shared" si="15"/>
        <v>5460</v>
      </c>
      <c r="F61" s="14">
        <f t="shared" si="16"/>
        <v>0</v>
      </c>
      <c r="G61" s="14">
        <f t="shared" si="10"/>
        <v>5460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1300</v>
      </c>
      <c r="D62" s="13">
        <f t="shared" si="14"/>
        <v>130</v>
      </c>
      <c r="E62" s="13">
        <f t="shared" si="15"/>
        <v>5590</v>
      </c>
      <c r="F62" s="14">
        <f t="shared" si="16"/>
        <v>0</v>
      </c>
      <c r="G62" s="14">
        <f t="shared" si="10"/>
        <v>5590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1300</v>
      </c>
      <c r="D63" s="13">
        <f t="shared" si="14"/>
        <v>130</v>
      </c>
      <c r="E63" s="13">
        <f t="shared" si="15"/>
        <v>5720</v>
      </c>
      <c r="F63" s="14">
        <f t="shared" si="16"/>
        <v>0</v>
      </c>
      <c r="G63" s="14">
        <f t="shared" si="10"/>
        <v>5720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1300</v>
      </c>
      <c r="D64" s="13">
        <f t="shared" si="14"/>
        <v>130</v>
      </c>
      <c r="E64" s="13">
        <f t="shared" si="15"/>
        <v>5850</v>
      </c>
      <c r="F64" s="14">
        <f t="shared" si="16"/>
        <v>0</v>
      </c>
      <c r="G64" s="14">
        <f t="shared" si="10"/>
        <v>5850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1300</v>
      </c>
      <c r="D65" s="13">
        <f t="shared" si="14"/>
        <v>130</v>
      </c>
      <c r="E65" s="13">
        <f t="shared" si="15"/>
        <v>5980</v>
      </c>
      <c r="F65" s="14">
        <f t="shared" si="16"/>
        <v>0</v>
      </c>
      <c r="G65" s="14">
        <f t="shared" si="10"/>
        <v>5980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1300</v>
      </c>
      <c r="D66" s="13">
        <f t="shared" si="14"/>
        <v>130</v>
      </c>
      <c r="E66" s="13">
        <f t="shared" si="15"/>
        <v>6110</v>
      </c>
      <c r="F66" s="14">
        <f t="shared" si="16"/>
        <v>0</v>
      </c>
      <c r="G66" s="14">
        <f t="shared" si="10"/>
        <v>6110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1300</v>
      </c>
      <c r="D67" s="13">
        <f t="shared" si="14"/>
        <v>130</v>
      </c>
      <c r="E67" s="13">
        <f t="shared" si="15"/>
        <v>6240</v>
      </c>
      <c r="F67" s="14">
        <f t="shared" si="16"/>
        <v>0</v>
      </c>
      <c r="G67" s="14">
        <f t="shared" si="10"/>
        <v>6240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1300</v>
      </c>
      <c r="D68" s="13">
        <f t="shared" si="14"/>
        <v>130</v>
      </c>
      <c r="E68" s="13">
        <f t="shared" si="15"/>
        <v>6370</v>
      </c>
      <c r="F68" s="14">
        <f t="shared" si="16"/>
        <v>0</v>
      </c>
      <c r="G68" s="14">
        <f t="shared" si="10"/>
        <v>6370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1300</v>
      </c>
      <c r="D69" s="13">
        <f t="shared" si="14"/>
        <v>130</v>
      </c>
      <c r="E69" s="13">
        <f t="shared" si="15"/>
        <v>6500</v>
      </c>
      <c r="F69" s="14">
        <f t="shared" si="16"/>
        <v>0</v>
      </c>
      <c r="G69" s="14">
        <f t="shared" ref="G69:G100" si="19">E69-F69</f>
        <v>6500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1300</v>
      </c>
      <c r="D70" s="13">
        <f t="shared" ref="D70:D101" si="23">C69*$K$1</f>
        <v>130</v>
      </c>
      <c r="E70" s="13">
        <f t="shared" ref="E70:E101" si="24">C69*$K$1+G69</f>
        <v>6630</v>
      </c>
      <c r="F70" s="14">
        <f t="shared" ref="F70:F101" si="25">IF(J70&gt;E70,E70,J70)</f>
        <v>0</v>
      </c>
      <c r="G70" s="14">
        <f t="shared" si="19"/>
        <v>6630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1300</v>
      </c>
      <c r="D71" s="13">
        <f t="shared" si="23"/>
        <v>130</v>
      </c>
      <c r="E71" s="13">
        <f t="shared" si="24"/>
        <v>6760</v>
      </c>
      <c r="F71" s="14">
        <f t="shared" si="25"/>
        <v>0</v>
      </c>
      <c r="G71" s="14">
        <f t="shared" si="19"/>
        <v>6760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1300</v>
      </c>
      <c r="D72" s="13">
        <f t="shared" si="23"/>
        <v>130</v>
      </c>
      <c r="E72" s="13">
        <f t="shared" si="24"/>
        <v>6890</v>
      </c>
      <c r="F72" s="14">
        <f t="shared" si="25"/>
        <v>0</v>
      </c>
      <c r="G72" s="14">
        <f t="shared" si="19"/>
        <v>6890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1300</v>
      </c>
      <c r="D73" s="13">
        <f t="shared" si="23"/>
        <v>130</v>
      </c>
      <c r="E73" s="13">
        <f t="shared" si="24"/>
        <v>7020</v>
      </c>
      <c r="F73" s="14">
        <f t="shared" si="25"/>
        <v>0</v>
      </c>
      <c r="G73" s="14">
        <f t="shared" si="19"/>
        <v>7020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1300</v>
      </c>
      <c r="D74" s="13">
        <f t="shared" si="23"/>
        <v>130</v>
      </c>
      <c r="E74" s="13">
        <f t="shared" si="24"/>
        <v>7150</v>
      </c>
      <c r="F74" s="14">
        <f t="shared" si="25"/>
        <v>0</v>
      </c>
      <c r="G74" s="14">
        <f t="shared" si="19"/>
        <v>7150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1300</v>
      </c>
      <c r="D75" s="13">
        <f t="shared" si="23"/>
        <v>130</v>
      </c>
      <c r="E75" s="13">
        <f t="shared" si="24"/>
        <v>7280</v>
      </c>
      <c r="F75" s="14">
        <f t="shared" si="25"/>
        <v>0</v>
      </c>
      <c r="G75" s="14">
        <f t="shared" si="19"/>
        <v>7280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1300</v>
      </c>
      <c r="D76" s="13">
        <f t="shared" si="23"/>
        <v>130</v>
      </c>
      <c r="E76" s="13">
        <f t="shared" si="24"/>
        <v>7410</v>
      </c>
      <c r="F76" s="14">
        <f t="shared" si="25"/>
        <v>0</v>
      </c>
      <c r="G76" s="14">
        <f t="shared" si="19"/>
        <v>7410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1300</v>
      </c>
      <c r="D77" s="13">
        <f t="shared" si="23"/>
        <v>130</v>
      </c>
      <c r="E77" s="13">
        <f t="shared" si="24"/>
        <v>7540</v>
      </c>
      <c r="F77" s="14">
        <f t="shared" si="25"/>
        <v>0</v>
      </c>
      <c r="G77" s="14">
        <f t="shared" si="19"/>
        <v>7540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1300</v>
      </c>
      <c r="D78" s="13">
        <f t="shared" si="23"/>
        <v>130</v>
      </c>
      <c r="E78" s="13">
        <f t="shared" si="24"/>
        <v>7670</v>
      </c>
      <c r="F78" s="14">
        <f t="shared" si="25"/>
        <v>0</v>
      </c>
      <c r="G78" s="14">
        <f t="shared" si="19"/>
        <v>7670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1300</v>
      </c>
      <c r="D79" s="13">
        <f t="shared" si="23"/>
        <v>130</v>
      </c>
      <c r="E79" s="13">
        <f t="shared" si="24"/>
        <v>7800</v>
      </c>
      <c r="F79" s="14">
        <f t="shared" si="25"/>
        <v>0</v>
      </c>
      <c r="G79" s="14">
        <f t="shared" si="19"/>
        <v>7800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1300</v>
      </c>
      <c r="D80" s="13">
        <f t="shared" si="23"/>
        <v>130</v>
      </c>
      <c r="E80" s="13">
        <f t="shared" si="24"/>
        <v>7930</v>
      </c>
      <c r="F80" s="14">
        <f t="shared" si="25"/>
        <v>0</v>
      </c>
      <c r="G80" s="14">
        <f t="shared" si="19"/>
        <v>7930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1300</v>
      </c>
      <c r="D81" s="13">
        <f t="shared" si="23"/>
        <v>130</v>
      </c>
      <c r="E81" s="13">
        <f t="shared" si="24"/>
        <v>8060</v>
      </c>
      <c r="F81" s="14">
        <f t="shared" si="25"/>
        <v>0</v>
      </c>
      <c r="G81" s="14">
        <f t="shared" si="19"/>
        <v>8060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1300</v>
      </c>
      <c r="D82" s="13">
        <f t="shared" si="23"/>
        <v>130</v>
      </c>
      <c r="E82" s="13">
        <f t="shared" si="24"/>
        <v>8190</v>
      </c>
      <c r="F82" s="14">
        <f t="shared" si="25"/>
        <v>0</v>
      </c>
      <c r="G82" s="14">
        <f t="shared" si="19"/>
        <v>8190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1300</v>
      </c>
      <c r="D83" s="13">
        <f t="shared" si="23"/>
        <v>130</v>
      </c>
      <c r="E83" s="13">
        <f t="shared" si="24"/>
        <v>8320</v>
      </c>
      <c r="F83" s="14">
        <f t="shared" si="25"/>
        <v>0</v>
      </c>
      <c r="G83" s="14">
        <f t="shared" si="19"/>
        <v>8320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1300</v>
      </c>
      <c r="D84" s="13">
        <f t="shared" si="23"/>
        <v>130</v>
      </c>
      <c r="E84" s="13">
        <f t="shared" si="24"/>
        <v>8450</v>
      </c>
      <c r="F84" s="14">
        <f t="shared" si="25"/>
        <v>0</v>
      </c>
      <c r="G84" s="14">
        <f t="shared" si="19"/>
        <v>8450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1300</v>
      </c>
      <c r="D85" s="13">
        <f t="shared" si="23"/>
        <v>130</v>
      </c>
      <c r="E85" s="13">
        <f t="shared" si="24"/>
        <v>8580</v>
      </c>
      <c r="F85" s="14">
        <f t="shared" si="25"/>
        <v>0</v>
      </c>
      <c r="G85" s="14">
        <f t="shared" si="19"/>
        <v>8580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1300</v>
      </c>
      <c r="D86" s="13">
        <f t="shared" si="23"/>
        <v>130</v>
      </c>
      <c r="E86" s="13">
        <f t="shared" si="24"/>
        <v>8710</v>
      </c>
      <c r="F86" s="14">
        <f t="shared" si="25"/>
        <v>0</v>
      </c>
      <c r="G86" s="14">
        <f t="shared" si="19"/>
        <v>8710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1300</v>
      </c>
      <c r="D87" s="13">
        <f t="shared" si="23"/>
        <v>130</v>
      </c>
      <c r="E87" s="13">
        <f t="shared" si="24"/>
        <v>8840</v>
      </c>
      <c r="F87" s="14">
        <f t="shared" si="25"/>
        <v>0</v>
      </c>
      <c r="G87" s="14">
        <f t="shared" si="19"/>
        <v>8840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1300</v>
      </c>
      <c r="D88" s="13">
        <f t="shared" si="23"/>
        <v>130</v>
      </c>
      <c r="E88" s="13">
        <f t="shared" si="24"/>
        <v>8970</v>
      </c>
      <c r="F88" s="14">
        <f t="shared" si="25"/>
        <v>0</v>
      </c>
      <c r="G88" s="14">
        <f t="shared" si="19"/>
        <v>8970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1300</v>
      </c>
      <c r="D89" s="13">
        <f t="shared" si="23"/>
        <v>130</v>
      </c>
      <c r="E89" s="13">
        <f t="shared" si="24"/>
        <v>9100</v>
      </c>
      <c r="F89" s="14">
        <f t="shared" si="25"/>
        <v>0</v>
      </c>
      <c r="G89" s="14">
        <f t="shared" si="19"/>
        <v>9100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1300</v>
      </c>
      <c r="D90" s="13">
        <f t="shared" si="23"/>
        <v>130</v>
      </c>
      <c r="E90" s="13">
        <f t="shared" si="24"/>
        <v>9230</v>
      </c>
      <c r="F90" s="14">
        <f t="shared" si="25"/>
        <v>0</v>
      </c>
      <c r="G90" s="14">
        <f t="shared" si="19"/>
        <v>9230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1300</v>
      </c>
      <c r="D91" s="13">
        <f t="shared" si="23"/>
        <v>130</v>
      </c>
      <c r="E91" s="13">
        <f t="shared" si="24"/>
        <v>9360</v>
      </c>
      <c r="F91" s="14">
        <f t="shared" si="25"/>
        <v>0</v>
      </c>
      <c r="G91" s="14">
        <f t="shared" si="19"/>
        <v>9360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1300</v>
      </c>
      <c r="D92" s="13">
        <f t="shared" si="23"/>
        <v>130</v>
      </c>
      <c r="E92" s="13">
        <f t="shared" si="24"/>
        <v>9490</v>
      </c>
      <c r="F92" s="14">
        <f t="shared" si="25"/>
        <v>0</v>
      </c>
      <c r="G92" s="14">
        <f t="shared" si="19"/>
        <v>9490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1300</v>
      </c>
      <c r="D93" s="13">
        <f t="shared" si="23"/>
        <v>130</v>
      </c>
      <c r="E93" s="13">
        <f t="shared" si="24"/>
        <v>9620</v>
      </c>
      <c r="F93" s="14">
        <f t="shared" si="25"/>
        <v>0</v>
      </c>
      <c r="G93" s="14">
        <f t="shared" si="19"/>
        <v>9620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1300</v>
      </c>
      <c r="D94" s="13">
        <f t="shared" si="23"/>
        <v>130</v>
      </c>
      <c r="E94" s="13">
        <f t="shared" si="24"/>
        <v>9750</v>
      </c>
      <c r="F94" s="14">
        <f t="shared" si="25"/>
        <v>0</v>
      </c>
      <c r="G94" s="14">
        <f t="shared" si="19"/>
        <v>9750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1300</v>
      </c>
      <c r="D95" s="13">
        <f t="shared" si="23"/>
        <v>130</v>
      </c>
      <c r="E95" s="13">
        <f t="shared" si="24"/>
        <v>9880</v>
      </c>
      <c r="F95" s="14">
        <f t="shared" si="25"/>
        <v>0</v>
      </c>
      <c r="G95" s="14">
        <f t="shared" si="19"/>
        <v>9880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1300</v>
      </c>
      <c r="D96" s="13">
        <f t="shared" si="23"/>
        <v>130</v>
      </c>
      <c r="E96" s="13">
        <f t="shared" si="24"/>
        <v>10010</v>
      </c>
      <c r="F96" s="14">
        <f t="shared" si="25"/>
        <v>0</v>
      </c>
      <c r="G96" s="14">
        <f t="shared" si="19"/>
        <v>10010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1300</v>
      </c>
      <c r="D97" s="13">
        <f t="shared" si="23"/>
        <v>130</v>
      </c>
      <c r="E97" s="13">
        <f t="shared" si="24"/>
        <v>10140</v>
      </c>
      <c r="F97" s="14">
        <f t="shared" si="25"/>
        <v>0</v>
      </c>
      <c r="G97" s="14">
        <f t="shared" si="19"/>
        <v>10140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1300</v>
      </c>
      <c r="D98" s="13">
        <f t="shared" si="23"/>
        <v>130</v>
      </c>
      <c r="E98" s="13">
        <f t="shared" si="24"/>
        <v>10270</v>
      </c>
      <c r="F98" s="14">
        <f t="shared" si="25"/>
        <v>0</v>
      </c>
      <c r="G98" s="14">
        <f t="shared" si="19"/>
        <v>10270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1300</v>
      </c>
      <c r="D99" s="13">
        <f t="shared" si="23"/>
        <v>130</v>
      </c>
      <c r="E99" s="13">
        <f t="shared" si="24"/>
        <v>10400</v>
      </c>
      <c r="F99" s="14">
        <f t="shared" si="25"/>
        <v>0</v>
      </c>
      <c r="G99" s="14">
        <f t="shared" si="19"/>
        <v>10400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1300</v>
      </c>
      <c r="D100" s="13">
        <f t="shared" si="23"/>
        <v>130</v>
      </c>
      <c r="E100" s="13">
        <f t="shared" si="24"/>
        <v>10530</v>
      </c>
      <c r="F100" s="14">
        <f t="shared" si="25"/>
        <v>0</v>
      </c>
      <c r="G100" s="14">
        <f t="shared" si="19"/>
        <v>10530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1300</v>
      </c>
      <c r="D101" s="13">
        <f t="shared" si="23"/>
        <v>130</v>
      </c>
      <c r="E101" s="13">
        <f t="shared" si="24"/>
        <v>10660</v>
      </c>
      <c r="F101" s="14">
        <f t="shared" si="25"/>
        <v>0</v>
      </c>
      <c r="G101" s="14">
        <f t="shared" ref="G101:G124" si="29">E101-F101</f>
        <v>10660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1300</v>
      </c>
      <c r="D102" s="13">
        <f t="shared" ref="D102:D124" si="33">C101*$K$1</f>
        <v>130</v>
      </c>
      <c r="E102" s="13">
        <f t="shared" ref="E102:E124" si="34">C101*$K$1+G101</f>
        <v>10790</v>
      </c>
      <c r="F102" s="14">
        <f t="shared" ref="F102:F124" si="35">IF(J102&gt;E102,E102,J102)</f>
        <v>0</v>
      </c>
      <c r="G102" s="14">
        <f t="shared" si="29"/>
        <v>10790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1300</v>
      </c>
      <c r="D103" s="13">
        <f t="shared" si="33"/>
        <v>130</v>
      </c>
      <c r="E103" s="13">
        <f t="shared" si="34"/>
        <v>10920</v>
      </c>
      <c r="F103" s="14">
        <f t="shared" si="35"/>
        <v>0</v>
      </c>
      <c r="G103" s="14">
        <f t="shared" si="29"/>
        <v>10920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1300</v>
      </c>
      <c r="D104" s="13">
        <f t="shared" si="33"/>
        <v>130</v>
      </c>
      <c r="E104" s="13">
        <f t="shared" si="34"/>
        <v>11050</v>
      </c>
      <c r="F104" s="14">
        <f t="shared" si="35"/>
        <v>0</v>
      </c>
      <c r="G104" s="14">
        <f t="shared" si="29"/>
        <v>11050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1300</v>
      </c>
      <c r="D105" s="13">
        <f t="shared" si="33"/>
        <v>130</v>
      </c>
      <c r="E105" s="13">
        <f t="shared" si="34"/>
        <v>11180</v>
      </c>
      <c r="F105" s="14">
        <f t="shared" si="35"/>
        <v>0</v>
      </c>
      <c r="G105" s="14">
        <f t="shared" si="29"/>
        <v>11180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1300</v>
      </c>
      <c r="D106" s="13">
        <f t="shared" si="33"/>
        <v>130</v>
      </c>
      <c r="E106" s="13">
        <f t="shared" si="34"/>
        <v>11310</v>
      </c>
      <c r="F106" s="14">
        <f t="shared" si="35"/>
        <v>0</v>
      </c>
      <c r="G106" s="14">
        <f t="shared" si="29"/>
        <v>11310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1300</v>
      </c>
      <c r="D107" s="13">
        <f t="shared" si="33"/>
        <v>130</v>
      </c>
      <c r="E107" s="13">
        <f t="shared" si="34"/>
        <v>11440</v>
      </c>
      <c r="F107" s="14">
        <f t="shared" si="35"/>
        <v>0</v>
      </c>
      <c r="G107" s="14">
        <f t="shared" si="29"/>
        <v>11440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1300</v>
      </c>
      <c r="D108" s="13">
        <f t="shared" si="33"/>
        <v>130</v>
      </c>
      <c r="E108" s="13">
        <f t="shared" si="34"/>
        <v>11570</v>
      </c>
      <c r="F108" s="14">
        <f t="shared" si="35"/>
        <v>0</v>
      </c>
      <c r="G108" s="14">
        <f t="shared" si="29"/>
        <v>11570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1300</v>
      </c>
      <c r="D109" s="13">
        <f t="shared" si="33"/>
        <v>130</v>
      </c>
      <c r="E109" s="13">
        <f t="shared" si="34"/>
        <v>11700</v>
      </c>
      <c r="F109" s="14">
        <f t="shared" si="35"/>
        <v>0</v>
      </c>
      <c r="G109" s="14">
        <f t="shared" si="29"/>
        <v>11700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1300</v>
      </c>
      <c r="D110" s="13">
        <f t="shared" si="33"/>
        <v>130</v>
      </c>
      <c r="E110" s="13">
        <f t="shared" si="34"/>
        <v>11830</v>
      </c>
      <c r="F110" s="14">
        <f t="shared" si="35"/>
        <v>0</v>
      </c>
      <c r="G110" s="14">
        <f t="shared" si="29"/>
        <v>11830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1300</v>
      </c>
      <c r="D111" s="13">
        <f t="shared" si="33"/>
        <v>130</v>
      </c>
      <c r="E111" s="13">
        <f t="shared" si="34"/>
        <v>11960</v>
      </c>
      <c r="F111" s="14">
        <f t="shared" si="35"/>
        <v>0</v>
      </c>
      <c r="G111" s="14">
        <f t="shared" si="29"/>
        <v>11960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1300</v>
      </c>
      <c r="D112" s="13">
        <f t="shared" si="33"/>
        <v>130</v>
      </c>
      <c r="E112" s="13">
        <f t="shared" si="34"/>
        <v>12090</v>
      </c>
      <c r="F112" s="14">
        <f t="shared" si="35"/>
        <v>0</v>
      </c>
      <c r="G112" s="14">
        <f t="shared" si="29"/>
        <v>12090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1300</v>
      </c>
      <c r="D113" s="13">
        <f t="shared" si="33"/>
        <v>130</v>
      </c>
      <c r="E113" s="13">
        <f t="shared" si="34"/>
        <v>12220</v>
      </c>
      <c r="F113" s="14">
        <f t="shared" si="35"/>
        <v>0</v>
      </c>
      <c r="G113" s="14">
        <f t="shared" si="29"/>
        <v>12220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1300</v>
      </c>
      <c r="D114" s="13">
        <f t="shared" si="33"/>
        <v>130</v>
      </c>
      <c r="E114" s="13">
        <f t="shared" si="34"/>
        <v>12350</v>
      </c>
      <c r="F114" s="14">
        <f t="shared" si="35"/>
        <v>0</v>
      </c>
      <c r="G114" s="14">
        <f t="shared" si="29"/>
        <v>12350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1300</v>
      </c>
      <c r="D115" s="13">
        <f t="shared" si="33"/>
        <v>130</v>
      </c>
      <c r="E115" s="13">
        <f t="shared" si="34"/>
        <v>12480</v>
      </c>
      <c r="F115" s="14">
        <f t="shared" si="35"/>
        <v>0</v>
      </c>
      <c r="G115" s="14">
        <f t="shared" si="29"/>
        <v>12480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1300</v>
      </c>
      <c r="D116" s="13">
        <f t="shared" si="33"/>
        <v>130</v>
      </c>
      <c r="E116" s="13">
        <f t="shared" si="34"/>
        <v>12610</v>
      </c>
      <c r="F116" s="14">
        <f t="shared" si="35"/>
        <v>0</v>
      </c>
      <c r="G116" s="14">
        <f t="shared" si="29"/>
        <v>12610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1300</v>
      </c>
      <c r="D117" s="13">
        <f t="shared" si="33"/>
        <v>130</v>
      </c>
      <c r="E117" s="13">
        <f t="shared" si="34"/>
        <v>12740</v>
      </c>
      <c r="F117" s="14">
        <f t="shared" si="35"/>
        <v>0</v>
      </c>
      <c r="G117" s="14">
        <f t="shared" si="29"/>
        <v>12740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1300</v>
      </c>
      <c r="D118" s="13">
        <f t="shared" si="33"/>
        <v>130</v>
      </c>
      <c r="E118" s="13">
        <f t="shared" si="34"/>
        <v>12870</v>
      </c>
      <c r="F118" s="14">
        <f t="shared" si="35"/>
        <v>0</v>
      </c>
      <c r="G118" s="14">
        <f t="shared" si="29"/>
        <v>12870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1300</v>
      </c>
      <c r="D119" s="13">
        <f t="shared" si="33"/>
        <v>130</v>
      </c>
      <c r="E119" s="13">
        <f t="shared" si="34"/>
        <v>13000</v>
      </c>
      <c r="F119" s="14">
        <f t="shared" si="35"/>
        <v>0</v>
      </c>
      <c r="G119" s="14">
        <f t="shared" si="29"/>
        <v>13000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1300</v>
      </c>
      <c r="D120" s="13">
        <f t="shared" si="33"/>
        <v>130</v>
      </c>
      <c r="E120" s="13">
        <f t="shared" si="34"/>
        <v>13130</v>
      </c>
      <c r="F120" s="14">
        <f t="shared" si="35"/>
        <v>0</v>
      </c>
      <c r="G120" s="14">
        <f t="shared" si="29"/>
        <v>13130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1300</v>
      </c>
      <c r="D121" s="13">
        <f t="shared" si="33"/>
        <v>130</v>
      </c>
      <c r="E121" s="13">
        <f t="shared" si="34"/>
        <v>13260</v>
      </c>
      <c r="F121" s="14">
        <f t="shared" si="35"/>
        <v>0</v>
      </c>
      <c r="G121" s="14">
        <f t="shared" si="29"/>
        <v>13260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1300</v>
      </c>
      <c r="D122" s="13">
        <f t="shared" si="33"/>
        <v>130</v>
      </c>
      <c r="E122" s="13">
        <f t="shared" si="34"/>
        <v>13390</v>
      </c>
      <c r="F122" s="14">
        <f t="shared" si="35"/>
        <v>0</v>
      </c>
      <c r="G122" s="14">
        <f t="shared" si="29"/>
        <v>13390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1300</v>
      </c>
      <c r="D123" s="13">
        <f t="shared" si="33"/>
        <v>130</v>
      </c>
      <c r="E123" s="13">
        <f t="shared" si="34"/>
        <v>13520</v>
      </c>
      <c r="F123" s="14">
        <f t="shared" si="35"/>
        <v>0</v>
      </c>
      <c r="G123" s="14">
        <f t="shared" si="29"/>
        <v>13520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1300</v>
      </c>
      <c r="D124" s="13">
        <f t="shared" si="33"/>
        <v>130</v>
      </c>
      <c r="E124" s="13">
        <f t="shared" si="34"/>
        <v>13650</v>
      </c>
      <c r="F124" s="14">
        <f t="shared" si="35"/>
        <v>0</v>
      </c>
      <c r="G124" s="14">
        <f t="shared" si="29"/>
        <v>13650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K22" sqref="K22"/>
    </sheetView>
  </sheetViews>
  <sheetFormatPr defaultColWidth="11" defaultRowHeight="15"/>
  <cols>
    <col min="1" max="1" width="7" hidden="1" customWidth="1"/>
    <col min="2" max="2" width="8.85714285714286" customWidth="1"/>
    <col min="4" max="4" width="10.5714285714286" customWidth="1"/>
    <col min="5" max="5" width="10.2857142857143" customWidth="1"/>
    <col min="6" max="6" width="10.1428571428571" customWidth="1"/>
    <col min="7" max="7" width="10.7142857142857" customWidth="1"/>
    <col min="8" max="8" width="12" customWidth="1"/>
    <col min="13" max="13" width="10.4285714285714" customWidth="1"/>
    <col min="14" max="14" width="11" customWidth="1"/>
    <col min="15" max="15" width="10.8571428571429" customWidth="1"/>
    <col min="16" max="16" width="12.1428571428571" customWidth="1"/>
    <col min="17" max="17" width="3.42857142857143" customWidth="1"/>
    <col min="18" max="18" width="18.5714285714286" customWidth="1"/>
    <col min="19" max="19" width="8.42857142857143" customWidth="1"/>
  </cols>
  <sheetData>
    <row r="1" spans="2:16">
      <c r="B1" s="1" t="s">
        <v>9</v>
      </c>
      <c r="C1" s="2" t="s">
        <v>174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43497</v>
      </c>
      <c r="N1" s="19" t="s">
        <v>13</v>
      </c>
      <c r="O1" s="20">
        <v>360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22019</v>
      </c>
      <c r="B5" s="12">
        <f>EDATE(M1,0)</f>
        <v>43497</v>
      </c>
      <c r="C5" s="13">
        <f>IF(H5&gt;0,O1-H5,IF(J5&lt;0,O1-J5,O1))</f>
        <v>360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360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200</v>
      </c>
    </row>
    <row r="6" ht="15.75" spans="1:19">
      <c r="A6" s="5" t="str">
        <f t="shared" ref="A6:A37" si="1">MONTH(B6)&amp;YEAR(B6)</f>
        <v>32019</v>
      </c>
      <c r="B6" s="12">
        <f t="shared" ref="B6:B37" si="2">EDATE(B5,1)</f>
        <v>43525</v>
      </c>
      <c r="C6" s="13">
        <f t="shared" ref="C6:C37" si="3">C5-H6+I6</f>
        <v>340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20</v>
      </c>
      <c r="I6" s="24">
        <f t="shared" ref="I6:I37" si="8">-SUMIF(L6:P6,"&lt;0",L6:P6)</f>
        <v>0</v>
      </c>
      <c r="J6" s="24">
        <f>IF($L6&gt;0,$L6,0)+IF($N6&gt;0,$N6,0)+IF($P6&gt;0,$P6,0)</f>
        <v>20</v>
      </c>
      <c r="K6" s="27">
        <v>43544</v>
      </c>
      <c r="L6" s="26">
        <v>20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42019</v>
      </c>
      <c r="B7" s="12">
        <f t="shared" si="2"/>
        <v>43556</v>
      </c>
      <c r="C7" s="13">
        <f t="shared" si="3"/>
        <v>340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>
        <v>43565</v>
      </c>
      <c r="L7" s="26">
        <v>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52019</v>
      </c>
      <c r="B8" s="12">
        <f t="shared" si="2"/>
        <v>43586</v>
      </c>
      <c r="C8" s="13">
        <f t="shared" si="3"/>
        <v>320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20</v>
      </c>
      <c r="I8" s="24">
        <f t="shared" si="8"/>
        <v>0</v>
      </c>
      <c r="J8" s="24">
        <f t="shared" si="9"/>
        <v>20</v>
      </c>
      <c r="K8" s="27">
        <v>43602</v>
      </c>
      <c r="L8" s="26">
        <v>20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62019</v>
      </c>
      <c r="B9" s="12">
        <f t="shared" si="2"/>
        <v>43617</v>
      </c>
      <c r="C9" s="13">
        <f t="shared" si="3"/>
        <v>320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>
        <v>43626</v>
      </c>
      <c r="L9" s="26">
        <v>0</v>
      </c>
      <c r="M9" s="27"/>
      <c r="N9" s="28"/>
      <c r="O9" s="27"/>
      <c r="P9" s="28"/>
      <c r="S9" s="5"/>
    </row>
    <row r="10" ht="15.75" spans="1:19">
      <c r="A10" s="5" t="str">
        <f t="shared" si="1"/>
        <v>72019</v>
      </c>
      <c r="B10" s="12">
        <f t="shared" si="2"/>
        <v>43647</v>
      </c>
      <c r="C10" s="13">
        <f t="shared" si="3"/>
        <v>300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20</v>
      </c>
      <c r="I10" s="24">
        <f t="shared" si="8"/>
        <v>0</v>
      </c>
      <c r="J10" s="24">
        <f t="shared" si="9"/>
        <v>20</v>
      </c>
      <c r="K10" s="27">
        <v>43674</v>
      </c>
      <c r="L10" s="26">
        <v>20</v>
      </c>
      <c r="M10" s="27"/>
      <c r="N10" s="28"/>
      <c r="O10" s="27"/>
      <c r="P10" s="28"/>
      <c r="S10" s="5"/>
    </row>
    <row r="11" ht="15.75" spans="1:19">
      <c r="A11" s="5" t="str">
        <f t="shared" si="1"/>
        <v>82019</v>
      </c>
      <c r="B11" s="12">
        <f t="shared" si="2"/>
        <v>43678</v>
      </c>
      <c r="C11" s="13">
        <f t="shared" si="3"/>
        <v>300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>
        <v>43687</v>
      </c>
      <c r="L11" s="26">
        <v>0</v>
      </c>
      <c r="M11" s="27"/>
      <c r="N11" s="28"/>
      <c r="O11" s="27"/>
      <c r="P11" s="28"/>
      <c r="S11" s="5"/>
    </row>
    <row r="12" ht="15.75" spans="1:19">
      <c r="A12" s="5" t="str">
        <f t="shared" si="1"/>
        <v>92019</v>
      </c>
      <c r="B12" s="12">
        <f t="shared" si="2"/>
        <v>43709</v>
      </c>
      <c r="C12" s="13">
        <f t="shared" si="3"/>
        <v>280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20</v>
      </c>
      <c r="I12" s="24">
        <f t="shared" si="8"/>
        <v>0</v>
      </c>
      <c r="J12" s="24">
        <f t="shared" si="9"/>
        <v>20</v>
      </c>
      <c r="K12" s="27">
        <v>43714</v>
      </c>
      <c r="L12" s="26">
        <v>20</v>
      </c>
      <c r="M12" s="27"/>
      <c r="N12" s="28"/>
      <c r="O12" s="27"/>
      <c r="P12" s="28"/>
      <c r="S12" s="5"/>
    </row>
    <row r="13" ht="15.75" spans="1:19">
      <c r="A13" s="5" t="str">
        <f t="shared" si="1"/>
        <v>102019</v>
      </c>
      <c r="B13" s="12">
        <f t="shared" si="2"/>
        <v>43739</v>
      </c>
      <c r="C13" s="13">
        <f t="shared" si="3"/>
        <v>280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>
        <v>43748</v>
      </c>
      <c r="L13" s="26">
        <v>0</v>
      </c>
      <c r="M13" s="27"/>
      <c r="N13" s="28"/>
      <c r="O13" s="27"/>
      <c r="P13" s="28"/>
      <c r="S13" s="5"/>
    </row>
    <row r="14" ht="15.75" spans="1:19">
      <c r="A14" s="5" t="str">
        <f t="shared" si="1"/>
        <v>112019</v>
      </c>
      <c r="B14" s="12">
        <f t="shared" si="2"/>
        <v>43770</v>
      </c>
      <c r="C14" s="13">
        <f t="shared" si="3"/>
        <v>260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20</v>
      </c>
      <c r="I14" s="24">
        <f t="shared" si="8"/>
        <v>0</v>
      </c>
      <c r="J14" s="24">
        <f t="shared" si="9"/>
        <v>20</v>
      </c>
      <c r="K14" s="27">
        <v>43785</v>
      </c>
      <c r="L14" s="26">
        <v>20</v>
      </c>
      <c r="M14" s="27"/>
      <c r="N14" s="28"/>
      <c r="O14" s="27"/>
      <c r="P14" s="28"/>
      <c r="S14" s="5"/>
    </row>
    <row r="15" ht="15.75" spans="1:19">
      <c r="A15" s="5" t="str">
        <f t="shared" si="1"/>
        <v>122019</v>
      </c>
      <c r="B15" s="12">
        <f t="shared" si="2"/>
        <v>43800</v>
      </c>
      <c r="C15" s="13">
        <f t="shared" si="3"/>
        <v>260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>
        <v>43809</v>
      </c>
      <c r="L15" s="26">
        <v>0</v>
      </c>
      <c r="M15" s="29"/>
      <c r="N15" s="30"/>
      <c r="O15" s="29"/>
      <c r="P15" s="30"/>
      <c r="S15" s="5"/>
    </row>
    <row r="16" ht="15.75" spans="1:19">
      <c r="A16" s="5" t="str">
        <f t="shared" si="1"/>
        <v>12020</v>
      </c>
      <c r="B16" s="12">
        <f t="shared" si="2"/>
        <v>43831</v>
      </c>
      <c r="C16" s="13">
        <f t="shared" si="3"/>
        <v>260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>
        <v>43840</v>
      </c>
      <c r="L16" s="26">
        <v>0</v>
      </c>
      <c r="M16" s="25"/>
      <c r="N16" s="26"/>
      <c r="O16" s="25"/>
      <c r="P16" s="26"/>
      <c r="S16" s="5"/>
    </row>
    <row r="17" ht="15.75" spans="1:19">
      <c r="A17" s="5" t="str">
        <f t="shared" si="1"/>
        <v>22020</v>
      </c>
      <c r="B17" s="12">
        <f t="shared" si="2"/>
        <v>43862</v>
      </c>
      <c r="C17" s="13">
        <f t="shared" si="3"/>
        <v>240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20</v>
      </c>
      <c r="I17" s="24">
        <f t="shared" si="8"/>
        <v>0</v>
      </c>
      <c r="J17" s="24">
        <f t="shared" si="9"/>
        <v>20</v>
      </c>
      <c r="K17" s="25">
        <v>43869</v>
      </c>
      <c r="L17" s="26">
        <v>20</v>
      </c>
      <c r="M17" s="25"/>
      <c r="N17" s="26"/>
      <c r="O17" s="25"/>
      <c r="P17" s="26"/>
      <c r="S17" s="5"/>
    </row>
    <row r="18" ht="15.75" spans="1:19">
      <c r="A18" s="5" t="str">
        <f t="shared" si="1"/>
        <v>32020</v>
      </c>
      <c r="B18" s="12">
        <f t="shared" si="2"/>
        <v>43891</v>
      </c>
      <c r="C18" s="13">
        <f t="shared" si="3"/>
        <v>240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>
        <v>43900</v>
      </c>
      <c r="L18" s="26">
        <v>0</v>
      </c>
      <c r="M18" s="25"/>
      <c r="N18" s="26"/>
      <c r="O18" s="25"/>
      <c r="P18" s="26"/>
      <c r="S18" s="5"/>
    </row>
    <row r="19" ht="15.75" spans="1:19">
      <c r="A19" s="5" t="str">
        <f t="shared" si="1"/>
        <v>42020</v>
      </c>
      <c r="B19" s="12">
        <f t="shared" si="2"/>
        <v>43922</v>
      </c>
      <c r="C19" s="13">
        <f t="shared" si="3"/>
        <v>240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>
        <v>43931</v>
      </c>
      <c r="L19" s="26">
        <v>0</v>
      </c>
      <c r="M19" s="25"/>
      <c r="N19" s="26"/>
      <c r="O19" s="25"/>
      <c r="P19" s="26"/>
      <c r="S19" s="5"/>
    </row>
    <row r="20" ht="15.75" spans="1:19">
      <c r="A20" s="5" t="str">
        <f t="shared" si="1"/>
        <v>52020</v>
      </c>
      <c r="B20" s="12">
        <f t="shared" si="2"/>
        <v>43952</v>
      </c>
      <c r="C20" s="13">
        <f t="shared" si="3"/>
        <v>220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20</v>
      </c>
      <c r="I20" s="24">
        <f t="shared" si="8"/>
        <v>0</v>
      </c>
      <c r="J20" s="24">
        <f t="shared" si="9"/>
        <v>20</v>
      </c>
      <c r="K20" s="25">
        <v>43957</v>
      </c>
      <c r="L20" s="26">
        <v>20</v>
      </c>
      <c r="M20" s="25"/>
      <c r="N20" s="26"/>
      <c r="O20" s="25"/>
      <c r="P20" s="26"/>
      <c r="S20" s="5"/>
    </row>
    <row r="21" ht="15.75" spans="1:19">
      <c r="A21" s="5" t="str">
        <f t="shared" si="1"/>
        <v>62020</v>
      </c>
      <c r="B21" s="12">
        <f t="shared" si="2"/>
        <v>43983</v>
      </c>
      <c r="C21" s="13">
        <f t="shared" si="3"/>
        <v>200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20</v>
      </c>
      <c r="I21" s="24">
        <f t="shared" si="8"/>
        <v>0</v>
      </c>
      <c r="J21" s="24">
        <f t="shared" si="9"/>
        <v>20</v>
      </c>
      <c r="K21" s="25">
        <v>43985</v>
      </c>
      <c r="L21" s="26">
        <v>20</v>
      </c>
      <c r="M21" s="40"/>
      <c r="N21" s="26"/>
      <c r="O21" s="25"/>
      <c r="P21" s="26"/>
      <c r="S21" s="5"/>
    </row>
    <row r="22" ht="15.75" spans="1:19">
      <c r="A22" s="5" t="str">
        <f t="shared" si="1"/>
        <v>72020</v>
      </c>
      <c r="B22" s="12">
        <f t="shared" si="2"/>
        <v>44013</v>
      </c>
      <c r="C22" s="13">
        <f t="shared" si="3"/>
        <v>200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82020</v>
      </c>
      <c r="B23" s="12">
        <f t="shared" si="2"/>
        <v>44044</v>
      </c>
      <c r="C23" s="13">
        <f t="shared" si="3"/>
        <v>200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92020</v>
      </c>
      <c r="B24" s="12">
        <f t="shared" si="2"/>
        <v>44075</v>
      </c>
      <c r="C24" s="13">
        <f t="shared" si="3"/>
        <v>200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102020</v>
      </c>
      <c r="B25" s="12">
        <f t="shared" si="2"/>
        <v>44105</v>
      </c>
      <c r="C25" s="13">
        <f t="shared" si="3"/>
        <v>200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112020</v>
      </c>
      <c r="B26" s="12">
        <f t="shared" si="2"/>
        <v>44136</v>
      </c>
      <c r="C26" s="13">
        <f t="shared" si="3"/>
        <v>200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122020</v>
      </c>
      <c r="B27" s="12">
        <f t="shared" si="2"/>
        <v>44166</v>
      </c>
      <c r="C27" s="13">
        <f t="shared" si="3"/>
        <v>200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12021</v>
      </c>
      <c r="B28" s="12">
        <f t="shared" si="2"/>
        <v>44197</v>
      </c>
      <c r="C28" s="13">
        <f t="shared" si="3"/>
        <v>200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22021</v>
      </c>
      <c r="B29" s="12">
        <f t="shared" si="2"/>
        <v>44228</v>
      </c>
      <c r="C29" s="13">
        <f t="shared" si="3"/>
        <v>200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32021</v>
      </c>
      <c r="B30" s="12">
        <f t="shared" si="2"/>
        <v>44256</v>
      </c>
      <c r="C30" s="13">
        <f t="shared" si="3"/>
        <v>200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42021</v>
      </c>
      <c r="B31" s="12">
        <f t="shared" si="2"/>
        <v>44287</v>
      </c>
      <c r="C31" s="13">
        <f t="shared" si="3"/>
        <v>200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52021</v>
      </c>
      <c r="B32" s="12">
        <f t="shared" si="2"/>
        <v>44317</v>
      </c>
      <c r="C32" s="13">
        <f t="shared" si="3"/>
        <v>200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62021</v>
      </c>
      <c r="B33" s="12">
        <f t="shared" si="2"/>
        <v>44348</v>
      </c>
      <c r="C33" s="13">
        <f t="shared" si="3"/>
        <v>200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72021</v>
      </c>
      <c r="B34" s="12">
        <f t="shared" si="2"/>
        <v>44378</v>
      </c>
      <c r="C34" s="13">
        <f t="shared" si="3"/>
        <v>200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82021</v>
      </c>
      <c r="B35" s="12">
        <f t="shared" si="2"/>
        <v>44409</v>
      </c>
      <c r="C35" s="13">
        <f t="shared" si="3"/>
        <v>200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92021</v>
      </c>
      <c r="B36" s="12">
        <f t="shared" si="2"/>
        <v>44440</v>
      </c>
      <c r="C36" s="13">
        <f t="shared" si="3"/>
        <v>200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102021</v>
      </c>
      <c r="B37" s="12">
        <f t="shared" si="2"/>
        <v>44470</v>
      </c>
      <c r="C37" s="13">
        <f t="shared" si="3"/>
        <v>200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112021</v>
      </c>
      <c r="B38" s="12">
        <f t="shared" ref="B38:B69" si="12">EDATE(B37,1)</f>
        <v>44501</v>
      </c>
      <c r="C38" s="13">
        <f t="shared" ref="C38:C69" si="13">C37-H38+I38</f>
        <v>200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122021</v>
      </c>
      <c r="B39" s="12">
        <f t="shared" si="12"/>
        <v>44531</v>
      </c>
      <c r="C39" s="13">
        <f t="shared" si="13"/>
        <v>200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12022</v>
      </c>
      <c r="B40" s="12">
        <f t="shared" si="12"/>
        <v>44562</v>
      </c>
      <c r="C40" s="13">
        <f t="shared" si="13"/>
        <v>200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22022</v>
      </c>
      <c r="B41" s="12">
        <f t="shared" si="12"/>
        <v>44593</v>
      </c>
      <c r="C41" s="13">
        <f t="shared" si="13"/>
        <v>200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32022</v>
      </c>
      <c r="B42" s="12">
        <f t="shared" si="12"/>
        <v>44621</v>
      </c>
      <c r="C42" s="13">
        <f t="shared" si="13"/>
        <v>200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42022</v>
      </c>
      <c r="B43" s="12">
        <f t="shared" si="12"/>
        <v>44652</v>
      </c>
      <c r="C43" s="13">
        <f t="shared" si="13"/>
        <v>200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52022</v>
      </c>
      <c r="B44" s="12">
        <f t="shared" si="12"/>
        <v>44682</v>
      </c>
      <c r="C44" s="13">
        <f t="shared" si="13"/>
        <v>200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62022</v>
      </c>
      <c r="B45" s="12">
        <f t="shared" si="12"/>
        <v>44713</v>
      </c>
      <c r="C45" s="13">
        <f t="shared" si="13"/>
        <v>200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72022</v>
      </c>
      <c r="B46" s="12">
        <f t="shared" si="12"/>
        <v>44743</v>
      </c>
      <c r="C46" s="13">
        <f t="shared" si="13"/>
        <v>200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82022</v>
      </c>
      <c r="B47" s="12">
        <f t="shared" si="12"/>
        <v>44774</v>
      </c>
      <c r="C47" s="13">
        <f t="shared" si="13"/>
        <v>200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92022</v>
      </c>
      <c r="B48" s="12">
        <f t="shared" si="12"/>
        <v>44805</v>
      </c>
      <c r="C48" s="13">
        <f t="shared" si="13"/>
        <v>200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102022</v>
      </c>
      <c r="B49" s="12">
        <f t="shared" si="12"/>
        <v>44835</v>
      </c>
      <c r="C49" s="13">
        <f t="shared" si="13"/>
        <v>200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112022</v>
      </c>
      <c r="B50" s="12">
        <f t="shared" si="12"/>
        <v>44866</v>
      </c>
      <c r="C50" s="13">
        <f t="shared" si="13"/>
        <v>200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122022</v>
      </c>
      <c r="B51" s="12">
        <f t="shared" si="12"/>
        <v>44896</v>
      </c>
      <c r="C51" s="13">
        <f t="shared" si="13"/>
        <v>200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12023</v>
      </c>
      <c r="B52" s="12">
        <f t="shared" si="12"/>
        <v>44927</v>
      </c>
      <c r="C52" s="13">
        <f t="shared" si="13"/>
        <v>200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22023</v>
      </c>
      <c r="B53" s="12">
        <f t="shared" si="12"/>
        <v>44958</v>
      </c>
      <c r="C53" s="13">
        <f t="shared" si="13"/>
        <v>200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32023</v>
      </c>
      <c r="B54" s="12">
        <f t="shared" si="12"/>
        <v>44986</v>
      </c>
      <c r="C54" s="13">
        <f t="shared" si="13"/>
        <v>200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42023</v>
      </c>
      <c r="B55" s="12">
        <f t="shared" si="12"/>
        <v>45017</v>
      </c>
      <c r="C55" s="13">
        <f t="shared" si="13"/>
        <v>200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52023</v>
      </c>
      <c r="B56" s="12">
        <f t="shared" si="12"/>
        <v>45047</v>
      </c>
      <c r="C56" s="13">
        <f t="shared" si="13"/>
        <v>200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62023</v>
      </c>
      <c r="B57" s="12">
        <f t="shared" si="12"/>
        <v>45078</v>
      </c>
      <c r="C57" s="13">
        <f t="shared" si="13"/>
        <v>200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72023</v>
      </c>
      <c r="B58" s="12">
        <f t="shared" si="12"/>
        <v>45108</v>
      </c>
      <c r="C58" s="13">
        <f t="shared" si="13"/>
        <v>200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82023</v>
      </c>
      <c r="B59" s="12">
        <f t="shared" si="12"/>
        <v>45139</v>
      </c>
      <c r="C59" s="13">
        <f t="shared" si="13"/>
        <v>200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92023</v>
      </c>
      <c r="B60" s="12">
        <f t="shared" si="12"/>
        <v>45170</v>
      </c>
      <c r="C60" s="13">
        <f t="shared" si="13"/>
        <v>200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102023</v>
      </c>
      <c r="B61" s="12">
        <f t="shared" si="12"/>
        <v>45200</v>
      </c>
      <c r="C61" s="13">
        <f t="shared" si="13"/>
        <v>200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112023</v>
      </c>
      <c r="B62" s="12">
        <f t="shared" si="12"/>
        <v>45231</v>
      </c>
      <c r="C62" s="13">
        <f t="shared" si="13"/>
        <v>200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122023</v>
      </c>
      <c r="B63" s="12">
        <f t="shared" si="12"/>
        <v>45261</v>
      </c>
      <c r="C63" s="13">
        <f t="shared" si="13"/>
        <v>200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12024</v>
      </c>
      <c r="B64" s="12">
        <f t="shared" si="12"/>
        <v>45292</v>
      </c>
      <c r="C64" s="13">
        <f t="shared" si="13"/>
        <v>200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22024</v>
      </c>
      <c r="B65" s="12">
        <f t="shared" si="12"/>
        <v>45323</v>
      </c>
      <c r="C65" s="13">
        <f t="shared" si="13"/>
        <v>200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32024</v>
      </c>
      <c r="B66" s="12">
        <f t="shared" si="12"/>
        <v>45352</v>
      </c>
      <c r="C66" s="13">
        <f t="shared" si="13"/>
        <v>200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42024</v>
      </c>
      <c r="B67" s="12">
        <f t="shared" si="12"/>
        <v>45383</v>
      </c>
      <c r="C67" s="13">
        <f t="shared" si="13"/>
        <v>200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52024</v>
      </c>
      <c r="B68" s="12">
        <f t="shared" si="12"/>
        <v>45413</v>
      </c>
      <c r="C68" s="13">
        <f t="shared" si="13"/>
        <v>200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62024</v>
      </c>
      <c r="B69" s="12">
        <f t="shared" si="12"/>
        <v>45444</v>
      </c>
      <c r="C69" s="13">
        <f t="shared" si="13"/>
        <v>200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72024</v>
      </c>
      <c r="B70" s="12">
        <f t="shared" ref="B70:B101" si="21">EDATE(B69,1)</f>
        <v>45474</v>
      </c>
      <c r="C70" s="13">
        <f t="shared" ref="C70:C101" si="22">C69-H70+I70</f>
        <v>200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82024</v>
      </c>
      <c r="B71" s="12">
        <f t="shared" si="21"/>
        <v>45505</v>
      </c>
      <c r="C71" s="13">
        <f t="shared" si="22"/>
        <v>200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92024</v>
      </c>
      <c r="B72" s="12">
        <f t="shared" si="21"/>
        <v>45536</v>
      </c>
      <c r="C72" s="13">
        <f t="shared" si="22"/>
        <v>200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102024</v>
      </c>
      <c r="B73" s="12">
        <f t="shared" si="21"/>
        <v>45566</v>
      </c>
      <c r="C73" s="13">
        <f t="shared" si="22"/>
        <v>200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112024</v>
      </c>
      <c r="B74" s="12">
        <f t="shared" si="21"/>
        <v>45597</v>
      </c>
      <c r="C74" s="13">
        <f t="shared" si="22"/>
        <v>200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122024</v>
      </c>
      <c r="B75" s="12">
        <f t="shared" si="21"/>
        <v>45627</v>
      </c>
      <c r="C75" s="13">
        <f t="shared" si="22"/>
        <v>200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12025</v>
      </c>
      <c r="B76" s="12">
        <f t="shared" si="21"/>
        <v>45658</v>
      </c>
      <c r="C76" s="13">
        <f t="shared" si="22"/>
        <v>200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22025</v>
      </c>
      <c r="B77" s="12">
        <f t="shared" si="21"/>
        <v>45689</v>
      </c>
      <c r="C77" s="13">
        <f t="shared" si="22"/>
        <v>200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32025</v>
      </c>
      <c r="B78" s="12">
        <f t="shared" si="21"/>
        <v>45717</v>
      </c>
      <c r="C78" s="13">
        <f t="shared" si="22"/>
        <v>200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42025</v>
      </c>
      <c r="B79" s="12">
        <f t="shared" si="21"/>
        <v>45748</v>
      </c>
      <c r="C79" s="13">
        <f t="shared" si="22"/>
        <v>200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52025</v>
      </c>
      <c r="B80" s="12">
        <f t="shared" si="21"/>
        <v>45778</v>
      </c>
      <c r="C80" s="13">
        <f t="shared" si="22"/>
        <v>200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62025</v>
      </c>
      <c r="B81" s="12">
        <f t="shared" si="21"/>
        <v>45809</v>
      </c>
      <c r="C81" s="13">
        <f t="shared" si="22"/>
        <v>200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72025</v>
      </c>
      <c r="B82" s="12">
        <f t="shared" si="21"/>
        <v>45839</v>
      </c>
      <c r="C82" s="13">
        <f t="shared" si="22"/>
        <v>200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82025</v>
      </c>
      <c r="B83" s="12">
        <f t="shared" si="21"/>
        <v>45870</v>
      </c>
      <c r="C83" s="13">
        <f t="shared" si="22"/>
        <v>200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92025</v>
      </c>
      <c r="B84" s="12">
        <f t="shared" si="21"/>
        <v>45901</v>
      </c>
      <c r="C84" s="13">
        <f t="shared" si="22"/>
        <v>200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102025</v>
      </c>
      <c r="B85" s="12">
        <f t="shared" si="21"/>
        <v>45931</v>
      </c>
      <c r="C85" s="13">
        <f t="shared" si="22"/>
        <v>200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112025</v>
      </c>
      <c r="B86" s="12">
        <f t="shared" si="21"/>
        <v>45962</v>
      </c>
      <c r="C86" s="13">
        <f t="shared" si="22"/>
        <v>200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122025</v>
      </c>
      <c r="B87" s="12">
        <f t="shared" si="21"/>
        <v>45992</v>
      </c>
      <c r="C87" s="13">
        <f t="shared" si="22"/>
        <v>200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12026</v>
      </c>
      <c r="B88" s="12">
        <f t="shared" si="21"/>
        <v>46023</v>
      </c>
      <c r="C88" s="13">
        <f t="shared" si="22"/>
        <v>200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22026</v>
      </c>
      <c r="B89" s="12">
        <f t="shared" si="21"/>
        <v>46054</v>
      </c>
      <c r="C89" s="13">
        <f t="shared" si="22"/>
        <v>200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32026</v>
      </c>
      <c r="B90" s="12">
        <f t="shared" si="21"/>
        <v>46082</v>
      </c>
      <c r="C90" s="13">
        <f t="shared" si="22"/>
        <v>200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42026</v>
      </c>
      <c r="B91" s="12">
        <f t="shared" si="21"/>
        <v>46113</v>
      </c>
      <c r="C91" s="13">
        <f t="shared" si="22"/>
        <v>200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52026</v>
      </c>
      <c r="B92" s="12">
        <f t="shared" si="21"/>
        <v>46143</v>
      </c>
      <c r="C92" s="13">
        <f t="shared" si="22"/>
        <v>200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62026</v>
      </c>
      <c r="B93" s="12">
        <f t="shared" si="21"/>
        <v>46174</v>
      </c>
      <c r="C93" s="13">
        <f t="shared" si="22"/>
        <v>200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72026</v>
      </c>
      <c r="B94" s="12">
        <f t="shared" si="21"/>
        <v>46204</v>
      </c>
      <c r="C94" s="13">
        <f t="shared" si="22"/>
        <v>200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82026</v>
      </c>
      <c r="B95" s="12">
        <f t="shared" si="21"/>
        <v>46235</v>
      </c>
      <c r="C95" s="13">
        <f t="shared" si="22"/>
        <v>200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92026</v>
      </c>
      <c r="B96" s="12">
        <f t="shared" si="21"/>
        <v>46266</v>
      </c>
      <c r="C96" s="13">
        <f t="shared" si="22"/>
        <v>200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102026</v>
      </c>
      <c r="B97" s="12">
        <f t="shared" si="21"/>
        <v>46296</v>
      </c>
      <c r="C97" s="13">
        <f t="shared" si="22"/>
        <v>200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112026</v>
      </c>
      <c r="B98" s="12">
        <f t="shared" si="21"/>
        <v>46327</v>
      </c>
      <c r="C98" s="13">
        <f t="shared" si="22"/>
        <v>200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122026</v>
      </c>
      <c r="B99" s="12">
        <f t="shared" si="21"/>
        <v>46357</v>
      </c>
      <c r="C99" s="13">
        <f t="shared" si="22"/>
        <v>200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12027</v>
      </c>
      <c r="B100" s="12">
        <f t="shared" si="21"/>
        <v>46388</v>
      </c>
      <c r="C100" s="13">
        <f t="shared" si="22"/>
        <v>200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22027</v>
      </c>
      <c r="B101" s="12">
        <f t="shared" si="21"/>
        <v>46419</v>
      </c>
      <c r="C101" s="13">
        <f t="shared" si="22"/>
        <v>200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32027</v>
      </c>
      <c r="B102" s="12">
        <f t="shared" ref="B102:B124" si="31">EDATE(B101,1)</f>
        <v>46447</v>
      </c>
      <c r="C102" s="13">
        <f t="shared" ref="C102:C124" si="32">C101-H102+I102</f>
        <v>200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42027</v>
      </c>
      <c r="B103" s="12">
        <f t="shared" si="31"/>
        <v>46478</v>
      </c>
      <c r="C103" s="13">
        <f t="shared" si="32"/>
        <v>200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52027</v>
      </c>
      <c r="B104" s="12">
        <f t="shared" si="31"/>
        <v>46508</v>
      </c>
      <c r="C104" s="13">
        <f t="shared" si="32"/>
        <v>200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62027</v>
      </c>
      <c r="B105" s="12">
        <f t="shared" si="31"/>
        <v>46539</v>
      </c>
      <c r="C105" s="13">
        <f t="shared" si="32"/>
        <v>200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72027</v>
      </c>
      <c r="B106" s="12">
        <f t="shared" si="31"/>
        <v>46569</v>
      </c>
      <c r="C106" s="13">
        <f t="shared" si="32"/>
        <v>200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82027</v>
      </c>
      <c r="B107" s="12">
        <f t="shared" si="31"/>
        <v>46600</v>
      </c>
      <c r="C107" s="13">
        <f t="shared" si="32"/>
        <v>200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92027</v>
      </c>
      <c r="B108" s="12">
        <f t="shared" si="31"/>
        <v>46631</v>
      </c>
      <c r="C108" s="13">
        <f t="shared" si="32"/>
        <v>200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102027</v>
      </c>
      <c r="B109" s="12">
        <f t="shared" si="31"/>
        <v>46661</v>
      </c>
      <c r="C109" s="13">
        <f t="shared" si="32"/>
        <v>200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112027</v>
      </c>
      <c r="B110" s="12">
        <f t="shared" si="31"/>
        <v>46692</v>
      </c>
      <c r="C110" s="13">
        <f t="shared" si="32"/>
        <v>200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122027</v>
      </c>
      <c r="B111" s="12">
        <f t="shared" si="31"/>
        <v>46722</v>
      </c>
      <c r="C111" s="13">
        <f t="shared" si="32"/>
        <v>200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12028</v>
      </c>
      <c r="B112" s="12">
        <f t="shared" si="31"/>
        <v>46753</v>
      </c>
      <c r="C112" s="13">
        <f t="shared" si="32"/>
        <v>200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22028</v>
      </c>
      <c r="B113" s="12">
        <f t="shared" si="31"/>
        <v>46784</v>
      </c>
      <c r="C113" s="13">
        <f t="shared" si="32"/>
        <v>200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32028</v>
      </c>
      <c r="B114" s="12">
        <f t="shared" si="31"/>
        <v>46813</v>
      </c>
      <c r="C114" s="13">
        <f t="shared" si="32"/>
        <v>200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42028</v>
      </c>
      <c r="B115" s="12">
        <f t="shared" si="31"/>
        <v>46844</v>
      </c>
      <c r="C115" s="13">
        <f t="shared" si="32"/>
        <v>200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52028</v>
      </c>
      <c r="B116" s="12">
        <f t="shared" si="31"/>
        <v>46874</v>
      </c>
      <c r="C116" s="13">
        <f t="shared" si="32"/>
        <v>200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62028</v>
      </c>
      <c r="B117" s="12">
        <f t="shared" si="31"/>
        <v>46905</v>
      </c>
      <c r="C117" s="13">
        <f t="shared" si="32"/>
        <v>200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72028</v>
      </c>
      <c r="B118" s="12">
        <f t="shared" si="31"/>
        <v>46935</v>
      </c>
      <c r="C118" s="13">
        <f t="shared" si="32"/>
        <v>200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82028</v>
      </c>
      <c r="B119" s="12">
        <f t="shared" si="31"/>
        <v>46966</v>
      </c>
      <c r="C119" s="13">
        <f t="shared" si="32"/>
        <v>200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92028</v>
      </c>
      <c r="B120" s="12">
        <f t="shared" si="31"/>
        <v>46997</v>
      </c>
      <c r="C120" s="13">
        <f t="shared" si="32"/>
        <v>200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102028</v>
      </c>
      <c r="B121" s="12">
        <f t="shared" si="31"/>
        <v>47027</v>
      </c>
      <c r="C121" s="13">
        <f t="shared" si="32"/>
        <v>200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112028</v>
      </c>
      <c r="B122" s="12">
        <f t="shared" si="31"/>
        <v>47058</v>
      </c>
      <c r="C122" s="13">
        <f t="shared" si="32"/>
        <v>200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122028</v>
      </c>
      <c r="B123" s="12">
        <f t="shared" si="31"/>
        <v>47088</v>
      </c>
      <c r="C123" s="13">
        <f t="shared" si="32"/>
        <v>200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12029</v>
      </c>
      <c r="B124" s="12">
        <f t="shared" si="31"/>
        <v>47119</v>
      </c>
      <c r="C124" s="13">
        <f t="shared" si="32"/>
        <v>200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12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12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M26" sqref="M26"/>
    </sheetView>
  </sheetViews>
  <sheetFormatPr defaultColWidth="11" defaultRowHeight="15"/>
  <cols>
    <col min="1" max="1" width="7" hidden="1" customWidth="1"/>
    <col min="2" max="2" width="10.7142857142857" customWidth="1"/>
    <col min="3" max="3" width="13.7142857142857" customWidth="1"/>
    <col min="4" max="4" width="11.4285714285714" customWidth="1"/>
    <col min="5" max="5" width="12.5714285714286" customWidth="1"/>
    <col min="6" max="6" width="10.2857142857143" customWidth="1"/>
    <col min="7" max="7" width="12" customWidth="1"/>
    <col min="8" max="8" width="10.5714285714286" customWidth="1"/>
    <col min="9" max="9" width="11.7142857142857" customWidth="1"/>
    <col min="10" max="10" width="14.1428571428571" customWidth="1"/>
    <col min="11" max="11" width="12" customWidth="1"/>
    <col min="12" max="12" width="12.4285714285714" customWidth="1"/>
    <col min="13" max="13" width="11.5714285714286" customWidth="1"/>
    <col min="14" max="14" width="11.2857142857143" customWidth="1"/>
    <col min="15" max="15" width="13" customWidth="1"/>
    <col min="16" max="16" width="12.5714285714286" customWidth="1"/>
    <col min="17" max="17" width="5.28571428571429" customWidth="1"/>
    <col min="18" max="18" width="23.4285714285714" customWidth="1"/>
    <col min="19" max="19" width="8.85714285714286" customWidth="1"/>
  </cols>
  <sheetData>
    <row r="1" spans="2:16">
      <c r="B1" s="1" t="s">
        <v>9</v>
      </c>
      <c r="C1" s="2" t="s">
        <v>175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43497</v>
      </c>
      <c r="N1" s="19" t="s">
        <v>13</v>
      </c>
      <c r="O1" s="20">
        <v>1000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200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22019</v>
      </c>
      <c r="B5" s="12">
        <f>EDATE(M1,0)</f>
        <v>43497</v>
      </c>
      <c r="C5" s="13">
        <f>IF(H5&gt;0,O1-H5,IF(J5&lt;0,O1-J5,O1))</f>
        <v>1000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1000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200</v>
      </c>
    </row>
    <row r="6" ht="15.75" spans="1:19">
      <c r="A6" s="5" t="str">
        <f t="shared" ref="A6:A37" si="1">MONTH(B6)&amp;YEAR(B6)</f>
        <v>32019</v>
      </c>
      <c r="B6" s="12">
        <f t="shared" ref="B6:B37" si="2">EDATE(B5,1)</f>
        <v>43525</v>
      </c>
      <c r="C6" s="13">
        <f t="shared" ref="C6:C37" si="3">C5-H6+I6</f>
        <v>1000</v>
      </c>
      <c r="D6" s="13">
        <f t="shared" ref="D6:D37" si="4">C5*$K$1</f>
        <v>100</v>
      </c>
      <c r="E6" s="13">
        <f t="shared" ref="E6:E37" si="5">C5*$K$1+G5</f>
        <v>100</v>
      </c>
      <c r="F6" s="14">
        <f t="shared" ref="F6:F37" si="6">IF(J6&gt;E6,E6,J6)</f>
        <v>100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v>100</v>
      </c>
      <c r="K6" s="27">
        <v>43593</v>
      </c>
      <c r="L6" s="26">
        <v>50</v>
      </c>
      <c r="M6" s="27">
        <v>43621</v>
      </c>
      <c r="N6" s="28">
        <v>50</v>
      </c>
      <c r="O6" s="27"/>
      <c r="P6" s="28"/>
      <c r="R6" s="34" t="s">
        <v>5</v>
      </c>
      <c r="S6" s="33">
        <v>10</v>
      </c>
    </row>
    <row r="7" ht="15.75" spans="1:19">
      <c r="A7" s="5" t="str">
        <f t="shared" si="1"/>
        <v>42019</v>
      </c>
      <c r="B7" s="12">
        <f t="shared" si="2"/>
        <v>43556</v>
      </c>
      <c r="C7" s="13">
        <f t="shared" si="3"/>
        <v>1000</v>
      </c>
      <c r="D7" s="13">
        <f t="shared" si="4"/>
        <v>100</v>
      </c>
      <c r="E7" s="13">
        <f t="shared" si="5"/>
        <v>100</v>
      </c>
      <c r="F7" s="14">
        <f t="shared" si="6"/>
        <v>100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100</v>
      </c>
      <c r="K7" s="27">
        <v>43621</v>
      </c>
      <c r="L7" s="26">
        <v>100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52019</v>
      </c>
      <c r="B8" s="12">
        <f t="shared" si="2"/>
        <v>43586</v>
      </c>
      <c r="C8" s="13">
        <f t="shared" si="3"/>
        <v>1000</v>
      </c>
      <c r="D8" s="13">
        <f t="shared" si="4"/>
        <v>100</v>
      </c>
      <c r="E8" s="13">
        <f t="shared" si="5"/>
        <v>100</v>
      </c>
      <c r="F8" s="14">
        <f t="shared" si="6"/>
        <v>0</v>
      </c>
      <c r="G8" s="14">
        <f t="shared" si="0"/>
        <v>100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62019</v>
      </c>
      <c r="B9" s="12">
        <f t="shared" si="2"/>
        <v>43617</v>
      </c>
      <c r="C9" s="13">
        <f t="shared" si="3"/>
        <v>1000</v>
      </c>
      <c r="D9" s="13">
        <f t="shared" si="4"/>
        <v>100</v>
      </c>
      <c r="E9" s="13">
        <f t="shared" si="5"/>
        <v>200</v>
      </c>
      <c r="F9" s="14">
        <f t="shared" si="6"/>
        <v>0</v>
      </c>
      <c r="G9" s="14">
        <f t="shared" si="0"/>
        <v>200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72019</v>
      </c>
      <c r="B10" s="12">
        <f t="shared" si="2"/>
        <v>43647</v>
      </c>
      <c r="C10" s="13">
        <f t="shared" si="3"/>
        <v>200</v>
      </c>
      <c r="D10" s="13">
        <f t="shared" si="4"/>
        <v>100</v>
      </c>
      <c r="E10" s="13">
        <f t="shared" si="5"/>
        <v>300</v>
      </c>
      <c r="F10" s="14">
        <f t="shared" si="6"/>
        <v>300</v>
      </c>
      <c r="G10" s="14">
        <f t="shared" si="0"/>
        <v>0</v>
      </c>
      <c r="H10" s="14">
        <f t="shared" si="7"/>
        <v>800</v>
      </c>
      <c r="I10" s="24">
        <f t="shared" si="8"/>
        <v>0</v>
      </c>
      <c r="J10" s="24">
        <f t="shared" si="9"/>
        <v>1100</v>
      </c>
      <c r="K10" s="27">
        <v>43652</v>
      </c>
      <c r="L10" s="26">
        <v>1000</v>
      </c>
      <c r="M10" s="27">
        <v>43652</v>
      </c>
      <c r="N10" s="28">
        <v>100</v>
      </c>
      <c r="O10" s="27"/>
      <c r="P10" s="28"/>
      <c r="S10" s="5"/>
    </row>
    <row r="11" ht="15.75" spans="1:19">
      <c r="A11" s="5" t="str">
        <f t="shared" si="1"/>
        <v>82019</v>
      </c>
      <c r="B11" s="12">
        <f t="shared" si="2"/>
        <v>43678</v>
      </c>
      <c r="C11" s="13">
        <f t="shared" si="3"/>
        <v>200</v>
      </c>
      <c r="D11" s="13">
        <f t="shared" si="4"/>
        <v>20</v>
      </c>
      <c r="E11" s="13">
        <f t="shared" si="5"/>
        <v>20</v>
      </c>
      <c r="F11" s="14">
        <f t="shared" si="6"/>
        <v>0</v>
      </c>
      <c r="G11" s="14">
        <f t="shared" si="0"/>
        <v>20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>
        <v>43687</v>
      </c>
      <c r="L11" s="26">
        <v>0</v>
      </c>
      <c r="M11" s="27"/>
      <c r="N11" s="28"/>
      <c r="O11" s="27"/>
      <c r="P11" s="28"/>
      <c r="S11" s="5"/>
    </row>
    <row r="12" ht="15.75" spans="1:19">
      <c r="A12" s="5" t="str">
        <f t="shared" si="1"/>
        <v>92019</v>
      </c>
      <c r="B12" s="12">
        <f t="shared" si="2"/>
        <v>43709</v>
      </c>
      <c r="C12" s="13">
        <f t="shared" si="3"/>
        <v>200</v>
      </c>
      <c r="D12" s="13">
        <f t="shared" si="4"/>
        <v>20</v>
      </c>
      <c r="E12" s="13">
        <f t="shared" si="5"/>
        <v>40</v>
      </c>
      <c r="F12" s="14">
        <f t="shared" si="6"/>
        <v>0</v>
      </c>
      <c r="G12" s="14">
        <f t="shared" si="0"/>
        <v>40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>
        <v>43718</v>
      </c>
      <c r="L12" s="26">
        <v>0</v>
      </c>
      <c r="M12" s="27"/>
      <c r="N12" s="28"/>
      <c r="O12" s="27"/>
      <c r="P12" s="28"/>
      <c r="S12" s="5"/>
    </row>
    <row r="13" ht="15.75" spans="1:19">
      <c r="A13" s="5" t="str">
        <f t="shared" si="1"/>
        <v>102019</v>
      </c>
      <c r="B13" s="12">
        <f t="shared" si="2"/>
        <v>43739</v>
      </c>
      <c r="C13" s="13">
        <f t="shared" si="3"/>
        <v>200</v>
      </c>
      <c r="D13" s="13">
        <f t="shared" si="4"/>
        <v>20</v>
      </c>
      <c r="E13" s="13">
        <f t="shared" si="5"/>
        <v>60</v>
      </c>
      <c r="F13" s="14">
        <f t="shared" si="6"/>
        <v>50</v>
      </c>
      <c r="G13" s="14">
        <f t="shared" si="0"/>
        <v>10</v>
      </c>
      <c r="H13" s="14">
        <f t="shared" si="7"/>
        <v>0</v>
      </c>
      <c r="I13" s="24">
        <f t="shared" si="8"/>
        <v>0</v>
      </c>
      <c r="J13" s="24">
        <f t="shared" si="9"/>
        <v>50</v>
      </c>
      <c r="K13" s="27">
        <v>43739</v>
      </c>
      <c r="L13" s="26">
        <v>50</v>
      </c>
      <c r="M13" s="27"/>
      <c r="N13" s="28"/>
      <c r="O13" s="27"/>
      <c r="P13" s="28"/>
      <c r="S13" s="5"/>
    </row>
    <row r="14" ht="15.75" spans="1:19">
      <c r="A14" s="5" t="str">
        <f t="shared" si="1"/>
        <v>112019</v>
      </c>
      <c r="B14" s="12">
        <f t="shared" si="2"/>
        <v>43770</v>
      </c>
      <c r="C14" s="13">
        <f t="shared" si="3"/>
        <v>180</v>
      </c>
      <c r="D14" s="13">
        <f t="shared" si="4"/>
        <v>20</v>
      </c>
      <c r="E14" s="13">
        <f t="shared" si="5"/>
        <v>30</v>
      </c>
      <c r="F14" s="14">
        <f t="shared" si="6"/>
        <v>30</v>
      </c>
      <c r="G14" s="14">
        <f t="shared" si="0"/>
        <v>0</v>
      </c>
      <c r="H14" s="14">
        <f t="shared" si="7"/>
        <v>20</v>
      </c>
      <c r="I14" s="24">
        <f t="shared" si="8"/>
        <v>0</v>
      </c>
      <c r="J14" s="24">
        <f t="shared" si="9"/>
        <v>50</v>
      </c>
      <c r="K14" s="27">
        <v>43786</v>
      </c>
      <c r="L14" s="26">
        <v>50</v>
      </c>
      <c r="M14" s="27"/>
      <c r="N14" s="28"/>
      <c r="O14" s="27"/>
      <c r="P14" s="28"/>
      <c r="S14" s="5"/>
    </row>
    <row r="15" ht="15.75" spans="1:19">
      <c r="A15" s="5" t="str">
        <f t="shared" si="1"/>
        <v>122019</v>
      </c>
      <c r="B15" s="12">
        <f t="shared" si="2"/>
        <v>43800</v>
      </c>
      <c r="C15" s="13">
        <v>600</v>
      </c>
      <c r="D15" s="13">
        <f t="shared" si="4"/>
        <v>18</v>
      </c>
      <c r="E15" s="13">
        <f t="shared" si="5"/>
        <v>18</v>
      </c>
      <c r="F15" s="14">
        <f t="shared" si="6"/>
        <v>18</v>
      </c>
      <c r="G15" s="14">
        <f t="shared" si="0"/>
        <v>0</v>
      </c>
      <c r="H15" s="14">
        <f t="shared" si="7"/>
        <v>100</v>
      </c>
      <c r="I15" s="24">
        <f t="shared" si="8"/>
        <v>500</v>
      </c>
      <c r="J15" s="24">
        <f t="shared" si="9"/>
        <v>118</v>
      </c>
      <c r="K15" s="29">
        <v>43801</v>
      </c>
      <c r="L15" s="26">
        <v>18</v>
      </c>
      <c r="M15" s="29">
        <v>43801</v>
      </c>
      <c r="N15" s="30">
        <v>-500</v>
      </c>
      <c r="O15" s="29">
        <v>43801</v>
      </c>
      <c r="P15" s="30">
        <v>100</v>
      </c>
      <c r="S15" s="5"/>
    </row>
    <row r="16" ht="15.75" spans="1:19">
      <c r="A16" s="5" t="str">
        <f t="shared" si="1"/>
        <v>12020</v>
      </c>
      <c r="B16" s="12">
        <f t="shared" si="2"/>
        <v>43831</v>
      </c>
      <c r="C16" s="13">
        <f t="shared" si="3"/>
        <v>500</v>
      </c>
      <c r="D16" s="13">
        <f t="shared" si="4"/>
        <v>60</v>
      </c>
      <c r="E16" s="13">
        <f t="shared" si="5"/>
        <v>60</v>
      </c>
      <c r="F16" s="14">
        <f t="shared" si="6"/>
        <v>60</v>
      </c>
      <c r="G16" s="14">
        <f t="shared" si="0"/>
        <v>0</v>
      </c>
      <c r="H16" s="14">
        <f t="shared" si="7"/>
        <v>100</v>
      </c>
      <c r="I16" s="24">
        <f t="shared" si="8"/>
        <v>0</v>
      </c>
      <c r="J16" s="24">
        <f t="shared" si="9"/>
        <v>160</v>
      </c>
      <c r="K16" s="25">
        <v>43843</v>
      </c>
      <c r="L16" s="26">
        <v>160</v>
      </c>
      <c r="M16" s="25"/>
      <c r="N16" s="26"/>
      <c r="O16" s="25"/>
      <c r="P16" s="26"/>
      <c r="S16" s="5"/>
    </row>
    <row r="17" ht="15.75" spans="1:19">
      <c r="A17" s="5" t="str">
        <f t="shared" si="1"/>
        <v>22020</v>
      </c>
      <c r="B17" s="12">
        <f t="shared" si="2"/>
        <v>43862</v>
      </c>
      <c r="C17" s="13">
        <f t="shared" si="3"/>
        <v>500</v>
      </c>
      <c r="D17" s="13">
        <f t="shared" si="4"/>
        <v>50</v>
      </c>
      <c r="E17" s="13">
        <f t="shared" si="5"/>
        <v>50</v>
      </c>
      <c r="F17" s="14">
        <f t="shared" si="6"/>
        <v>50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50</v>
      </c>
      <c r="K17" s="25">
        <v>43866</v>
      </c>
      <c r="L17" s="26">
        <v>50</v>
      </c>
      <c r="M17" s="25"/>
      <c r="N17" s="26"/>
      <c r="O17" s="25"/>
      <c r="P17" s="26"/>
      <c r="S17" s="5"/>
    </row>
    <row r="18" ht="15.75" spans="1:19">
      <c r="A18" s="5" t="str">
        <f t="shared" si="1"/>
        <v>32020</v>
      </c>
      <c r="B18" s="12">
        <f t="shared" si="2"/>
        <v>43891</v>
      </c>
      <c r="C18" s="13">
        <f t="shared" si="3"/>
        <v>300</v>
      </c>
      <c r="D18" s="13">
        <f t="shared" si="4"/>
        <v>50</v>
      </c>
      <c r="E18" s="13">
        <f t="shared" si="5"/>
        <v>50</v>
      </c>
      <c r="F18" s="14">
        <f t="shared" si="6"/>
        <v>50</v>
      </c>
      <c r="G18" s="14">
        <f t="shared" si="0"/>
        <v>0</v>
      </c>
      <c r="H18" s="14">
        <f t="shared" si="7"/>
        <v>200</v>
      </c>
      <c r="I18" s="24">
        <f t="shared" si="8"/>
        <v>0</v>
      </c>
      <c r="J18" s="24">
        <f t="shared" si="9"/>
        <v>250</v>
      </c>
      <c r="K18" s="25">
        <v>43899</v>
      </c>
      <c r="L18" s="26">
        <v>250</v>
      </c>
      <c r="M18" s="25"/>
      <c r="N18" s="26"/>
      <c r="O18" s="25"/>
      <c r="P18" s="26"/>
      <c r="S18" s="5"/>
    </row>
    <row r="19" ht="15.75" spans="1:19">
      <c r="A19" s="5" t="str">
        <f t="shared" si="1"/>
        <v>42020</v>
      </c>
      <c r="B19" s="12">
        <f t="shared" si="2"/>
        <v>43922</v>
      </c>
      <c r="C19" s="13">
        <f t="shared" si="3"/>
        <v>300</v>
      </c>
      <c r="D19" s="13">
        <f t="shared" si="4"/>
        <v>30</v>
      </c>
      <c r="E19" s="13">
        <f t="shared" si="5"/>
        <v>30</v>
      </c>
      <c r="F19" s="14">
        <f t="shared" si="6"/>
        <v>30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30</v>
      </c>
      <c r="K19" s="25">
        <v>43956</v>
      </c>
      <c r="L19" s="26">
        <v>30</v>
      </c>
      <c r="M19" s="25"/>
      <c r="N19" s="26"/>
      <c r="O19" s="25"/>
      <c r="P19" s="26"/>
      <c r="S19" s="5"/>
    </row>
    <row r="20" ht="15.75" spans="1:19">
      <c r="A20" s="5" t="str">
        <f t="shared" si="1"/>
        <v>52020</v>
      </c>
      <c r="B20" s="12">
        <f t="shared" si="2"/>
        <v>43952</v>
      </c>
      <c r="C20" s="13">
        <f t="shared" si="3"/>
        <v>0</v>
      </c>
      <c r="D20" s="13">
        <f t="shared" si="4"/>
        <v>30</v>
      </c>
      <c r="E20" s="13">
        <f t="shared" si="5"/>
        <v>30</v>
      </c>
      <c r="F20" s="14">
        <f t="shared" si="6"/>
        <v>30</v>
      </c>
      <c r="G20" s="14">
        <f t="shared" si="0"/>
        <v>0</v>
      </c>
      <c r="H20" s="14">
        <f t="shared" si="7"/>
        <v>300</v>
      </c>
      <c r="I20" s="24">
        <f t="shared" si="8"/>
        <v>0</v>
      </c>
      <c r="J20" s="24">
        <f t="shared" si="9"/>
        <v>330</v>
      </c>
      <c r="K20" s="25">
        <v>43956</v>
      </c>
      <c r="L20" s="26">
        <v>330</v>
      </c>
      <c r="M20" s="25"/>
      <c r="N20" s="26"/>
      <c r="O20" s="25"/>
      <c r="P20" s="26"/>
      <c r="S20" s="5"/>
    </row>
    <row r="21" ht="15.75" spans="1:19">
      <c r="A21" s="5" t="str">
        <f t="shared" si="1"/>
        <v>62020</v>
      </c>
      <c r="B21" s="12">
        <f t="shared" si="2"/>
        <v>43983</v>
      </c>
      <c r="C21" s="13">
        <f t="shared" si="3"/>
        <v>100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100</v>
      </c>
      <c r="J21" s="24">
        <f t="shared" si="9"/>
        <v>0</v>
      </c>
      <c r="K21" s="25">
        <v>44005</v>
      </c>
      <c r="L21" s="26">
        <v>-100</v>
      </c>
      <c r="M21" s="25"/>
      <c r="N21" s="26"/>
      <c r="O21" s="25"/>
      <c r="P21" s="26"/>
      <c r="S21" s="5"/>
    </row>
    <row r="22" ht="15.75" spans="1:19">
      <c r="A22" s="5" t="str">
        <f t="shared" si="1"/>
        <v>72020</v>
      </c>
      <c r="B22" s="12">
        <f t="shared" si="2"/>
        <v>44013</v>
      </c>
      <c r="C22" s="13">
        <f t="shared" si="3"/>
        <v>100</v>
      </c>
      <c r="D22" s="13">
        <f t="shared" si="4"/>
        <v>10</v>
      </c>
      <c r="E22" s="13">
        <f t="shared" si="5"/>
        <v>10</v>
      </c>
      <c r="F22" s="14">
        <f t="shared" si="6"/>
        <v>10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10</v>
      </c>
      <c r="K22" s="25">
        <v>44024</v>
      </c>
      <c r="L22" s="26">
        <v>10</v>
      </c>
      <c r="M22" s="25"/>
      <c r="N22" s="26"/>
      <c r="O22" s="25"/>
      <c r="P22" s="26"/>
      <c r="S22" s="5"/>
    </row>
    <row r="23" ht="15.75" spans="1:19">
      <c r="A23" s="5" t="str">
        <f t="shared" si="1"/>
        <v>82020</v>
      </c>
      <c r="B23" s="12">
        <f t="shared" si="2"/>
        <v>44044</v>
      </c>
      <c r="C23" s="13">
        <f t="shared" si="3"/>
        <v>0</v>
      </c>
      <c r="D23" s="13">
        <f t="shared" si="4"/>
        <v>10</v>
      </c>
      <c r="E23" s="13">
        <f t="shared" si="5"/>
        <v>10</v>
      </c>
      <c r="F23" s="14">
        <f t="shared" si="6"/>
        <v>10</v>
      </c>
      <c r="G23" s="14">
        <f t="shared" si="0"/>
        <v>0</v>
      </c>
      <c r="H23" s="14">
        <f t="shared" si="7"/>
        <v>100</v>
      </c>
      <c r="I23" s="24">
        <f t="shared" si="8"/>
        <v>0</v>
      </c>
      <c r="J23" s="24">
        <f t="shared" si="9"/>
        <v>110</v>
      </c>
      <c r="K23" s="25">
        <v>44044</v>
      </c>
      <c r="L23" s="26">
        <v>110</v>
      </c>
      <c r="M23" s="25">
        <v>44053</v>
      </c>
      <c r="N23" s="26"/>
      <c r="O23" s="25"/>
      <c r="P23" s="26"/>
      <c r="S23" s="5"/>
    </row>
    <row r="24" ht="15.75" spans="1:19">
      <c r="A24" s="5" t="str">
        <f t="shared" si="1"/>
        <v>92020</v>
      </c>
      <c r="B24" s="12">
        <f t="shared" si="2"/>
        <v>44075</v>
      </c>
      <c r="C24" s="13">
        <f t="shared" si="3"/>
        <v>200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200</v>
      </c>
      <c r="J24" s="24">
        <f t="shared" si="9"/>
        <v>0</v>
      </c>
      <c r="K24" s="25">
        <v>44076</v>
      </c>
      <c r="L24" s="26">
        <v>-200</v>
      </c>
      <c r="M24" s="25"/>
      <c r="N24" s="26"/>
      <c r="O24" s="25"/>
      <c r="P24" s="26"/>
      <c r="S24" s="5"/>
    </row>
    <row r="25" ht="15.75" spans="1:19">
      <c r="A25" s="5" t="str">
        <f t="shared" si="1"/>
        <v>102020</v>
      </c>
      <c r="B25" s="12">
        <f t="shared" si="2"/>
        <v>44105</v>
      </c>
      <c r="C25" s="13">
        <f t="shared" si="3"/>
        <v>200</v>
      </c>
      <c r="D25" s="13">
        <f t="shared" si="4"/>
        <v>20</v>
      </c>
      <c r="E25" s="13">
        <f t="shared" si="5"/>
        <v>20</v>
      </c>
      <c r="F25" s="14">
        <f t="shared" si="6"/>
        <v>0</v>
      </c>
      <c r="G25" s="14">
        <f t="shared" si="0"/>
        <v>20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112020</v>
      </c>
      <c r="B26" s="12">
        <f t="shared" si="2"/>
        <v>44136</v>
      </c>
      <c r="C26" s="13">
        <f t="shared" si="3"/>
        <v>200</v>
      </c>
      <c r="D26" s="13">
        <f t="shared" si="4"/>
        <v>20</v>
      </c>
      <c r="E26" s="13">
        <f t="shared" si="5"/>
        <v>40</v>
      </c>
      <c r="F26" s="14">
        <f t="shared" si="6"/>
        <v>0</v>
      </c>
      <c r="G26" s="14">
        <f t="shared" si="0"/>
        <v>40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122020</v>
      </c>
      <c r="B27" s="12">
        <f t="shared" si="2"/>
        <v>44166</v>
      </c>
      <c r="C27" s="13">
        <f t="shared" si="3"/>
        <v>200</v>
      </c>
      <c r="D27" s="13">
        <f t="shared" si="4"/>
        <v>20</v>
      </c>
      <c r="E27" s="13">
        <f t="shared" si="5"/>
        <v>60</v>
      </c>
      <c r="F27" s="14">
        <f t="shared" si="6"/>
        <v>0</v>
      </c>
      <c r="G27" s="14">
        <f t="shared" si="0"/>
        <v>60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12021</v>
      </c>
      <c r="B28" s="12">
        <f t="shared" si="2"/>
        <v>44197</v>
      </c>
      <c r="C28" s="13">
        <f t="shared" si="3"/>
        <v>200</v>
      </c>
      <c r="D28" s="13">
        <f t="shared" si="4"/>
        <v>20</v>
      </c>
      <c r="E28" s="13">
        <f t="shared" si="5"/>
        <v>80</v>
      </c>
      <c r="F28" s="14">
        <f t="shared" si="6"/>
        <v>0</v>
      </c>
      <c r="G28" s="14">
        <f t="shared" si="0"/>
        <v>80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22021</v>
      </c>
      <c r="B29" s="12">
        <f t="shared" si="2"/>
        <v>44228</v>
      </c>
      <c r="C29" s="13">
        <f t="shared" si="3"/>
        <v>200</v>
      </c>
      <c r="D29" s="13">
        <f t="shared" si="4"/>
        <v>20</v>
      </c>
      <c r="E29" s="13">
        <f t="shared" si="5"/>
        <v>100</v>
      </c>
      <c r="F29" s="14">
        <f t="shared" si="6"/>
        <v>0</v>
      </c>
      <c r="G29" s="14">
        <f t="shared" si="0"/>
        <v>100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32021</v>
      </c>
      <c r="B30" s="12">
        <f t="shared" si="2"/>
        <v>44256</v>
      </c>
      <c r="C30" s="13">
        <f t="shared" si="3"/>
        <v>200</v>
      </c>
      <c r="D30" s="13">
        <f t="shared" si="4"/>
        <v>20</v>
      </c>
      <c r="E30" s="13">
        <f t="shared" si="5"/>
        <v>120</v>
      </c>
      <c r="F30" s="14">
        <f t="shared" si="6"/>
        <v>0</v>
      </c>
      <c r="G30" s="14">
        <f t="shared" si="0"/>
        <v>120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42021</v>
      </c>
      <c r="B31" s="12">
        <f t="shared" si="2"/>
        <v>44287</v>
      </c>
      <c r="C31" s="13">
        <f t="shared" si="3"/>
        <v>200</v>
      </c>
      <c r="D31" s="13">
        <f t="shared" si="4"/>
        <v>20</v>
      </c>
      <c r="E31" s="13">
        <f t="shared" si="5"/>
        <v>140</v>
      </c>
      <c r="F31" s="14">
        <f t="shared" si="6"/>
        <v>0</v>
      </c>
      <c r="G31" s="14">
        <f t="shared" si="0"/>
        <v>140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52021</v>
      </c>
      <c r="B32" s="12">
        <f t="shared" si="2"/>
        <v>44317</v>
      </c>
      <c r="C32" s="13">
        <f t="shared" si="3"/>
        <v>200</v>
      </c>
      <c r="D32" s="13">
        <f t="shared" si="4"/>
        <v>20</v>
      </c>
      <c r="E32" s="13">
        <f t="shared" si="5"/>
        <v>160</v>
      </c>
      <c r="F32" s="14">
        <f t="shared" si="6"/>
        <v>0</v>
      </c>
      <c r="G32" s="14">
        <f t="shared" si="0"/>
        <v>160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62021</v>
      </c>
      <c r="B33" s="12">
        <f t="shared" si="2"/>
        <v>44348</v>
      </c>
      <c r="C33" s="13">
        <f t="shared" si="3"/>
        <v>200</v>
      </c>
      <c r="D33" s="13">
        <f t="shared" si="4"/>
        <v>20</v>
      </c>
      <c r="E33" s="13">
        <f t="shared" si="5"/>
        <v>180</v>
      </c>
      <c r="F33" s="14">
        <f t="shared" si="6"/>
        <v>0</v>
      </c>
      <c r="G33" s="14">
        <f t="shared" si="0"/>
        <v>180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72021</v>
      </c>
      <c r="B34" s="12">
        <f t="shared" si="2"/>
        <v>44378</v>
      </c>
      <c r="C34" s="13">
        <f t="shared" si="3"/>
        <v>200</v>
      </c>
      <c r="D34" s="13">
        <f t="shared" si="4"/>
        <v>20</v>
      </c>
      <c r="E34" s="13">
        <f t="shared" si="5"/>
        <v>200</v>
      </c>
      <c r="F34" s="14">
        <f t="shared" si="6"/>
        <v>0</v>
      </c>
      <c r="G34" s="14">
        <f t="shared" si="0"/>
        <v>200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82021</v>
      </c>
      <c r="B35" s="12">
        <f t="shared" si="2"/>
        <v>44409</v>
      </c>
      <c r="C35" s="13">
        <f t="shared" si="3"/>
        <v>200</v>
      </c>
      <c r="D35" s="13">
        <f t="shared" si="4"/>
        <v>20</v>
      </c>
      <c r="E35" s="13">
        <f t="shared" si="5"/>
        <v>220</v>
      </c>
      <c r="F35" s="14">
        <f t="shared" si="6"/>
        <v>0</v>
      </c>
      <c r="G35" s="14">
        <f t="shared" si="0"/>
        <v>220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92021</v>
      </c>
      <c r="B36" s="12">
        <f t="shared" si="2"/>
        <v>44440</v>
      </c>
      <c r="C36" s="13">
        <f t="shared" si="3"/>
        <v>200</v>
      </c>
      <c r="D36" s="13">
        <f t="shared" si="4"/>
        <v>20</v>
      </c>
      <c r="E36" s="13">
        <f t="shared" si="5"/>
        <v>240</v>
      </c>
      <c r="F36" s="14">
        <f t="shared" si="6"/>
        <v>0</v>
      </c>
      <c r="G36" s="14">
        <f t="shared" si="0"/>
        <v>240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102021</v>
      </c>
      <c r="B37" s="12">
        <f t="shared" si="2"/>
        <v>44470</v>
      </c>
      <c r="C37" s="13">
        <f t="shared" si="3"/>
        <v>200</v>
      </c>
      <c r="D37" s="13">
        <f t="shared" si="4"/>
        <v>20</v>
      </c>
      <c r="E37" s="13">
        <f t="shared" si="5"/>
        <v>260</v>
      </c>
      <c r="F37" s="14">
        <f t="shared" si="6"/>
        <v>0</v>
      </c>
      <c r="G37" s="14">
        <f t="shared" ref="G37:G68" si="10">E37-F37</f>
        <v>260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112021</v>
      </c>
      <c r="B38" s="12">
        <f t="shared" ref="B38:B69" si="12">EDATE(B37,1)</f>
        <v>44501</v>
      </c>
      <c r="C38" s="13">
        <f t="shared" ref="C38:C69" si="13">C37-H38+I38</f>
        <v>200</v>
      </c>
      <c r="D38" s="13">
        <f t="shared" ref="D38:D69" si="14">C37*$K$1</f>
        <v>20</v>
      </c>
      <c r="E38" s="13">
        <f t="shared" ref="E38:E69" si="15">C37*$K$1+G37</f>
        <v>280</v>
      </c>
      <c r="F38" s="14">
        <f t="shared" ref="F38:F69" si="16">IF(J38&gt;E38,E38,J38)</f>
        <v>0</v>
      </c>
      <c r="G38" s="14">
        <f t="shared" si="10"/>
        <v>280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122021</v>
      </c>
      <c r="B39" s="12">
        <f t="shared" si="12"/>
        <v>44531</v>
      </c>
      <c r="C39" s="13">
        <f t="shared" si="13"/>
        <v>200</v>
      </c>
      <c r="D39" s="13">
        <f t="shared" si="14"/>
        <v>20</v>
      </c>
      <c r="E39" s="13">
        <f t="shared" si="15"/>
        <v>300</v>
      </c>
      <c r="F39" s="14">
        <f t="shared" si="16"/>
        <v>0</v>
      </c>
      <c r="G39" s="14">
        <f t="shared" si="10"/>
        <v>300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12022</v>
      </c>
      <c r="B40" s="12">
        <f t="shared" si="12"/>
        <v>44562</v>
      </c>
      <c r="C40" s="13">
        <f t="shared" si="13"/>
        <v>200</v>
      </c>
      <c r="D40" s="13">
        <f t="shared" si="14"/>
        <v>20</v>
      </c>
      <c r="E40" s="13">
        <f t="shared" si="15"/>
        <v>320</v>
      </c>
      <c r="F40" s="14">
        <f t="shared" si="16"/>
        <v>0</v>
      </c>
      <c r="G40" s="14">
        <f t="shared" si="10"/>
        <v>320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22022</v>
      </c>
      <c r="B41" s="12">
        <f t="shared" si="12"/>
        <v>44593</v>
      </c>
      <c r="C41" s="13">
        <f t="shared" si="13"/>
        <v>200</v>
      </c>
      <c r="D41" s="13">
        <f t="shared" si="14"/>
        <v>20</v>
      </c>
      <c r="E41" s="13">
        <f t="shared" si="15"/>
        <v>340</v>
      </c>
      <c r="F41" s="14">
        <f t="shared" si="16"/>
        <v>0</v>
      </c>
      <c r="G41" s="14">
        <f t="shared" si="10"/>
        <v>340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32022</v>
      </c>
      <c r="B42" s="12">
        <f t="shared" si="12"/>
        <v>44621</v>
      </c>
      <c r="C42" s="13">
        <f t="shared" si="13"/>
        <v>200</v>
      </c>
      <c r="D42" s="13">
        <f t="shared" si="14"/>
        <v>20</v>
      </c>
      <c r="E42" s="13">
        <f t="shared" si="15"/>
        <v>360</v>
      </c>
      <c r="F42" s="14">
        <f t="shared" si="16"/>
        <v>0</v>
      </c>
      <c r="G42" s="14">
        <f t="shared" si="10"/>
        <v>360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42022</v>
      </c>
      <c r="B43" s="12">
        <f t="shared" si="12"/>
        <v>44652</v>
      </c>
      <c r="C43" s="13">
        <f t="shared" si="13"/>
        <v>200</v>
      </c>
      <c r="D43" s="13">
        <f t="shared" si="14"/>
        <v>20</v>
      </c>
      <c r="E43" s="13">
        <f t="shared" si="15"/>
        <v>380</v>
      </c>
      <c r="F43" s="14">
        <f t="shared" si="16"/>
        <v>0</v>
      </c>
      <c r="G43" s="14">
        <f t="shared" si="10"/>
        <v>380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52022</v>
      </c>
      <c r="B44" s="12">
        <f t="shared" si="12"/>
        <v>44682</v>
      </c>
      <c r="C44" s="13">
        <f t="shared" si="13"/>
        <v>200</v>
      </c>
      <c r="D44" s="13">
        <f t="shared" si="14"/>
        <v>20</v>
      </c>
      <c r="E44" s="13">
        <f t="shared" si="15"/>
        <v>400</v>
      </c>
      <c r="F44" s="14">
        <f t="shared" si="16"/>
        <v>0</v>
      </c>
      <c r="G44" s="14">
        <f t="shared" si="10"/>
        <v>400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62022</v>
      </c>
      <c r="B45" s="12">
        <f t="shared" si="12"/>
        <v>44713</v>
      </c>
      <c r="C45" s="13">
        <f t="shared" si="13"/>
        <v>200</v>
      </c>
      <c r="D45" s="13">
        <f t="shared" si="14"/>
        <v>20</v>
      </c>
      <c r="E45" s="13">
        <f t="shared" si="15"/>
        <v>420</v>
      </c>
      <c r="F45" s="14">
        <f t="shared" si="16"/>
        <v>0</v>
      </c>
      <c r="G45" s="14">
        <f t="shared" si="10"/>
        <v>420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72022</v>
      </c>
      <c r="B46" s="12">
        <f t="shared" si="12"/>
        <v>44743</v>
      </c>
      <c r="C46" s="13">
        <f t="shared" si="13"/>
        <v>200</v>
      </c>
      <c r="D46" s="13">
        <f t="shared" si="14"/>
        <v>20</v>
      </c>
      <c r="E46" s="13">
        <f t="shared" si="15"/>
        <v>440</v>
      </c>
      <c r="F46" s="14">
        <f t="shared" si="16"/>
        <v>0</v>
      </c>
      <c r="G46" s="14">
        <f t="shared" si="10"/>
        <v>440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82022</v>
      </c>
      <c r="B47" s="12">
        <f t="shared" si="12"/>
        <v>44774</v>
      </c>
      <c r="C47" s="13">
        <f t="shared" si="13"/>
        <v>200</v>
      </c>
      <c r="D47" s="13">
        <f t="shared" si="14"/>
        <v>20</v>
      </c>
      <c r="E47" s="13">
        <f t="shared" si="15"/>
        <v>460</v>
      </c>
      <c r="F47" s="14">
        <f t="shared" si="16"/>
        <v>0</v>
      </c>
      <c r="G47" s="14">
        <f t="shared" si="10"/>
        <v>460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92022</v>
      </c>
      <c r="B48" s="12">
        <f t="shared" si="12"/>
        <v>44805</v>
      </c>
      <c r="C48" s="13">
        <f t="shared" si="13"/>
        <v>200</v>
      </c>
      <c r="D48" s="13">
        <f t="shared" si="14"/>
        <v>20</v>
      </c>
      <c r="E48" s="13">
        <f t="shared" si="15"/>
        <v>480</v>
      </c>
      <c r="F48" s="14">
        <f t="shared" si="16"/>
        <v>0</v>
      </c>
      <c r="G48" s="14">
        <f t="shared" si="10"/>
        <v>480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102022</v>
      </c>
      <c r="B49" s="12">
        <f t="shared" si="12"/>
        <v>44835</v>
      </c>
      <c r="C49" s="13">
        <f t="shared" si="13"/>
        <v>200</v>
      </c>
      <c r="D49" s="13">
        <f t="shared" si="14"/>
        <v>20</v>
      </c>
      <c r="E49" s="13">
        <f t="shared" si="15"/>
        <v>500</v>
      </c>
      <c r="F49" s="14">
        <f t="shared" si="16"/>
        <v>0</v>
      </c>
      <c r="G49" s="14">
        <f t="shared" si="10"/>
        <v>500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112022</v>
      </c>
      <c r="B50" s="12">
        <f t="shared" si="12"/>
        <v>44866</v>
      </c>
      <c r="C50" s="13">
        <f t="shared" si="13"/>
        <v>200</v>
      </c>
      <c r="D50" s="13">
        <f t="shared" si="14"/>
        <v>20</v>
      </c>
      <c r="E50" s="13">
        <f t="shared" si="15"/>
        <v>520</v>
      </c>
      <c r="F50" s="14">
        <f t="shared" si="16"/>
        <v>0</v>
      </c>
      <c r="G50" s="14">
        <f t="shared" si="10"/>
        <v>520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122022</v>
      </c>
      <c r="B51" s="12">
        <f t="shared" si="12"/>
        <v>44896</v>
      </c>
      <c r="C51" s="13">
        <f t="shared" si="13"/>
        <v>200</v>
      </c>
      <c r="D51" s="13">
        <f t="shared" si="14"/>
        <v>20</v>
      </c>
      <c r="E51" s="13">
        <f t="shared" si="15"/>
        <v>540</v>
      </c>
      <c r="F51" s="14">
        <f t="shared" si="16"/>
        <v>0</v>
      </c>
      <c r="G51" s="14">
        <f t="shared" si="10"/>
        <v>540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12023</v>
      </c>
      <c r="B52" s="12">
        <f t="shared" si="12"/>
        <v>44927</v>
      </c>
      <c r="C52" s="13">
        <f t="shared" si="13"/>
        <v>200</v>
      </c>
      <c r="D52" s="13">
        <f t="shared" si="14"/>
        <v>20</v>
      </c>
      <c r="E52" s="13">
        <f t="shared" si="15"/>
        <v>560</v>
      </c>
      <c r="F52" s="14">
        <f t="shared" si="16"/>
        <v>0</v>
      </c>
      <c r="G52" s="14">
        <f t="shared" si="10"/>
        <v>560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22023</v>
      </c>
      <c r="B53" s="12">
        <f t="shared" si="12"/>
        <v>44958</v>
      </c>
      <c r="C53" s="13">
        <f t="shared" si="13"/>
        <v>200</v>
      </c>
      <c r="D53" s="13">
        <f t="shared" si="14"/>
        <v>20</v>
      </c>
      <c r="E53" s="13">
        <f t="shared" si="15"/>
        <v>580</v>
      </c>
      <c r="F53" s="14">
        <f t="shared" si="16"/>
        <v>0</v>
      </c>
      <c r="G53" s="14">
        <f t="shared" si="10"/>
        <v>580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32023</v>
      </c>
      <c r="B54" s="12">
        <f t="shared" si="12"/>
        <v>44986</v>
      </c>
      <c r="C54" s="13">
        <f t="shared" si="13"/>
        <v>200</v>
      </c>
      <c r="D54" s="13">
        <f t="shared" si="14"/>
        <v>20</v>
      </c>
      <c r="E54" s="13">
        <f t="shared" si="15"/>
        <v>600</v>
      </c>
      <c r="F54" s="14">
        <f t="shared" si="16"/>
        <v>0</v>
      </c>
      <c r="G54" s="14">
        <f t="shared" si="10"/>
        <v>600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42023</v>
      </c>
      <c r="B55" s="12">
        <f t="shared" si="12"/>
        <v>45017</v>
      </c>
      <c r="C55" s="13">
        <f t="shared" si="13"/>
        <v>200</v>
      </c>
      <c r="D55" s="13">
        <f t="shared" si="14"/>
        <v>20</v>
      </c>
      <c r="E55" s="13">
        <f t="shared" si="15"/>
        <v>620</v>
      </c>
      <c r="F55" s="14">
        <f t="shared" si="16"/>
        <v>0</v>
      </c>
      <c r="G55" s="14">
        <f t="shared" si="10"/>
        <v>620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52023</v>
      </c>
      <c r="B56" s="12">
        <f t="shared" si="12"/>
        <v>45047</v>
      </c>
      <c r="C56" s="13">
        <f t="shared" si="13"/>
        <v>200</v>
      </c>
      <c r="D56" s="13">
        <f t="shared" si="14"/>
        <v>20</v>
      </c>
      <c r="E56" s="13">
        <f t="shared" si="15"/>
        <v>640</v>
      </c>
      <c r="F56" s="14">
        <f t="shared" si="16"/>
        <v>0</v>
      </c>
      <c r="G56" s="14">
        <f t="shared" si="10"/>
        <v>640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62023</v>
      </c>
      <c r="B57" s="12">
        <f t="shared" si="12"/>
        <v>45078</v>
      </c>
      <c r="C57" s="13">
        <f t="shared" si="13"/>
        <v>200</v>
      </c>
      <c r="D57" s="13">
        <f t="shared" si="14"/>
        <v>20</v>
      </c>
      <c r="E57" s="13">
        <f t="shared" si="15"/>
        <v>660</v>
      </c>
      <c r="F57" s="14">
        <f t="shared" si="16"/>
        <v>0</v>
      </c>
      <c r="G57" s="14">
        <f t="shared" si="10"/>
        <v>660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72023</v>
      </c>
      <c r="B58" s="12">
        <f t="shared" si="12"/>
        <v>45108</v>
      </c>
      <c r="C58" s="13">
        <f t="shared" si="13"/>
        <v>200</v>
      </c>
      <c r="D58" s="13">
        <f t="shared" si="14"/>
        <v>20</v>
      </c>
      <c r="E58" s="13">
        <f t="shared" si="15"/>
        <v>680</v>
      </c>
      <c r="F58" s="14">
        <f t="shared" si="16"/>
        <v>0</v>
      </c>
      <c r="G58" s="14">
        <f t="shared" si="10"/>
        <v>680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82023</v>
      </c>
      <c r="B59" s="12">
        <f t="shared" si="12"/>
        <v>45139</v>
      </c>
      <c r="C59" s="13">
        <f t="shared" si="13"/>
        <v>200</v>
      </c>
      <c r="D59" s="13">
        <f t="shared" si="14"/>
        <v>20</v>
      </c>
      <c r="E59" s="13">
        <f t="shared" si="15"/>
        <v>700</v>
      </c>
      <c r="F59" s="14">
        <f t="shared" si="16"/>
        <v>0</v>
      </c>
      <c r="G59" s="14">
        <f t="shared" si="10"/>
        <v>700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92023</v>
      </c>
      <c r="B60" s="12">
        <f t="shared" si="12"/>
        <v>45170</v>
      </c>
      <c r="C60" s="13">
        <f t="shared" si="13"/>
        <v>200</v>
      </c>
      <c r="D60" s="13">
        <f t="shared" si="14"/>
        <v>20</v>
      </c>
      <c r="E60" s="13">
        <f t="shared" si="15"/>
        <v>720</v>
      </c>
      <c r="F60" s="14">
        <f t="shared" si="16"/>
        <v>0</v>
      </c>
      <c r="G60" s="14">
        <f t="shared" si="10"/>
        <v>720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102023</v>
      </c>
      <c r="B61" s="12">
        <f t="shared" si="12"/>
        <v>45200</v>
      </c>
      <c r="C61" s="13">
        <f t="shared" si="13"/>
        <v>200</v>
      </c>
      <c r="D61" s="13">
        <f t="shared" si="14"/>
        <v>20</v>
      </c>
      <c r="E61" s="13">
        <f t="shared" si="15"/>
        <v>740</v>
      </c>
      <c r="F61" s="14">
        <f t="shared" si="16"/>
        <v>0</v>
      </c>
      <c r="G61" s="14">
        <f t="shared" si="10"/>
        <v>740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112023</v>
      </c>
      <c r="B62" s="12">
        <f t="shared" si="12"/>
        <v>45231</v>
      </c>
      <c r="C62" s="13">
        <f t="shared" si="13"/>
        <v>200</v>
      </c>
      <c r="D62" s="13">
        <f t="shared" si="14"/>
        <v>20</v>
      </c>
      <c r="E62" s="13">
        <f t="shared" si="15"/>
        <v>760</v>
      </c>
      <c r="F62" s="14">
        <f t="shared" si="16"/>
        <v>0</v>
      </c>
      <c r="G62" s="14">
        <f t="shared" si="10"/>
        <v>760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122023</v>
      </c>
      <c r="B63" s="12">
        <f t="shared" si="12"/>
        <v>45261</v>
      </c>
      <c r="C63" s="13">
        <f t="shared" si="13"/>
        <v>200</v>
      </c>
      <c r="D63" s="13">
        <f t="shared" si="14"/>
        <v>20</v>
      </c>
      <c r="E63" s="13">
        <f t="shared" si="15"/>
        <v>780</v>
      </c>
      <c r="F63" s="14">
        <f t="shared" si="16"/>
        <v>0</v>
      </c>
      <c r="G63" s="14">
        <f t="shared" si="10"/>
        <v>780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12024</v>
      </c>
      <c r="B64" s="12">
        <f t="shared" si="12"/>
        <v>45292</v>
      </c>
      <c r="C64" s="13">
        <f t="shared" si="13"/>
        <v>200</v>
      </c>
      <c r="D64" s="13">
        <f t="shared" si="14"/>
        <v>20</v>
      </c>
      <c r="E64" s="13">
        <f t="shared" si="15"/>
        <v>800</v>
      </c>
      <c r="F64" s="14">
        <f t="shared" si="16"/>
        <v>0</v>
      </c>
      <c r="G64" s="14">
        <f t="shared" si="10"/>
        <v>800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22024</v>
      </c>
      <c r="B65" s="12">
        <f t="shared" si="12"/>
        <v>45323</v>
      </c>
      <c r="C65" s="13">
        <f t="shared" si="13"/>
        <v>200</v>
      </c>
      <c r="D65" s="13">
        <f t="shared" si="14"/>
        <v>20</v>
      </c>
      <c r="E65" s="13">
        <f t="shared" si="15"/>
        <v>820</v>
      </c>
      <c r="F65" s="14">
        <f t="shared" si="16"/>
        <v>0</v>
      </c>
      <c r="G65" s="14">
        <f t="shared" si="10"/>
        <v>820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32024</v>
      </c>
      <c r="B66" s="12">
        <f t="shared" si="12"/>
        <v>45352</v>
      </c>
      <c r="C66" s="13">
        <f t="shared" si="13"/>
        <v>200</v>
      </c>
      <c r="D66" s="13">
        <f t="shared" si="14"/>
        <v>20</v>
      </c>
      <c r="E66" s="13">
        <f t="shared" si="15"/>
        <v>840</v>
      </c>
      <c r="F66" s="14">
        <f t="shared" si="16"/>
        <v>0</v>
      </c>
      <c r="G66" s="14">
        <f t="shared" si="10"/>
        <v>840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42024</v>
      </c>
      <c r="B67" s="12">
        <f t="shared" si="12"/>
        <v>45383</v>
      </c>
      <c r="C67" s="13">
        <f t="shared" si="13"/>
        <v>200</v>
      </c>
      <c r="D67" s="13">
        <f t="shared" si="14"/>
        <v>20</v>
      </c>
      <c r="E67" s="13">
        <f t="shared" si="15"/>
        <v>860</v>
      </c>
      <c r="F67" s="14">
        <f t="shared" si="16"/>
        <v>0</v>
      </c>
      <c r="G67" s="14">
        <f t="shared" si="10"/>
        <v>860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52024</v>
      </c>
      <c r="B68" s="12">
        <f t="shared" si="12"/>
        <v>45413</v>
      </c>
      <c r="C68" s="13">
        <f t="shared" si="13"/>
        <v>200</v>
      </c>
      <c r="D68" s="13">
        <f t="shared" si="14"/>
        <v>20</v>
      </c>
      <c r="E68" s="13">
        <f t="shared" si="15"/>
        <v>880</v>
      </c>
      <c r="F68" s="14">
        <f t="shared" si="16"/>
        <v>0</v>
      </c>
      <c r="G68" s="14">
        <f t="shared" si="10"/>
        <v>880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62024</v>
      </c>
      <c r="B69" s="12">
        <f t="shared" si="12"/>
        <v>45444</v>
      </c>
      <c r="C69" s="13">
        <f t="shared" si="13"/>
        <v>200</v>
      </c>
      <c r="D69" s="13">
        <f t="shared" si="14"/>
        <v>20</v>
      </c>
      <c r="E69" s="13">
        <f t="shared" si="15"/>
        <v>900</v>
      </c>
      <c r="F69" s="14">
        <f t="shared" si="16"/>
        <v>0</v>
      </c>
      <c r="G69" s="14">
        <f t="shared" ref="G69:G100" si="19">E69-F69</f>
        <v>900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72024</v>
      </c>
      <c r="B70" s="12">
        <f t="shared" ref="B70:B101" si="21">EDATE(B69,1)</f>
        <v>45474</v>
      </c>
      <c r="C70" s="13">
        <f t="shared" ref="C70:C101" si="22">C69-H70+I70</f>
        <v>200</v>
      </c>
      <c r="D70" s="13">
        <f t="shared" ref="D70:D101" si="23">C69*$K$1</f>
        <v>20</v>
      </c>
      <c r="E70" s="13">
        <f t="shared" ref="E70:E101" si="24">C69*$K$1+G69</f>
        <v>920</v>
      </c>
      <c r="F70" s="14">
        <f t="shared" ref="F70:F101" si="25">IF(J70&gt;E70,E70,J70)</f>
        <v>0</v>
      </c>
      <c r="G70" s="14">
        <f t="shared" si="19"/>
        <v>920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82024</v>
      </c>
      <c r="B71" s="12">
        <f t="shared" si="21"/>
        <v>45505</v>
      </c>
      <c r="C71" s="13">
        <f t="shared" si="22"/>
        <v>200</v>
      </c>
      <c r="D71" s="13">
        <f t="shared" si="23"/>
        <v>20</v>
      </c>
      <c r="E71" s="13">
        <f t="shared" si="24"/>
        <v>940</v>
      </c>
      <c r="F71" s="14">
        <f t="shared" si="25"/>
        <v>0</v>
      </c>
      <c r="G71" s="14">
        <f t="shared" si="19"/>
        <v>940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92024</v>
      </c>
      <c r="B72" s="12">
        <f t="shared" si="21"/>
        <v>45536</v>
      </c>
      <c r="C72" s="13">
        <f t="shared" si="22"/>
        <v>200</v>
      </c>
      <c r="D72" s="13">
        <f t="shared" si="23"/>
        <v>20</v>
      </c>
      <c r="E72" s="13">
        <f t="shared" si="24"/>
        <v>960</v>
      </c>
      <c r="F72" s="14">
        <f t="shared" si="25"/>
        <v>0</v>
      </c>
      <c r="G72" s="14">
        <f t="shared" si="19"/>
        <v>960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102024</v>
      </c>
      <c r="B73" s="12">
        <f t="shared" si="21"/>
        <v>45566</v>
      </c>
      <c r="C73" s="13">
        <f t="shared" si="22"/>
        <v>200</v>
      </c>
      <c r="D73" s="13">
        <f t="shared" si="23"/>
        <v>20</v>
      </c>
      <c r="E73" s="13">
        <f t="shared" si="24"/>
        <v>980</v>
      </c>
      <c r="F73" s="14">
        <f t="shared" si="25"/>
        <v>0</v>
      </c>
      <c r="G73" s="14">
        <f t="shared" si="19"/>
        <v>980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112024</v>
      </c>
      <c r="B74" s="12">
        <f t="shared" si="21"/>
        <v>45597</v>
      </c>
      <c r="C74" s="13">
        <f t="shared" si="22"/>
        <v>200</v>
      </c>
      <c r="D74" s="13">
        <f t="shared" si="23"/>
        <v>20</v>
      </c>
      <c r="E74" s="13">
        <f t="shared" si="24"/>
        <v>1000</v>
      </c>
      <c r="F74" s="14">
        <f t="shared" si="25"/>
        <v>0</v>
      </c>
      <c r="G74" s="14">
        <f t="shared" si="19"/>
        <v>1000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122024</v>
      </c>
      <c r="B75" s="12">
        <f t="shared" si="21"/>
        <v>45627</v>
      </c>
      <c r="C75" s="13">
        <f t="shared" si="22"/>
        <v>200</v>
      </c>
      <c r="D75" s="13">
        <f t="shared" si="23"/>
        <v>20</v>
      </c>
      <c r="E75" s="13">
        <f t="shared" si="24"/>
        <v>1020</v>
      </c>
      <c r="F75" s="14">
        <f t="shared" si="25"/>
        <v>0</v>
      </c>
      <c r="G75" s="14">
        <f t="shared" si="19"/>
        <v>1020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12025</v>
      </c>
      <c r="B76" s="12">
        <f t="shared" si="21"/>
        <v>45658</v>
      </c>
      <c r="C76" s="13">
        <f t="shared" si="22"/>
        <v>200</v>
      </c>
      <c r="D76" s="13">
        <f t="shared" si="23"/>
        <v>20</v>
      </c>
      <c r="E76" s="13">
        <f t="shared" si="24"/>
        <v>1040</v>
      </c>
      <c r="F76" s="14">
        <f t="shared" si="25"/>
        <v>0</v>
      </c>
      <c r="G76" s="14">
        <f t="shared" si="19"/>
        <v>1040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22025</v>
      </c>
      <c r="B77" s="12">
        <f t="shared" si="21"/>
        <v>45689</v>
      </c>
      <c r="C77" s="13">
        <f t="shared" si="22"/>
        <v>200</v>
      </c>
      <c r="D77" s="13">
        <f t="shared" si="23"/>
        <v>20</v>
      </c>
      <c r="E77" s="13">
        <f t="shared" si="24"/>
        <v>1060</v>
      </c>
      <c r="F77" s="14">
        <f t="shared" si="25"/>
        <v>0</v>
      </c>
      <c r="G77" s="14">
        <f t="shared" si="19"/>
        <v>1060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32025</v>
      </c>
      <c r="B78" s="12">
        <f t="shared" si="21"/>
        <v>45717</v>
      </c>
      <c r="C78" s="13">
        <f t="shared" si="22"/>
        <v>200</v>
      </c>
      <c r="D78" s="13">
        <f t="shared" si="23"/>
        <v>20</v>
      </c>
      <c r="E78" s="13">
        <f t="shared" si="24"/>
        <v>1080</v>
      </c>
      <c r="F78" s="14">
        <f t="shared" si="25"/>
        <v>0</v>
      </c>
      <c r="G78" s="14">
        <f t="shared" si="19"/>
        <v>1080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42025</v>
      </c>
      <c r="B79" s="12">
        <f t="shared" si="21"/>
        <v>45748</v>
      </c>
      <c r="C79" s="13">
        <f t="shared" si="22"/>
        <v>200</v>
      </c>
      <c r="D79" s="13">
        <f t="shared" si="23"/>
        <v>20</v>
      </c>
      <c r="E79" s="13">
        <f t="shared" si="24"/>
        <v>1100</v>
      </c>
      <c r="F79" s="14">
        <f t="shared" si="25"/>
        <v>0</v>
      </c>
      <c r="G79" s="14">
        <f t="shared" si="19"/>
        <v>1100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52025</v>
      </c>
      <c r="B80" s="12">
        <f t="shared" si="21"/>
        <v>45778</v>
      </c>
      <c r="C80" s="13">
        <f t="shared" si="22"/>
        <v>200</v>
      </c>
      <c r="D80" s="13">
        <f t="shared" si="23"/>
        <v>20</v>
      </c>
      <c r="E80" s="13">
        <f t="shared" si="24"/>
        <v>1120</v>
      </c>
      <c r="F80" s="14">
        <f t="shared" si="25"/>
        <v>0</v>
      </c>
      <c r="G80" s="14">
        <f t="shared" si="19"/>
        <v>1120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62025</v>
      </c>
      <c r="B81" s="12">
        <f t="shared" si="21"/>
        <v>45809</v>
      </c>
      <c r="C81" s="13">
        <f t="shared" si="22"/>
        <v>200</v>
      </c>
      <c r="D81" s="13">
        <f t="shared" si="23"/>
        <v>20</v>
      </c>
      <c r="E81" s="13">
        <f t="shared" si="24"/>
        <v>1140</v>
      </c>
      <c r="F81" s="14">
        <f t="shared" si="25"/>
        <v>0</v>
      </c>
      <c r="G81" s="14">
        <f t="shared" si="19"/>
        <v>1140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72025</v>
      </c>
      <c r="B82" s="12">
        <f t="shared" si="21"/>
        <v>45839</v>
      </c>
      <c r="C82" s="13">
        <f t="shared" si="22"/>
        <v>200</v>
      </c>
      <c r="D82" s="13">
        <f t="shared" si="23"/>
        <v>20</v>
      </c>
      <c r="E82" s="13">
        <f t="shared" si="24"/>
        <v>1160</v>
      </c>
      <c r="F82" s="14">
        <f t="shared" si="25"/>
        <v>0</v>
      </c>
      <c r="G82" s="14">
        <f t="shared" si="19"/>
        <v>1160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82025</v>
      </c>
      <c r="B83" s="12">
        <f t="shared" si="21"/>
        <v>45870</v>
      </c>
      <c r="C83" s="13">
        <f t="shared" si="22"/>
        <v>200</v>
      </c>
      <c r="D83" s="13">
        <f t="shared" si="23"/>
        <v>20</v>
      </c>
      <c r="E83" s="13">
        <f t="shared" si="24"/>
        <v>1180</v>
      </c>
      <c r="F83" s="14">
        <f t="shared" si="25"/>
        <v>0</v>
      </c>
      <c r="G83" s="14">
        <f t="shared" si="19"/>
        <v>1180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92025</v>
      </c>
      <c r="B84" s="12">
        <f t="shared" si="21"/>
        <v>45901</v>
      </c>
      <c r="C84" s="13">
        <f t="shared" si="22"/>
        <v>200</v>
      </c>
      <c r="D84" s="13">
        <f t="shared" si="23"/>
        <v>20</v>
      </c>
      <c r="E84" s="13">
        <f t="shared" si="24"/>
        <v>1200</v>
      </c>
      <c r="F84" s="14">
        <f t="shared" si="25"/>
        <v>0</v>
      </c>
      <c r="G84" s="14">
        <f t="shared" si="19"/>
        <v>1200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102025</v>
      </c>
      <c r="B85" s="12">
        <f t="shared" si="21"/>
        <v>45931</v>
      </c>
      <c r="C85" s="13">
        <f t="shared" si="22"/>
        <v>200</v>
      </c>
      <c r="D85" s="13">
        <f t="shared" si="23"/>
        <v>20</v>
      </c>
      <c r="E85" s="13">
        <f t="shared" si="24"/>
        <v>1220</v>
      </c>
      <c r="F85" s="14">
        <f t="shared" si="25"/>
        <v>0</v>
      </c>
      <c r="G85" s="14">
        <f t="shared" si="19"/>
        <v>1220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112025</v>
      </c>
      <c r="B86" s="12">
        <f t="shared" si="21"/>
        <v>45962</v>
      </c>
      <c r="C86" s="13">
        <f t="shared" si="22"/>
        <v>200</v>
      </c>
      <c r="D86" s="13">
        <f t="shared" si="23"/>
        <v>20</v>
      </c>
      <c r="E86" s="13">
        <f t="shared" si="24"/>
        <v>1240</v>
      </c>
      <c r="F86" s="14">
        <f t="shared" si="25"/>
        <v>0</v>
      </c>
      <c r="G86" s="14">
        <f t="shared" si="19"/>
        <v>1240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122025</v>
      </c>
      <c r="B87" s="12">
        <f t="shared" si="21"/>
        <v>45992</v>
      </c>
      <c r="C87" s="13">
        <f t="shared" si="22"/>
        <v>200</v>
      </c>
      <c r="D87" s="13">
        <f t="shared" si="23"/>
        <v>20</v>
      </c>
      <c r="E87" s="13">
        <f t="shared" si="24"/>
        <v>1260</v>
      </c>
      <c r="F87" s="14">
        <f t="shared" si="25"/>
        <v>0</v>
      </c>
      <c r="G87" s="14">
        <f t="shared" si="19"/>
        <v>1260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12026</v>
      </c>
      <c r="B88" s="12">
        <f t="shared" si="21"/>
        <v>46023</v>
      </c>
      <c r="C88" s="13">
        <f t="shared" si="22"/>
        <v>200</v>
      </c>
      <c r="D88" s="13">
        <f t="shared" si="23"/>
        <v>20</v>
      </c>
      <c r="E88" s="13">
        <f t="shared" si="24"/>
        <v>1280</v>
      </c>
      <c r="F88" s="14">
        <f t="shared" si="25"/>
        <v>0</v>
      </c>
      <c r="G88" s="14">
        <f t="shared" si="19"/>
        <v>1280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22026</v>
      </c>
      <c r="B89" s="12">
        <f t="shared" si="21"/>
        <v>46054</v>
      </c>
      <c r="C89" s="13">
        <f t="shared" si="22"/>
        <v>200</v>
      </c>
      <c r="D89" s="13">
        <f t="shared" si="23"/>
        <v>20</v>
      </c>
      <c r="E89" s="13">
        <f t="shared" si="24"/>
        <v>1300</v>
      </c>
      <c r="F89" s="14">
        <f t="shared" si="25"/>
        <v>0</v>
      </c>
      <c r="G89" s="14">
        <f t="shared" si="19"/>
        <v>1300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32026</v>
      </c>
      <c r="B90" s="12">
        <f t="shared" si="21"/>
        <v>46082</v>
      </c>
      <c r="C90" s="13">
        <f t="shared" si="22"/>
        <v>200</v>
      </c>
      <c r="D90" s="13">
        <f t="shared" si="23"/>
        <v>20</v>
      </c>
      <c r="E90" s="13">
        <f t="shared" si="24"/>
        <v>1320</v>
      </c>
      <c r="F90" s="14">
        <f t="shared" si="25"/>
        <v>0</v>
      </c>
      <c r="G90" s="14">
        <f t="shared" si="19"/>
        <v>1320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42026</v>
      </c>
      <c r="B91" s="12">
        <f t="shared" si="21"/>
        <v>46113</v>
      </c>
      <c r="C91" s="13">
        <f t="shared" si="22"/>
        <v>200</v>
      </c>
      <c r="D91" s="13">
        <f t="shared" si="23"/>
        <v>20</v>
      </c>
      <c r="E91" s="13">
        <f t="shared" si="24"/>
        <v>1340</v>
      </c>
      <c r="F91" s="14">
        <f t="shared" si="25"/>
        <v>0</v>
      </c>
      <c r="G91" s="14">
        <f t="shared" si="19"/>
        <v>1340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52026</v>
      </c>
      <c r="B92" s="12">
        <f t="shared" si="21"/>
        <v>46143</v>
      </c>
      <c r="C92" s="13">
        <f t="shared" si="22"/>
        <v>200</v>
      </c>
      <c r="D92" s="13">
        <f t="shared" si="23"/>
        <v>20</v>
      </c>
      <c r="E92" s="13">
        <f t="shared" si="24"/>
        <v>1360</v>
      </c>
      <c r="F92" s="14">
        <f t="shared" si="25"/>
        <v>0</v>
      </c>
      <c r="G92" s="14">
        <f t="shared" si="19"/>
        <v>1360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62026</v>
      </c>
      <c r="B93" s="12">
        <f t="shared" si="21"/>
        <v>46174</v>
      </c>
      <c r="C93" s="13">
        <f t="shared" si="22"/>
        <v>200</v>
      </c>
      <c r="D93" s="13">
        <f t="shared" si="23"/>
        <v>20</v>
      </c>
      <c r="E93" s="13">
        <f t="shared" si="24"/>
        <v>1380</v>
      </c>
      <c r="F93" s="14">
        <f t="shared" si="25"/>
        <v>0</v>
      </c>
      <c r="G93" s="14">
        <f t="shared" si="19"/>
        <v>1380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72026</v>
      </c>
      <c r="B94" s="12">
        <f t="shared" si="21"/>
        <v>46204</v>
      </c>
      <c r="C94" s="13">
        <f t="shared" si="22"/>
        <v>200</v>
      </c>
      <c r="D94" s="13">
        <f t="shared" si="23"/>
        <v>20</v>
      </c>
      <c r="E94" s="13">
        <f t="shared" si="24"/>
        <v>1400</v>
      </c>
      <c r="F94" s="14">
        <f t="shared" si="25"/>
        <v>0</v>
      </c>
      <c r="G94" s="14">
        <f t="shared" si="19"/>
        <v>1400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82026</v>
      </c>
      <c r="B95" s="12">
        <f t="shared" si="21"/>
        <v>46235</v>
      </c>
      <c r="C95" s="13">
        <f t="shared" si="22"/>
        <v>200</v>
      </c>
      <c r="D95" s="13">
        <f t="shared" si="23"/>
        <v>20</v>
      </c>
      <c r="E95" s="13">
        <f t="shared" si="24"/>
        <v>1420</v>
      </c>
      <c r="F95" s="14">
        <f t="shared" si="25"/>
        <v>0</v>
      </c>
      <c r="G95" s="14">
        <f t="shared" si="19"/>
        <v>1420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92026</v>
      </c>
      <c r="B96" s="12">
        <f t="shared" si="21"/>
        <v>46266</v>
      </c>
      <c r="C96" s="13">
        <f t="shared" si="22"/>
        <v>200</v>
      </c>
      <c r="D96" s="13">
        <f t="shared" si="23"/>
        <v>20</v>
      </c>
      <c r="E96" s="13">
        <f t="shared" si="24"/>
        <v>1440</v>
      </c>
      <c r="F96" s="14">
        <f t="shared" si="25"/>
        <v>0</v>
      </c>
      <c r="G96" s="14">
        <f t="shared" si="19"/>
        <v>1440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102026</v>
      </c>
      <c r="B97" s="12">
        <f t="shared" si="21"/>
        <v>46296</v>
      </c>
      <c r="C97" s="13">
        <f t="shared" si="22"/>
        <v>200</v>
      </c>
      <c r="D97" s="13">
        <f t="shared" si="23"/>
        <v>20</v>
      </c>
      <c r="E97" s="13">
        <f t="shared" si="24"/>
        <v>1460</v>
      </c>
      <c r="F97" s="14">
        <f t="shared" si="25"/>
        <v>0</v>
      </c>
      <c r="G97" s="14">
        <f t="shared" si="19"/>
        <v>1460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112026</v>
      </c>
      <c r="B98" s="12">
        <f t="shared" si="21"/>
        <v>46327</v>
      </c>
      <c r="C98" s="13">
        <f t="shared" si="22"/>
        <v>200</v>
      </c>
      <c r="D98" s="13">
        <f t="shared" si="23"/>
        <v>20</v>
      </c>
      <c r="E98" s="13">
        <f t="shared" si="24"/>
        <v>1480</v>
      </c>
      <c r="F98" s="14">
        <f t="shared" si="25"/>
        <v>0</v>
      </c>
      <c r="G98" s="14">
        <f t="shared" si="19"/>
        <v>1480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122026</v>
      </c>
      <c r="B99" s="12">
        <f t="shared" si="21"/>
        <v>46357</v>
      </c>
      <c r="C99" s="13">
        <f t="shared" si="22"/>
        <v>200</v>
      </c>
      <c r="D99" s="13">
        <f t="shared" si="23"/>
        <v>20</v>
      </c>
      <c r="E99" s="13">
        <f t="shared" si="24"/>
        <v>1500</v>
      </c>
      <c r="F99" s="14">
        <f t="shared" si="25"/>
        <v>0</v>
      </c>
      <c r="G99" s="14">
        <f t="shared" si="19"/>
        <v>1500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12027</v>
      </c>
      <c r="B100" s="12">
        <f t="shared" si="21"/>
        <v>46388</v>
      </c>
      <c r="C100" s="13">
        <f t="shared" si="22"/>
        <v>200</v>
      </c>
      <c r="D100" s="13">
        <f t="shared" si="23"/>
        <v>20</v>
      </c>
      <c r="E100" s="13">
        <f t="shared" si="24"/>
        <v>1520</v>
      </c>
      <c r="F100" s="14">
        <f t="shared" si="25"/>
        <v>0</v>
      </c>
      <c r="G100" s="14">
        <f t="shared" si="19"/>
        <v>1520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22027</v>
      </c>
      <c r="B101" s="12">
        <f t="shared" si="21"/>
        <v>46419</v>
      </c>
      <c r="C101" s="13">
        <f t="shared" si="22"/>
        <v>200</v>
      </c>
      <c r="D101" s="13">
        <f t="shared" si="23"/>
        <v>20</v>
      </c>
      <c r="E101" s="13">
        <f t="shared" si="24"/>
        <v>1540</v>
      </c>
      <c r="F101" s="14">
        <f t="shared" si="25"/>
        <v>0</v>
      </c>
      <c r="G101" s="14">
        <f t="shared" ref="G101:G124" si="29">E101-F101</f>
        <v>1540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32027</v>
      </c>
      <c r="B102" s="12">
        <f t="shared" ref="B102:B124" si="31">EDATE(B101,1)</f>
        <v>46447</v>
      </c>
      <c r="C102" s="13">
        <f t="shared" ref="C102:C124" si="32">C101-H102+I102</f>
        <v>200</v>
      </c>
      <c r="D102" s="13">
        <f t="shared" ref="D102:D124" si="33">C101*$K$1</f>
        <v>20</v>
      </c>
      <c r="E102" s="13">
        <f t="shared" ref="E102:E124" si="34">C101*$K$1+G101</f>
        <v>1560</v>
      </c>
      <c r="F102" s="14">
        <f t="shared" ref="F102:F124" si="35">IF(J102&gt;E102,E102,J102)</f>
        <v>0</v>
      </c>
      <c r="G102" s="14">
        <f t="shared" si="29"/>
        <v>1560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42027</v>
      </c>
      <c r="B103" s="12">
        <f t="shared" si="31"/>
        <v>46478</v>
      </c>
      <c r="C103" s="13">
        <f t="shared" si="32"/>
        <v>200</v>
      </c>
      <c r="D103" s="13">
        <f t="shared" si="33"/>
        <v>20</v>
      </c>
      <c r="E103" s="13">
        <f t="shared" si="34"/>
        <v>1580</v>
      </c>
      <c r="F103" s="14">
        <f t="shared" si="35"/>
        <v>0</v>
      </c>
      <c r="G103" s="14">
        <f t="shared" si="29"/>
        <v>1580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52027</v>
      </c>
      <c r="B104" s="12">
        <f t="shared" si="31"/>
        <v>46508</v>
      </c>
      <c r="C104" s="13">
        <f t="shared" si="32"/>
        <v>200</v>
      </c>
      <c r="D104" s="13">
        <f t="shared" si="33"/>
        <v>20</v>
      </c>
      <c r="E104" s="13">
        <f t="shared" si="34"/>
        <v>1600</v>
      </c>
      <c r="F104" s="14">
        <f t="shared" si="35"/>
        <v>0</v>
      </c>
      <c r="G104" s="14">
        <f t="shared" si="29"/>
        <v>1600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62027</v>
      </c>
      <c r="B105" s="12">
        <f t="shared" si="31"/>
        <v>46539</v>
      </c>
      <c r="C105" s="13">
        <f t="shared" si="32"/>
        <v>200</v>
      </c>
      <c r="D105" s="13">
        <f t="shared" si="33"/>
        <v>20</v>
      </c>
      <c r="E105" s="13">
        <f t="shared" si="34"/>
        <v>1620</v>
      </c>
      <c r="F105" s="14">
        <f t="shared" si="35"/>
        <v>0</v>
      </c>
      <c r="G105" s="14">
        <f t="shared" si="29"/>
        <v>1620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72027</v>
      </c>
      <c r="B106" s="12">
        <f t="shared" si="31"/>
        <v>46569</v>
      </c>
      <c r="C106" s="13">
        <f t="shared" si="32"/>
        <v>200</v>
      </c>
      <c r="D106" s="13">
        <f t="shared" si="33"/>
        <v>20</v>
      </c>
      <c r="E106" s="13">
        <f t="shared" si="34"/>
        <v>1640</v>
      </c>
      <c r="F106" s="14">
        <f t="shared" si="35"/>
        <v>0</v>
      </c>
      <c r="G106" s="14">
        <f t="shared" si="29"/>
        <v>1640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82027</v>
      </c>
      <c r="B107" s="12">
        <f t="shared" si="31"/>
        <v>46600</v>
      </c>
      <c r="C107" s="13">
        <f t="shared" si="32"/>
        <v>200</v>
      </c>
      <c r="D107" s="13">
        <f t="shared" si="33"/>
        <v>20</v>
      </c>
      <c r="E107" s="13">
        <f t="shared" si="34"/>
        <v>1660</v>
      </c>
      <c r="F107" s="14">
        <f t="shared" si="35"/>
        <v>0</v>
      </c>
      <c r="G107" s="14">
        <f t="shared" si="29"/>
        <v>1660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92027</v>
      </c>
      <c r="B108" s="12">
        <f t="shared" si="31"/>
        <v>46631</v>
      </c>
      <c r="C108" s="13">
        <f t="shared" si="32"/>
        <v>200</v>
      </c>
      <c r="D108" s="13">
        <f t="shared" si="33"/>
        <v>20</v>
      </c>
      <c r="E108" s="13">
        <f t="shared" si="34"/>
        <v>1680</v>
      </c>
      <c r="F108" s="14">
        <f t="shared" si="35"/>
        <v>0</v>
      </c>
      <c r="G108" s="14">
        <f t="shared" si="29"/>
        <v>1680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102027</v>
      </c>
      <c r="B109" s="12">
        <f t="shared" si="31"/>
        <v>46661</v>
      </c>
      <c r="C109" s="13">
        <f t="shared" si="32"/>
        <v>200</v>
      </c>
      <c r="D109" s="13">
        <f t="shared" si="33"/>
        <v>20</v>
      </c>
      <c r="E109" s="13">
        <f t="shared" si="34"/>
        <v>1700</v>
      </c>
      <c r="F109" s="14">
        <f t="shared" si="35"/>
        <v>0</v>
      </c>
      <c r="G109" s="14">
        <f t="shared" si="29"/>
        <v>1700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112027</v>
      </c>
      <c r="B110" s="12">
        <f t="shared" si="31"/>
        <v>46692</v>
      </c>
      <c r="C110" s="13">
        <f t="shared" si="32"/>
        <v>200</v>
      </c>
      <c r="D110" s="13">
        <f t="shared" si="33"/>
        <v>20</v>
      </c>
      <c r="E110" s="13">
        <f t="shared" si="34"/>
        <v>1720</v>
      </c>
      <c r="F110" s="14">
        <f t="shared" si="35"/>
        <v>0</v>
      </c>
      <c r="G110" s="14">
        <f t="shared" si="29"/>
        <v>1720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122027</v>
      </c>
      <c r="B111" s="12">
        <f t="shared" si="31"/>
        <v>46722</v>
      </c>
      <c r="C111" s="13">
        <f t="shared" si="32"/>
        <v>200</v>
      </c>
      <c r="D111" s="13">
        <f t="shared" si="33"/>
        <v>20</v>
      </c>
      <c r="E111" s="13">
        <f t="shared" si="34"/>
        <v>1740</v>
      </c>
      <c r="F111" s="14">
        <f t="shared" si="35"/>
        <v>0</v>
      </c>
      <c r="G111" s="14">
        <f t="shared" si="29"/>
        <v>1740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12028</v>
      </c>
      <c r="B112" s="12">
        <f t="shared" si="31"/>
        <v>46753</v>
      </c>
      <c r="C112" s="13">
        <f t="shared" si="32"/>
        <v>200</v>
      </c>
      <c r="D112" s="13">
        <f t="shared" si="33"/>
        <v>20</v>
      </c>
      <c r="E112" s="13">
        <f t="shared" si="34"/>
        <v>1760</v>
      </c>
      <c r="F112" s="14">
        <f t="shared" si="35"/>
        <v>0</v>
      </c>
      <c r="G112" s="14">
        <f t="shared" si="29"/>
        <v>1760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22028</v>
      </c>
      <c r="B113" s="12">
        <f t="shared" si="31"/>
        <v>46784</v>
      </c>
      <c r="C113" s="13">
        <f t="shared" si="32"/>
        <v>200</v>
      </c>
      <c r="D113" s="13">
        <f t="shared" si="33"/>
        <v>20</v>
      </c>
      <c r="E113" s="13">
        <f t="shared" si="34"/>
        <v>1780</v>
      </c>
      <c r="F113" s="14">
        <f t="shared" si="35"/>
        <v>0</v>
      </c>
      <c r="G113" s="14">
        <f t="shared" si="29"/>
        <v>1780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32028</v>
      </c>
      <c r="B114" s="12">
        <f t="shared" si="31"/>
        <v>46813</v>
      </c>
      <c r="C114" s="13">
        <f t="shared" si="32"/>
        <v>200</v>
      </c>
      <c r="D114" s="13">
        <f t="shared" si="33"/>
        <v>20</v>
      </c>
      <c r="E114" s="13">
        <f t="shared" si="34"/>
        <v>1800</v>
      </c>
      <c r="F114" s="14">
        <f t="shared" si="35"/>
        <v>0</v>
      </c>
      <c r="G114" s="14">
        <f t="shared" si="29"/>
        <v>1800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42028</v>
      </c>
      <c r="B115" s="12">
        <f t="shared" si="31"/>
        <v>46844</v>
      </c>
      <c r="C115" s="13">
        <f t="shared" si="32"/>
        <v>200</v>
      </c>
      <c r="D115" s="13">
        <f t="shared" si="33"/>
        <v>20</v>
      </c>
      <c r="E115" s="13">
        <f t="shared" si="34"/>
        <v>1820</v>
      </c>
      <c r="F115" s="14">
        <f t="shared" si="35"/>
        <v>0</v>
      </c>
      <c r="G115" s="14">
        <f t="shared" si="29"/>
        <v>1820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52028</v>
      </c>
      <c r="B116" s="12">
        <f t="shared" si="31"/>
        <v>46874</v>
      </c>
      <c r="C116" s="13">
        <f t="shared" si="32"/>
        <v>200</v>
      </c>
      <c r="D116" s="13">
        <f t="shared" si="33"/>
        <v>20</v>
      </c>
      <c r="E116" s="13">
        <f t="shared" si="34"/>
        <v>1840</v>
      </c>
      <c r="F116" s="14">
        <f t="shared" si="35"/>
        <v>0</v>
      </c>
      <c r="G116" s="14">
        <f t="shared" si="29"/>
        <v>1840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62028</v>
      </c>
      <c r="B117" s="12">
        <f t="shared" si="31"/>
        <v>46905</v>
      </c>
      <c r="C117" s="13">
        <f t="shared" si="32"/>
        <v>200</v>
      </c>
      <c r="D117" s="13">
        <f t="shared" si="33"/>
        <v>20</v>
      </c>
      <c r="E117" s="13">
        <f t="shared" si="34"/>
        <v>1860</v>
      </c>
      <c r="F117" s="14">
        <f t="shared" si="35"/>
        <v>0</v>
      </c>
      <c r="G117" s="14">
        <f t="shared" si="29"/>
        <v>1860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72028</v>
      </c>
      <c r="B118" s="12">
        <f t="shared" si="31"/>
        <v>46935</v>
      </c>
      <c r="C118" s="13">
        <f t="shared" si="32"/>
        <v>200</v>
      </c>
      <c r="D118" s="13">
        <f t="shared" si="33"/>
        <v>20</v>
      </c>
      <c r="E118" s="13">
        <f t="shared" si="34"/>
        <v>1880</v>
      </c>
      <c r="F118" s="14">
        <f t="shared" si="35"/>
        <v>0</v>
      </c>
      <c r="G118" s="14">
        <f t="shared" si="29"/>
        <v>1880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82028</v>
      </c>
      <c r="B119" s="12">
        <f t="shared" si="31"/>
        <v>46966</v>
      </c>
      <c r="C119" s="13">
        <f t="shared" si="32"/>
        <v>200</v>
      </c>
      <c r="D119" s="13">
        <f t="shared" si="33"/>
        <v>20</v>
      </c>
      <c r="E119" s="13">
        <f t="shared" si="34"/>
        <v>1900</v>
      </c>
      <c r="F119" s="14">
        <f t="shared" si="35"/>
        <v>0</v>
      </c>
      <c r="G119" s="14">
        <f t="shared" si="29"/>
        <v>1900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92028</v>
      </c>
      <c r="B120" s="12">
        <f t="shared" si="31"/>
        <v>46997</v>
      </c>
      <c r="C120" s="13">
        <f t="shared" si="32"/>
        <v>200</v>
      </c>
      <c r="D120" s="13">
        <f t="shared" si="33"/>
        <v>20</v>
      </c>
      <c r="E120" s="13">
        <f t="shared" si="34"/>
        <v>1920</v>
      </c>
      <c r="F120" s="14">
        <f t="shared" si="35"/>
        <v>0</v>
      </c>
      <c r="G120" s="14">
        <f t="shared" si="29"/>
        <v>1920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102028</v>
      </c>
      <c r="B121" s="12">
        <f t="shared" si="31"/>
        <v>47027</v>
      </c>
      <c r="C121" s="13">
        <f t="shared" si="32"/>
        <v>200</v>
      </c>
      <c r="D121" s="13">
        <f t="shared" si="33"/>
        <v>20</v>
      </c>
      <c r="E121" s="13">
        <f t="shared" si="34"/>
        <v>1940</v>
      </c>
      <c r="F121" s="14">
        <f t="shared" si="35"/>
        <v>0</v>
      </c>
      <c r="G121" s="14">
        <f t="shared" si="29"/>
        <v>1940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112028</v>
      </c>
      <c r="B122" s="12">
        <f t="shared" si="31"/>
        <v>47058</v>
      </c>
      <c r="C122" s="13">
        <f t="shared" si="32"/>
        <v>200</v>
      </c>
      <c r="D122" s="13">
        <f t="shared" si="33"/>
        <v>20</v>
      </c>
      <c r="E122" s="13">
        <f t="shared" si="34"/>
        <v>1960</v>
      </c>
      <c r="F122" s="14">
        <f t="shared" si="35"/>
        <v>0</v>
      </c>
      <c r="G122" s="14">
        <f t="shared" si="29"/>
        <v>1960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122028</v>
      </c>
      <c r="B123" s="12">
        <f t="shared" si="31"/>
        <v>47088</v>
      </c>
      <c r="C123" s="13">
        <f t="shared" si="32"/>
        <v>200</v>
      </c>
      <c r="D123" s="13">
        <f t="shared" si="33"/>
        <v>20</v>
      </c>
      <c r="E123" s="13">
        <f t="shared" si="34"/>
        <v>1980</v>
      </c>
      <c r="F123" s="14">
        <f t="shared" si="35"/>
        <v>0</v>
      </c>
      <c r="G123" s="14">
        <f t="shared" si="29"/>
        <v>1980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12029</v>
      </c>
      <c r="B124" s="12">
        <f t="shared" si="31"/>
        <v>47119</v>
      </c>
      <c r="C124" s="13">
        <f t="shared" si="32"/>
        <v>200</v>
      </c>
      <c r="D124" s="13">
        <f t="shared" si="33"/>
        <v>20</v>
      </c>
      <c r="E124" s="13">
        <f t="shared" si="34"/>
        <v>2000</v>
      </c>
      <c r="F124" s="14">
        <f t="shared" si="35"/>
        <v>0</v>
      </c>
      <c r="G124" s="14">
        <f t="shared" si="29"/>
        <v>2000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12" sqref="M12"/>
    </sheetView>
  </sheetViews>
  <sheetFormatPr defaultColWidth="11" defaultRowHeight="15"/>
  <cols>
    <col min="1" max="1" width="7" hidden="1" customWidth="1"/>
    <col min="2" max="2" width="9.42857142857143" customWidth="1"/>
    <col min="4" max="4" width="9.57142857142857" customWidth="1"/>
    <col min="5" max="6" width="12" customWidth="1"/>
    <col min="7" max="7" width="11" customWidth="1"/>
    <col min="8" max="8" width="11.1428571428571" customWidth="1"/>
    <col min="9" max="9" width="10.2857142857143" customWidth="1"/>
    <col min="12" max="12" width="9.71428571428571" customWidth="1"/>
    <col min="13" max="13" width="10.4285714285714" customWidth="1"/>
    <col min="14" max="14" width="9.71428571428571" customWidth="1"/>
    <col min="15" max="15" width="11.2857142857143" customWidth="1"/>
    <col min="16" max="16" width="11.8571428571429" customWidth="1"/>
    <col min="17" max="17" width="4.14285714285714" customWidth="1"/>
    <col min="18" max="18" width="19.1428571428571" customWidth="1"/>
    <col min="19" max="19" width="8.71428571428571" customWidth="1"/>
  </cols>
  <sheetData>
    <row r="1" spans="2:16">
      <c r="B1" s="1" t="s">
        <v>9</v>
      </c>
      <c r="C1" s="2" t="s">
        <v>176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200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200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200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200</v>
      </c>
      <c r="D6" s="13">
        <f t="shared" ref="D6:D37" si="4">C5*$K$1</f>
        <v>20</v>
      </c>
      <c r="E6" s="13">
        <f t="shared" ref="E6:E37" si="5">C5*$K$1+G5</f>
        <v>20</v>
      </c>
      <c r="F6" s="14">
        <f t="shared" ref="F6:F37" si="6">IF(J6&gt;E6,E6,J6)</f>
        <v>20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20</v>
      </c>
      <c r="K6" s="27">
        <v>43648</v>
      </c>
      <c r="L6" s="26">
        <v>20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200</v>
      </c>
      <c r="D7" s="13">
        <f t="shared" si="4"/>
        <v>20</v>
      </c>
      <c r="E7" s="13">
        <f t="shared" si="5"/>
        <v>20</v>
      </c>
      <c r="F7" s="14">
        <f t="shared" si="6"/>
        <v>20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20</v>
      </c>
      <c r="K7" s="27">
        <v>43648</v>
      </c>
      <c r="L7" s="26">
        <v>20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200</v>
      </c>
      <c r="D8" s="13">
        <f t="shared" si="4"/>
        <v>20</v>
      </c>
      <c r="E8" s="13">
        <f t="shared" si="5"/>
        <v>20</v>
      </c>
      <c r="F8" s="14">
        <f t="shared" si="6"/>
        <v>0</v>
      </c>
      <c r="G8" s="14">
        <f t="shared" si="0"/>
        <v>20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>
        <v>43679</v>
      </c>
      <c r="L8" s="26">
        <v>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100</v>
      </c>
      <c r="D9" s="13">
        <f t="shared" si="4"/>
        <v>20</v>
      </c>
      <c r="E9" s="13">
        <f t="shared" si="5"/>
        <v>40</v>
      </c>
      <c r="F9" s="14">
        <f t="shared" si="6"/>
        <v>40</v>
      </c>
      <c r="G9" s="14">
        <f t="shared" si="0"/>
        <v>0</v>
      </c>
      <c r="H9" s="14">
        <f t="shared" si="7"/>
        <v>100</v>
      </c>
      <c r="I9" s="24">
        <f t="shared" si="8"/>
        <v>0</v>
      </c>
      <c r="J9" s="24">
        <f t="shared" si="9"/>
        <v>140</v>
      </c>
      <c r="K9" s="27">
        <v>43712</v>
      </c>
      <c r="L9" s="26">
        <v>140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100</v>
      </c>
      <c r="D10" s="13">
        <f t="shared" si="4"/>
        <v>10</v>
      </c>
      <c r="E10" s="13">
        <f t="shared" si="5"/>
        <v>10</v>
      </c>
      <c r="F10" s="14">
        <f t="shared" si="6"/>
        <v>10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10</v>
      </c>
      <c r="K10" s="27">
        <v>43798</v>
      </c>
      <c r="L10" s="26">
        <v>10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100</v>
      </c>
      <c r="D11" s="13">
        <f t="shared" si="4"/>
        <v>10</v>
      </c>
      <c r="E11" s="13">
        <f t="shared" si="5"/>
        <v>10</v>
      </c>
      <c r="F11" s="14">
        <f t="shared" si="6"/>
        <v>10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10</v>
      </c>
      <c r="K11" s="27">
        <v>43798</v>
      </c>
      <c r="L11" s="26">
        <v>10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0</v>
      </c>
      <c r="D12" s="13">
        <f t="shared" si="4"/>
        <v>10</v>
      </c>
      <c r="E12" s="13">
        <f t="shared" si="5"/>
        <v>10</v>
      </c>
      <c r="F12" s="14">
        <f t="shared" si="6"/>
        <v>10</v>
      </c>
      <c r="G12" s="14">
        <f t="shared" si="0"/>
        <v>0</v>
      </c>
      <c r="H12" s="14">
        <f t="shared" si="7"/>
        <v>100</v>
      </c>
      <c r="I12" s="24">
        <f t="shared" si="8"/>
        <v>0</v>
      </c>
      <c r="J12" s="24">
        <f t="shared" si="9"/>
        <v>110</v>
      </c>
      <c r="K12" s="27">
        <v>43817</v>
      </c>
      <c r="L12" s="26">
        <v>110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0" sqref="M20"/>
    </sheetView>
  </sheetViews>
  <sheetFormatPr defaultColWidth="11" defaultRowHeight="15"/>
  <cols>
    <col min="1" max="1" width="7" hidden="1" customWidth="1"/>
    <col min="2" max="2" width="10.1428571428571" customWidth="1"/>
    <col min="4" max="4" width="10" customWidth="1"/>
    <col min="5" max="8" width="12" customWidth="1"/>
    <col min="10" max="10" width="12.5714285714286" customWidth="1"/>
    <col min="11" max="11" width="11.5714285714286" customWidth="1"/>
    <col min="12" max="12" width="10" customWidth="1"/>
    <col min="13" max="13" width="10.1428571428571" customWidth="1"/>
    <col min="14" max="15" width="10.8571428571429" customWidth="1"/>
    <col min="16" max="16" width="7.42857142857143" customWidth="1"/>
    <col min="17" max="17" width="3.28571428571429" customWidth="1"/>
    <col min="18" max="18" width="18.8571428571429" customWidth="1"/>
    <col min="19" max="19" width="8.57142857142857" customWidth="1"/>
  </cols>
  <sheetData>
    <row r="1" spans="2:16">
      <c r="B1" s="1" t="s">
        <v>9</v>
      </c>
      <c r="C1" s="2" t="s">
        <v>177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300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300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300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300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300</v>
      </c>
      <c r="D6" s="13">
        <f t="shared" ref="D6:D37" si="4">C5*$K$1</f>
        <v>30</v>
      </c>
      <c r="E6" s="13">
        <f t="shared" ref="E6:E37" si="5">C5*$K$1+G5</f>
        <v>30</v>
      </c>
      <c r="F6" s="14">
        <f t="shared" ref="F6:F37" si="6">IF(J6&gt;E6,E6,J6)</f>
        <v>30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30</v>
      </c>
      <c r="K6" s="27">
        <v>43630</v>
      </c>
      <c r="L6" s="26">
        <v>30</v>
      </c>
      <c r="M6" s="27"/>
      <c r="N6" s="28"/>
      <c r="O6" s="27"/>
      <c r="P6" s="28"/>
      <c r="R6" s="34" t="s">
        <v>5</v>
      </c>
      <c r="S6" s="33">
        <f ca="1">VLOOKUP($A$2,$A$5:$P$127,4,FALSE)</f>
        <v>30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300</v>
      </c>
      <c r="D7" s="13">
        <f t="shared" si="4"/>
        <v>30</v>
      </c>
      <c r="E7" s="13">
        <f t="shared" si="5"/>
        <v>30</v>
      </c>
      <c r="F7" s="14">
        <f t="shared" si="6"/>
        <v>30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30</v>
      </c>
      <c r="K7" s="27">
        <v>43659</v>
      </c>
      <c r="L7" s="26">
        <v>30</v>
      </c>
      <c r="M7" s="27"/>
      <c r="N7" s="28"/>
      <c r="O7" s="27"/>
      <c r="P7" s="28"/>
      <c r="R7" s="35" t="s">
        <v>24</v>
      </c>
      <c r="S7" s="33">
        <f ca="1">VLOOKUP($A$2,$A$5:$P$127,7,FALSE)</f>
        <v>110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300</v>
      </c>
      <c r="D8" s="13">
        <f t="shared" si="4"/>
        <v>30</v>
      </c>
      <c r="E8" s="13">
        <f t="shared" si="5"/>
        <v>30</v>
      </c>
      <c r="F8" s="14">
        <f t="shared" si="6"/>
        <v>30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30</v>
      </c>
      <c r="K8" s="27">
        <v>43690</v>
      </c>
      <c r="L8" s="26">
        <v>30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300</v>
      </c>
      <c r="D9" s="13">
        <f t="shared" si="4"/>
        <v>30</v>
      </c>
      <c r="E9" s="13">
        <f t="shared" si="5"/>
        <v>30</v>
      </c>
      <c r="F9" s="14">
        <f t="shared" si="6"/>
        <v>30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30</v>
      </c>
      <c r="K9" s="27">
        <v>43727</v>
      </c>
      <c r="L9" s="26">
        <v>30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300</v>
      </c>
      <c r="D10" s="13">
        <f t="shared" si="4"/>
        <v>30</v>
      </c>
      <c r="E10" s="13">
        <f t="shared" si="5"/>
        <v>30</v>
      </c>
      <c r="F10" s="14">
        <f t="shared" si="6"/>
        <v>30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30</v>
      </c>
      <c r="K10" s="27">
        <v>43785</v>
      </c>
      <c r="L10" s="26">
        <v>30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300</v>
      </c>
      <c r="D11" s="13">
        <f t="shared" si="4"/>
        <v>30</v>
      </c>
      <c r="E11" s="13">
        <f t="shared" si="5"/>
        <v>30</v>
      </c>
      <c r="F11" s="14">
        <f t="shared" si="6"/>
        <v>30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30</v>
      </c>
      <c r="K11" s="27">
        <v>43785</v>
      </c>
      <c r="L11" s="26">
        <v>30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300</v>
      </c>
      <c r="D12" s="13">
        <f t="shared" si="4"/>
        <v>30</v>
      </c>
      <c r="E12" s="13">
        <f t="shared" si="5"/>
        <v>30</v>
      </c>
      <c r="F12" s="14">
        <f t="shared" si="6"/>
        <v>30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30</v>
      </c>
      <c r="K12" s="27">
        <v>43833</v>
      </c>
      <c r="L12" s="26">
        <v>30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300</v>
      </c>
      <c r="D13" s="13">
        <f t="shared" si="4"/>
        <v>30</v>
      </c>
      <c r="E13" s="13">
        <f t="shared" si="5"/>
        <v>30</v>
      </c>
      <c r="F13" s="14">
        <f t="shared" si="6"/>
        <v>30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30</v>
      </c>
      <c r="K13" s="27">
        <v>43872</v>
      </c>
      <c r="L13" s="26">
        <v>30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300</v>
      </c>
      <c r="D14" s="13">
        <f t="shared" si="4"/>
        <v>30</v>
      </c>
      <c r="E14" s="13">
        <f t="shared" si="5"/>
        <v>30</v>
      </c>
      <c r="F14" s="14">
        <f t="shared" si="6"/>
        <v>30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30</v>
      </c>
      <c r="K14" s="27">
        <v>43872</v>
      </c>
      <c r="L14" s="26">
        <v>30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300</v>
      </c>
      <c r="D15" s="13">
        <f t="shared" si="4"/>
        <v>30</v>
      </c>
      <c r="E15" s="13">
        <f t="shared" si="5"/>
        <v>30</v>
      </c>
      <c r="F15" s="14">
        <f t="shared" si="6"/>
        <v>30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30</v>
      </c>
      <c r="K15" s="29">
        <v>43937</v>
      </c>
      <c r="L15" s="26">
        <v>30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300</v>
      </c>
      <c r="D16" s="13">
        <f t="shared" si="4"/>
        <v>30</v>
      </c>
      <c r="E16" s="13">
        <f t="shared" si="5"/>
        <v>30</v>
      </c>
      <c r="F16" s="14">
        <f t="shared" si="6"/>
        <v>30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30</v>
      </c>
      <c r="K16" s="25">
        <v>44026</v>
      </c>
      <c r="L16" s="26">
        <v>30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300</v>
      </c>
      <c r="D17" s="13">
        <f t="shared" si="4"/>
        <v>30</v>
      </c>
      <c r="E17" s="13">
        <f t="shared" si="5"/>
        <v>30</v>
      </c>
      <c r="F17" s="14">
        <f t="shared" si="6"/>
        <v>30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30</v>
      </c>
      <c r="K17" s="25">
        <v>44026</v>
      </c>
      <c r="L17" s="26">
        <v>30</v>
      </c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300</v>
      </c>
      <c r="D18" s="13">
        <f t="shared" si="4"/>
        <v>30</v>
      </c>
      <c r="E18" s="13">
        <f t="shared" si="5"/>
        <v>30</v>
      </c>
      <c r="F18" s="14">
        <f t="shared" si="6"/>
        <v>10</v>
      </c>
      <c r="G18" s="14">
        <f t="shared" si="0"/>
        <v>20</v>
      </c>
      <c r="H18" s="14">
        <f t="shared" si="7"/>
        <v>0</v>
      </c>
      <c r="I18" s="24">
        <f t="shared" si="8"/>
        <v>0</v>
      </c>
      <c r="J18" s="24">
        <f t="shared" si="9"/>
        <v>10</v>
      </c>
      <c r="K18" s="25">
        <v>44026</v>
      </c>
      <c r="L18" s="26">
        <v>10</v>
      </c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300</v>
      </c>
      <c r="D19" s="13">
        <f t="shared" si="4"/>
        <v>30</v>
      </c>
      <c r="E19" s="13">
        <f t="shared" si="5"/>
        <v>50</v>
      </c>
      <c r="F19" s="14">
        <f t="shared" si="6"/>
        <v>0</v>
      </c>
      <c r="G19" s="14">
        <f t="shared" si="0"/>
        <v>50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300</v>
      </c>
      <c r="D20" s="13">
        <f t="shared" si="4"/>
        <v>30</v>
      </c>
      <c r="E20" s="13">
        <f t="shared" si="5"/>
        <v>80</v>
      </c>
      <c r="F20" s="14">
        <f t="shared" si="6"/>
        <v>0</v>
      </c>
      <c r="G20" s="14">
        <f t="shared" si="0"/>
        <v>80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300</v>
      </c>
      <c r="D21" s="13">
        <f t="shared" si="4"/>
        <v>30</v>
      </c>
      <c r="E21" s="13">
        <f t="shared" si="5"/>
        <v>110</v>
      </c>
      <c r="F21" s="14">
        <f t="shared" si="6"/>
        <v>0</v>
      </c>
      <c r="G21" s="14">
        <f t="shared" si="0"/>
        <v>110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300</v>
      </c>
      <c r="D22" s="13">
        <f t="shared" si="4"/>
        <v>30</v>
      </c>
      <c r="E22" s="13">
        <f t="shared" si="5"/>
        <v>140</v>
      </c>
      <c r="F22" s="14">
        <f t="shared" si="6"/>
        <v>0</v>
      </c>
      <c r="G22" s="14">
        <f t="shared" si="0"/>
        <v>140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300</v>
      </c>
      <c r="D23" s="13">
        <f t="shared" si="4"/>
        <v>30</v>
      </c>
      <c r="E23" s="13">
        <f t="shared" si="5"/>
        <v>170</v>
      </c>
      <c r="F23" s="14">
        <f t="shared" si="6"/>
        <v>0</v>
      </c>
      <c r="G23" s="14">
        <f t="shared" si="0"/>
        <v>170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300</v>
      </c>
      <c r="D24" s="13">
        <f t="shared" si="4"/>
        <v>30</v>
      </c>
      <c r="E24" s="13">
        <f t="shared" si="5"/>
        <v>200</v>
      </c>
      <c r="F24" s="14">
        <f t="shared" si="6"/>
        <v>0</v>
      </c>
      <c r="G24" s="14">
        <f t="shared" si="0"/>
        <v>200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300</v>
      </c>
      <c r="D25" s="13">
        <f t="shared" si="4"/>
        <v>30</v>
      </c>
      <c r="E25" s="13">
        <f t="shared" si="5"/>
        <v>230</v>
      </c>
      <c r="F25" s="14">
        <f t="shared" si="6"/>
        <v>0</v>
      </c>
      <c r="G25" s="14">
        <f t="shared" si="0"/>
        <v>230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300</v>
      </c>
      <c r="D26" s="13">
        <f t="shared" si="4"/>
        <v>30</v>
      </c>
      <c r="E26" s="13">
        <f t="shared" si="5"/>
        <v>260</v>
      </c>
      <c r="F26" s="14">
        <f t="shared" si="6"/>
        <v>0</v>
      </c>
      <c r="G26" s="14">
        <f t="shared" si="0"/>
        <v>260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300</v>
      </c>
      <c r="D27" s="13">
        <f t="shared" si="4"/>
        <v>30</v>
      </c>
      <c r="E27" s="13">
        <f t="shared" si="5"/>
        <v>290</v>
      </c>
      <c r="F27" s="14">
        <f t="shared" si="6"/>
        <v>0</v>
      </c>
      <c r="G27" s="14">
        <f t="shared" si="0"/>
        <v>290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300</v>
      </c>
      <c r="D28" s="13">
        <f t="shared" si="4"/>
        <v>30</v>
      </c>
      <c r="E28" s="13">
        <f t="shared" si="5"/>
        <v>320</v>
      </c>
      <c r="F28" s="14">
        <f t="shared" si="6"/>
        <v>0</v>
      </c>
      <c r="G28" s="14">
        <f t="shared" si="0"/>
        <v>320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300</v>
      </c>
      <c r="D29" s="13">
        <f t="shared" si="4"/>
        <v>30</v>
      </c>
      <c r="E29" s="13">
        <f t="shared" si="5"/>
        <v>350</v>
      </c>
      <c r="F29" s="14">
        <f t="shared" si="6"/>
        <v>0</v>
      </c>
      <c r="G29" s="14">
        <f t="shared" si="0"/>
        <v>350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300</v>
      </c>
      <c r="D30" s="13">
        <f t="shared" si="4"/>
        <v>30</v>
      </c>
      <c r="E30" s="13">
        <f t="shared" si="5"/>
        <v>380</v>
      </c>
      <c r="F30" s="14">
        <f t="shared" si="6"/>
        <v>0</v>
      </c>
      <c r="G30" s="14">
        <f t="shared" si="0"/>
        <v>380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300</v>
      </c>
      <c r="D31" s="13">
        <f t="shared" si="4"/>
        <v>30</v>
      </c>
      <c r="E31" s="13">
        <f t="shared" si="5"/>
        <v>410</v>
      </c>
      <c r="F31" s="14">
        <f t="shared" si="6"/>
        <v>0</v>
      </c>
      <c r="G31" s="14">
        <f t="shared" si="0"/>
        <v>410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300</v>
      </c>
      <c r="D32" s="13">
        <f t="shared" si="4"/>
        <v>30</v>
      </c>
      <c r="E32" s="13">
        <f t="shared" si="5"/>
        <v>440</v>
      </c>
      <c r="F32" s="14">
        <f t="shared" si="6"/>
        <v>0</v>
      </c>
      <c r="G32" s="14">
        <f t="shared" si="0"/>
        <v>440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300</v>
      </c>
      <c r="D33" s="13">
        <f t="shared" si="4"/>
        <v>30</v>
      </c>
      <c r="E33" s="13">
        <f t="shared" si="5"/>
        <v>470</v>
      </c>
      <c r="F33" s="14">
        <f t="shared" si="6"/>
        <v>0</v>
      </c>
      <c r="G33" s="14">
        <f t="shared" si="0"/>
        <v>470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300</v>
      </c>
      <c r="D34" s="13">
        <f t="shared" si="4"/>
        <v>30</v>
      </c>
      <c r="E34" s="13">
        <f t="shared" si="5"/>
        <v>500</v>
      </c>
      <c r="F34" s="14">
        <f t="shared" si="6"/>
        <v>0</v>
      </c>
      <c r="G34" s="14">
        <f t="shared" si="0"/>
        <v>500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300</v>
      </c>
      <c r="D35" s="13">
        <f t="shared" si="4"/>
        <v>30</v>
      </c>
      <c r="E35" s="13">
        <f t="shared" si="5"/>
        <v>530</v>
      </c>
      <c r="F35" s="14">
        <f t="shared" si="6"/>
        <v>0</v>
      </c>
      <c r="G35" s="14">
        <f t="shared" si="0"/>
        <v>530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300</v>
      </c>
      <c r="D36" s="13">
        <f t="shared" si="4"/>
        <v>30</v>
      </c>
      <c r="E36" s="13">
        <f t="shared" si="5"/>
        <v>560</v>
      </c>
      <c r="F36" s="14">
        <f t="shared" si="6"/>
        <v>0</v>
      </c>
      <c r="G36" s="14">
        <f t="shared" si="0"/>
        <v>560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300</v>
      </c>
      <c r="D37" s="13">
        <f t="shared" si="4"/>
        <v>30</v>
      </c>
      <c r="E37" s="13">
        <f t="shared" si="5"/>
        <v>590</v>
      </c>
      <c r="F37" s="14">
        <f t="shared" si="6"/>
        <v>0</v>
      </c>
      <c r="G37" s="14">
        <f t="shared" ref="G37:G68" si="10">E37-F37</f>
        <v>590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300</v>
      </c>
      <c r="D38" s="13">
        <f t="shared" ref="D38:D69" si="14">C37*$K$1</f>
        <v>30</v>
      </c>
      <c r="E38" s="13">
        <f t="shared" ref="E38:E69" si="15">C37*$K$1+G37</f>
        <v>620</v>
      </c>
      <c r="F38" s="14">
        <f t="shared" ref="F38:F69" si="16">IF(J38&gt;E38,E38,J38)</f>
        <v>0</v>
      </c>
      <c r="G38" s="14">
        <f t="shared" si="10"/>
        <v>620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300</v>
      </c>
      <c r="D39" s="13">
        <f t="shared" si="14"/>
        <v>30</v>
      </c>
      <c r="E39" s="13">
        <f t="shared" si="15"/>
        <v>650</v>
      </c>
      <c r="F39" s="14">
        <f t="shared" si="16"/>
        <v>0</v>
      </c>
      <c r="G39" s="14">
        <f t="shared" si="10"/>
        <v>650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300</v>
      </c>
      <c r="D40" s="13">
        <f t="shared" si="14"/>
        <v>30</v>
      </c>
      <c r="E40" s="13">
        <f t="shared" si="15"/>
        <v>680</v>
      </c>
      <c r="F40" s="14">
        <f t="shared" si="16"/>
        <v>0</v>
      </c>
      <c r="G40" s="14">
        <f t="shared" si="10"/>
        <v>680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300</v>
      </c>
      <c r="D41" s="13">
        <f t="shared" si="14"/>
        <v>30</v>
      </c>
      <c r="E41" s="13">
        <f t="shared" si="15"/>
        <v>710</v>
      </c>
      <c r="F41" s="14">
        <f t="shared" si="16"/>
        <v>0</v>
      </c>
      <c r="G41" s="14">
        <f t="shared" si="10"/>
        <v>710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300</v>
      </c>
      <c r="D42" s="13">
        <f t="shared" si="14"/>
        <v>30</v>
      </c>
      <c r="E42" s="13">
        <f t="shared" si="15"/>
        <v>740</v>
      </c>
      <c r="F42" s="14">
        <f t="shared" si="16"/>
        <v>0</v>
      </c>
      <c r="G42" s="14">
        <f t="shared" si="10"/>
        <v>740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300</v>
      </c>
      <c r="D43" s="13">
        <f t="shared" si="14"/>
        <v>30</v>
      </c>
      <c r="E43" s="13">
        <f t="shared" si="15"/>
        <v>770</v>
      </c>
      <c r="F43" s="14">
        <f t="shared" si="16"/>
        <v>0</v>
      </c>
      <c r="G43" s="14">
        <f t="shared" si="10"/>
        <v>770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300</v>
      </c>
      <c r="D44" s="13">
        <f t="shared" si="14"/>
        <v>30</v>
      </c>
      <c r="E44" s="13">
        <f t="shared" si="15"/>
        <v>800</v>
      </c>
      <c r="F44" s="14">
        <f t="shared" si="16"/>
        <v>0</v>
      </c>
      <c r="G44" s="14">
        <f t="shared" si="10"/>
        <v>800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300</v>
      </c>
      <c r="D45" s="13">
        <f t="shared" si="14"/>
        <v>30</v>
      </c>
      <c r="E45" s="13">
        <f t="shared" si="15"/>
        <v>830</v>
      </c>
      <c r="F45" s="14">
        <f t="shared" si="16"/>
        <v>0</v>
      </c>
      <c r="G45" s="14">
        <f t="shared" si="10"/>
        <v>830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300</v>
      </c>
      <c r="D46" s="13">
        <f t="shared" si="14"/>
        <v>30</v>
      </c>
      <c r="E46" s="13">
        <f t="shared" si="15"/>
        <v>860</v>
      </c>
      <c r="F46" s="14">
        <f t="shared" si="16"/>
        <v>0</v>
      </c>
      <c r="G46" s="14">
        <f t="shared" si="10"/>
        <v>860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300</v>
      </c>
      <c r="D47" s="13">
        <f t="shared" si="14"/>
        <v>30</v>
      </c>
      <c r="E47" s="13">
        <f t="shared" si="15"/>
        <v>890</v>
      </c>
      <c r="F47" s="14">
        <f t="shared" si="16"/>
        <v>0</v>
      </c>
      <c r="G47" s="14">
        <f t="shared" si="10"/>
        <v>890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300</v>
      </c>
      <c r="D48" s="13">
        <f t="shared" si="14"/>
        <v>30</v>
      </c>
      <c r="E48" s="13">
        <f t="shared" si="15"/>
        <v>920</v>
      </c>
      <c r="F48" s="14">
        <f t="shared" si="16"/>
        <v>0</v>
      </c>
      <c r="G48" s="14">
        <f t="shared" si="10"/>
        <v>920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300</v>
      </c>
      <c r="D49" s="13">
        <f t="shared" si="14"/>
        <v>30</v>
      </c>
      <c r="E49" s="13">
        <f t="shared" si="15"/>
        <v>950</v>
      </c>
      <c r="F49" s="14">
        <f t="shared" si="16"/>
        <v>0</v>
      </c>
      <c r="G49" s="14">
        <f t="shared" si="10"/>
        <v>950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300</v>
      </c>
      <c r="D50" s="13">
        <f t="shared" si="14"/>
        <v>30</v>
      </c>
      <c r="E50" s="13">
        <f t="shared" si="15"/>
        <v>980</v>
      </c>
      <c r="F50" s="14">
        <f t="shared" si="16"/>
        <v>0</v>
      </c>
      <c r="G50" s="14">
        <f t="shared" si="10"/>
        <v>980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300</v>
      </c>
      <c r="D51" s="13">
        <f t="shared" si="14"/>
        <v>30</v>
      </c>
      <c r="E51" s="13">
        <f t="shared" si="15"/>
        <v>1010</v>
      </c>
      <c r="F51" s="14">
        <f t="shared" si="16"/>
        <v>0</v>
      </c>
      <c r="G51" s="14">
        <f t="shared" si="10"/>
        <v>1010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300</v>
      </c>
      <c r="D52" s="13">
        <f t="shared" si="14"/>
        <v>30</v>
      </c>
      <c r="E52" s="13">
        <f t="shared" si="15"/>
        <v>1040</v>
      </c>
      <c r="F52" s="14">
        <f t="shared" si="16"/>
        <v>0</v>
      </c>
      <c r="G52" s="14">
        <f t="shared" si="10"/>
        <v>1040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300</v>
      </c>
      <c r="D53" s="13">
        <f t="shared" si="14"/>
        <v>30</v>
      </c>
      <c r="E53" s="13">
        <f t="shared" si="15"/>
        <v>1070</v>
      </c>
      <c r="F53" s="14">
        <f t="shared" si="16"/>
        <v>0</v>
      </c>
      <c r="G53" s="14">
        <f t="shared" si="10"/>
        <v>1070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300</v>
      </c>
      <c r="D54" s="13">
        <f t="shared" si="14"/>
        <v>30</v>
      </c>
      <c r="E54" s="13">
        <f t="shared" si="15"/>
        <v>1100</v>
      </c>
      <c r="F54" s="14">
        <f t="shared" si="16"/>
        <v>0</v>
      </c>
      <c r="G54" s="14">
        <f t="shared" si="10"/>
        <v>1100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300</v>
      </c>
      <c r="D55" s="13">
        <f t="shared" si="14"/>
        <v>30</v>
      </c>
      <c r="E55" s="13">
        <f t="shared" si="15"/>
        <v>1130</v>
      </c>
      <c r="F55" s="14">
        <f t="shared" si="16"/>
        <v>0</v>
      </c>
      <c r="G55" s="14">
        <f t="shared" si="10"/>
        <v>1130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300</v>
      </c>
      <c r="D56" s="13">
        <f t="shared" si="14"/>
        <v>30</v>
      </c>
      <c r="E56" s="13">
        <f t="shared" si="15"/>
        <v>1160</v>
      </c>
      <c r="F56" s="14">
        <f t="shared" si="16"/>
        <v>0</v>
      </c>
      <c r="G56" s="14">
        <f t="shared" si="10"/>
        <v>1160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300</v>
      </c>
      <c r="D57" s="13">
        <f t="shared" si="14"/>
        <v>30</v>
      </c>
      <c r="E57" s="13">
        <f t="shared" si="15"/>
        <v>1190</v>
      </c>
      <c r="F57" s="14">
        <f t="shared" si="16"/>
        <v>0</v>
      </c>
      <c r="G57" s="14">
        <f t="shared" si="10"/>
        <v>1190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300</v>
      </c>
      <c r="D58" s="13">
        <f t="shared" si="14"/>
        <v>30</v>
      </c>
      <c r="E58" s="13">
        <f t="shared" si="15"/>
        <v>1220</v>
      </c>
      <c r="F58" s="14">
        <f t="shared" si="16"/>
        <v>0</v>
      </c>
      <c r="G58" s="14">
        <f t="shared" si="10"/>
        <v>1220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300</v>
      </c>
      <c r="D59" s="13">
        <f t="shared" si="14"/>
        <v>30</v>
      </c>
      <c r="E59" s="13">
        <f t="shared" si="15"/>
        <v>1250</v>
      </c>
      <c r="F59" s="14">
        <f t="shared" si="16"/>
        <v>0</v>
      </c>
      <c r="G59" s="14">
        <f t="shared" si="10"/>
        <v>1250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300</v>
      </c>
      <c r="D60" s="13">
        <f t="shared" si="14"/>
        <v>30</v>
      </c>
      <c r="E60" s="13">
        <f t="shared" si="15"/>
        <v>1280</v>
      </c>
      <c r="F60" s="14">
        <f t="shared" si="16"/>
        <v>0</v>
      </c>
      <c r="G60" s="14">
        <f t="shared" si="10"/>
        <v>1280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300</v>
      </c>
      <c r="D61" s="13">
        <f t="shared" si="14"/>
        <v>30</v>
      </c>
      <c r="E61" s="13">
        <f t="shared" si="15"/>
        <v>1310</v>
      </c>
      <c r="F61" s="14">
        <f t="shared" si="16"/>
        <v>0</v>
      </c>
      <c r="G61" s="14">
        <f t="shared" si="10"/>
        <v>1310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300</v>
      </c>
      <c r="D62" s="13">
        <f t="shared" si="14"/>
        <v>30</v>
      </c>
      <c r="E62" s="13">
        <f t="shared" si="15"/>
        <v>1340</v>
      </c>
      <c r="F62" s="14">
        <f t="shared" si="16"/>
        <v>0</v>
      </c>
      <c r="G62" s="14">
        <f t="shared" si="10"/>
        <v>1340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300</v>
      </c>
      <c r="D63" s="13">
        <f t="shared" si="14"/>
        <v>30</v>
      </c>
      <c r="E63" s="13">
        <f t="shared" si="15"/>
        <v>1370</v>
      </c>
      <c r="F63" s="14">
        <f t="shared" si="16"/>
        <v>0</v>
      </c>
      <c r="G63" s="14">
        <f t="shared" si="10"/>
        <v>1370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300</v>
      </c>
      <c r="D64" s="13">
        <f t="shared" si="14"/>
        <v>30</v>
      </c>
      <c r="E64" s="13">
        <f t="shared" si="15"/>
        <v>1400</v>
      </c>
      <c r="F64" s="14">
        <f t="shared" si="16"/>
        <v>0</v>
      </c>
      <c r="G64" s="14">
        <f t="shared" si="10"/>
        <v>1400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300</v>
      </c>
      <c r="D65" s="13">
        <f t="shared" si="14"/>
        <v>30</v>
      </c>
      <c r="E65" s="13">
        <f t="shared" si="15"/>
        <v>1430</v>
      </c>
      <c r="F65" s="14">
        <f t="shared" si="16"/>
        <v>0</v>
      </c>
      <c r="G65" s="14">
        <f t="shared" si="10"/>
        <v>1430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300</v>
      </c>
      <c r="D66" s="13">
        <f t="shared" si="14"/>
        <v>30</v>
      </c>
      <c r="E66" s="13">
        <f t="shared" si="15"/>
        <v>1460</v>
      </c>
      <c r="F66" s="14">
        <f t="shared" si="16"/>
        <v>0</v>
      </c>
      <c r="G66" s="14">
        <f t="shared" si="10"/>
        <v>1460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300</v>
      </c>
      <c r="D67" s="13">
        <f t="shared" si="14"/>
        <v>30</v>
      </c>
      <c r="E67" s="13">
        <f t="shared" si="15"/>
        <v>1490</v>
      </c>
      <c r="F67" s="14">
        <f t="shared" si="16"/>
        <v>0</v>
      </c>
      <c r="G67" s="14">
        <f t="shared" si="10"/>
        <v>1490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300</v>
      </c>
      <c r="D68" s="13">
        <f t="shared" si="14"/>
        <v>30</v>
      </c>
      <c r="E68" s="13">
        <f t="shared" si="15"/>
        <v>1520</v>
      </c>
      <c r="F68" s="14">
        <f t="shared" si="16"/>
        <v>0</v>
      </c>
      <c r="G68" s="14">
        <f t="shared" si="10"/>
        <v>1520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300</v>
      </c>
      <c r="D69" s="13">
        <f t="shared" si="14"/>
        <v>30</v>
      </c>
      <c r="E69" s="13">
        <f t="shared" si="15"/>
        <v>1550</v>
      </c>
      <c r="F69" s="14">
        <f t="shared" si="16"/>
        <v>0</v>
      </c>
      <c r="G69" s="14">
        <f t="shared" ref="G69:G100" si="19">E69-F69</f>
        <v>1550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300</v>
      </c>
      <c r="D70" s="13">
        <f t="shared" ref="D70:D101" si="23">C69*$K$1</f>
        <v>30</v>
      </c>
      <c r="E70" s="13">
        <f t="shared" ref="E70:E101" si="24">C69*$K$1+G69</f>
        <v>1580</v>
      </c>
      <c r="F70" s="14">
        <f t="shared" ref="F70:F101" si="25">IF(J70&gt;E70,E70,J70)</f>
        <v>0</v>
      </c>
      <c r="G70" s="14">
        <f t="shared" si="19"/>
        <v>1580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300</v>
      </c>
      <c r="D71" s="13">
        <f t="shared" si="23"/>
        <v>30</v>
      </c>
      <c r="E71" s="13">
        <f t="shared" si="24"/>
        <v>1610</v>
      </c>
      <c r="F71" s="14">
        <f t="shared" si="25"/>
        <v>0</v>
      </c>
      <c r="G71" s="14">
        <f t="shared" si="19"/>
        <v>1610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300</v>
      </c>
      <c r="D72" s="13">
        <f t="shared" si="23"/>
        <v>30</v>
      </c>
      <c r="E72" s="13">
        <f t="shared" si="24"/>
        <v>1640</v>
      </c>
      <c r="F72" s="14">
        <f t="shared" si="25"/>
        <v>0</v>
      </c>
      <c r="G72" s="14">
        <f t="shared" si="19"/>
        <v>1640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300</v>
      </c>
      <c r="D73" s="13">
        <f t="shared" si="23"/>
        <v>30</v>
      </c>
      <c r="E73" s="13">
        <f t="shared" si="24"/>
        <v>1670</v>
      </c>
      <c r="F73" s="14">
        <f t="shared" si="25"/>
        <v>0</v>
      </c>
      <c r="G73" s="14">
        <f t="shared" si="19"/>
        <v>1670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300</v>
      </c>
      <c r="D74" s="13">
        <f t="shared" si="23"/>
        <v>30</v>
      </c>
      <c r="E74" s="13">
        <f t="shared" si="24"/>
        <v>1700</v>
      </c>
      <c r="F74" s="14">
        <f t="shared" si="25"/>
        <v>0</v>
      </c>
      <c r="G74" s="14">
        <f t="shared" si="19"/>
        <v>1700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300</v>
      </c>
      <c r="D75" s="13">
        <f t="shared" si="23"/>
        <v>30</v>
      </c>
      <c r="E75" s="13">
        <f t="shared" si="24"/>
        <v>1730</v>
      </c>
      <c r="F75" s="14">
        <f t="shared" si="25"/>
        <v>0</v>
      </c>
      <c r="G75" s="14">
        <f t="shared" si="19"/>
        <v>1730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300</v>
      </c>
      <c r="D76" s="13">
        <f t="shared" si="23"/>
        <v>30</v>
      </c>
      <c r="E76" s="13">
        <f t="shared" si="24"/>
        <v>1760</v>
      </c>
      <c r="F76" s="14">
        <f t="shared" si="25"/>
        <v>0</v>
      </c>
      <c r="G76" s="14">
        <f t="shared" si="19"/>
        <v>1760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300</v>
      </c>
      <c r="D77" s="13">
        <f t="shared" si="23"/>
        <v>30</v>
      </c>
      <c r="E77" s="13">
        <f t="shared" si="24"/>
        <v>1790</v>
      </c>
      <c r="F77" s="14">
        <f t="shared" si="25"/>
        <v>0</v>
      </c>
      <c r="G77" s="14">
        <f t="shared" si="19"/>
        <v>1790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300</v>
      </c>
      <c r="D78" s="13">
        <f t="shared" si="23"/>
        <v>30</v>
      </c>
      <c r="E78" s="13">
        <f t="shared" si="24"/>
        <v>1820</v>
      </c>
      <c r="F78" s="14">
        <f t="shared" si="25"/>
        <v>0</v>
      </c>
      <c r="G78" s="14">
        <f t="shared" si="19"/>
        <v>1820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300</v>
      </c>
      <c r="D79" s="13">
        <f t="shared" si="23"/>
        <v>30</v>
      </c>
      <c r="E79" s="13">
        <f t="shared" si="24"/>
        <v>1850</v>
      </c>
      <c r="F79" s="14">
        <f t="shared" si="25"/>
        <v>0</v>
      </c>
      <c r="G79" s="14">
        <f t="shared" si="19"/>
        <v>1850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300</v>
      </c>
      <c r="D80" s="13">
        <f t="shared" si="23"/>
        <v>30</v>
      </c>
      <c r="E80" s="13">
        <f t="shared" si="24"/>
        <v>1880</v>
      </c>
      <c r="F80" s="14">
        <f t="shared" si="25"/>
        <v>0</v>
      </c>
      <c r="G80" s="14">
        <f t="shared" si="19"/>
        <v>1880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300</v>
      </c>
      <c r="D81" s="13">
        <f t="shared" si="23"/>
        <v>30</v>
      </c>
      <c r="E81" s="13">
        <f t="shared" si="24"/>
        <v>1910</v>
      </c>
      <c r="F81" s="14">
        <f t="shared" si="25"/>
        <v>0</v>
      </c>
      <c r="G81" s="14">
        <f t="shared" si="19"/>
        <v>1910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300</v>
      </c>
      <c r="D82" s="13">
        <f t="shared" si="23"/>
        <v>30</v>
      </c>
      <c r="E82" s="13">
        <f t="shared" si="24"/>
        <v>1940</v>
      </c>
      <c r="F82" s="14">
        <f t="shared" si="25"/>
        <v>0</v>
      </c>
      <c r="G82" s="14">
        <f t="shared" si="19"/>
        <v>1940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300</v>
      </c>
      <c r="D83" s="13">
        <f t="shared" si="23"/>
        <v>30</v>
      </c>
      <c r="E83" s="13">
        <f t="shared" si="24"/>
        <v>1970</v>
      </c>
      <c r="F83" s="14">
        <f t="shared" si="25"/>
        <v>0</v>
      </c>
      <c r="G83" s="14">
        <f t="shared" si="19"/>
        <v>1970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300</v>
      </c>
      <c r="D84" s="13">
        <f t="shared" si="23"/>
        <v>30</v>
      </c>
      <c r="E84" s="13">
        <f t="shared" si="24"/>
        <v>2000</v>
      </c>
      <c r="F84" s="14">
        <f t="shared" si="25"/>
        <v>0</v>
      </c>
      <c r="G84" s="14">
        <f t="shared" si="19"/>
        <v>2000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300</v>
      </c>
      <c r="D85" s="13">
        <f t="shared" si="23"/>
        <v>30</v>
      </c>
      <c r="E85" s="13">
        <f t="shared" si="24"/>
        <v>2030</v>
      </c>
      <c r="F85" s="14">
        <f t="shared" si="25"/>
        <v>0</v>
      </c>
      <c r="G85" s="14">
        <f t="shared" si="19"/>
        <v>2030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300</v>
      </c>
      <c r="D86" s="13">
        <f t="shared" si="23"/>
        <v>30</v>
      </c>
      <c r="E86" s="13">
        <f t="shared" si="24"/>
        <v>2060</v>
      </c>
      <c r="F86" s="14">
        <f t="shared" si="25"/>
        <v>0</v>
      </c>
      <c r="G86" s="14">
        <f t="shared" si="19"/>
        <v>2060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300</v>
      </c>
      <c r="D87" s="13">
        <f t="shared" si="23"/>
        <v>30</v>
      </c>
      <c r="E87" s="13">
        <f t="shared" si="24"/>
        <v>2090</v>
      </c>
      <c r="F87" s="14">
        <f t="shared" si="25"/>
        <v>0</v>
      </c>
      <c r="G87" s="14">
        <f t="shared" si="19"/>
        <v>2090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300</v>
      </c>
      <c r="D88" s="13">
        <f t="shared" si="23"/>
        <v>30</v>
      </c>
      <c r="E88" s="13">
        <f t="shared" si="24"/>
        <v>2120</v>
      </c>
      <c r="F88" s="14">
        <f t="shared" si="25"/>
        <v>0</v>
      </c>
      <c r="G88" s="14">
        <f t="shared" si="19"/>
        <v>2120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300</v>
      </c>
      <c r="D89" s="13">
        <f t="shared" si="23"/>
        <v>30</v>
      </c>
      <c r="E89" s="13">
        <f t="shared" si="24"/>
        <v>2150</v>
      </c>
      <c r="F89" s="14">
        <f t="shared" si="25"/>
        <v>0</v>
      </c>
      <c r="G89" s="14">
        <f t="shared" si="19"/>
        <v>2150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300</v>
      </c>
      <c r="D90" s="13">
        <f t="shared" si="23"/>
        <v>30</v>
      </c>
      <c r="E90" s="13">
        <f t="shared" si="24"/>
        <v>2180</v>
      </c>
      <c r="F90" s="14">
        <f t="shared" si="25"/>
        <v>0</v>
      </c>
      <c r="G90" s="14">
        <f t="shared" si="19"/>
        <v>2180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300</v>
      </c>
      <c r="D91" s="13">
        <f t="shared" si="23"/>
        <v>30</v>
      </c>
      <c r="E91" s="13">
        <f t="shared" si="24"/>
        <v>2210</v>
      </c>
      <c r="F91" s="14">
        <f t="shared" si="25"/>
        <v>0</v>
      </c>
      <c r="G91" s="14">
        <f t="shared" si="19"/>
        <v>2210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300</v>
      </c>
      <c r="D92" s="13">
        <f t="shared" si="23"/>
        <v>30</v>
      </c>
      <c r="E92" s="13">
        <f t="shared" si="24"/>
        <v>2240</v>
      </c>
      <c r="F92" s="14">
        <f t="shared" si="25"/>
        <v>0</v>
      </c>
      <c r="G92" s="14">
        <f t="shared" si="19"/>
        <v>2240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300</v>
      </c>
      <c r="D93" s="13">
        <f t="shared" si="23"/>
        <v>30</v>
      </c>
      <c r="E93" s="13">
        <f t="shared" si="24"/>
        <v>2270</v>
      </c>
      <c r="F93" s="14">
        <f t="shared" si="25"/>
        <v>0</v>
      </c>
      <c r="G93" s="14">
        <f t="shared" si="19"/>
        <v>2270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300</v>
      </c>
      <c r="D94" s="13">
        <f t="shared" si="23"/>
        <v>30</v>
      </c>
      <c r="E94" s="13">
        <f t="shared" si="24"/>
        <v>2300</v>
      </c>
      <c r="F94" s="14">
        <f t="shared" si="25"/>
        <v>0</v>
      </c>
      <c r="G94" s="14">
        <f t="shared" si="19"/>
        <v>2300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300</v>
      </c>
      <c r="D95" s="13">
        <f t="shared" si="23"/>
        <v>30</v>
      </c>
      <c r="E95" s="13">
        <f t="shared" si="24"/>
        <v>2330</v>
      </c>
      <c r="F95" s="14">
        <f t="shared" si="25"/>
        <v>0</v>
      </c>
      <c r="G95" s="14">
        <f t="shared" si="19"/>
        <v>2330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300</v>
      </c>
      <c r="D96" s="13">
        <f t="shared" si="23"/>
        <v>30</v>
      </c>
      <c r="E96" s="13">
        <f t="shared" si="24"/>
        <v>2360</v>
      </c>
      <c r="F96" s="14">
        <f t="shared" si="25"/>
        <v>0</v>
      </c>
      <c r="G96" s="14">
        <f t="shared" si="19"/>
        <v>2360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300</v>
      </c>
      <c r="D97" s="13">
        <f t="shared" si="23"/>
        <v>30</v>
      </c>
      <c r="E97" s="13">
        <f t="shared" si="24"/>
        <v>2390</v>
      </c>
      <c r="F97" s="14">
        <f t="shared" si="25"/>
        <v>0</v>
      </c>
      <c r="G97" s="14">
        <f t="shared" si="19"/>
        <v>2390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300</v>
      </c>
      <c r="D98" s="13">
        <f t="shared" si="23"/>
        <v>30</v>
      </c>
      <c r="E98" s="13">
        <f t="shared" si="24"/>
        <v>2420</v>
      </c>
      <c r="F98" s="14">
        <f t="shared" si="25"/>
        <v>0</v>
      </c>
      <c r="G98" s="14">
        <f t="shared" si="19"/>
        <v>2420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300</v>
      </c>
      <c r="D99" s="13">
        <f t="shared" si="23"/>
        <v>30</v>
      </c>
      <c r="E99" s="13">
        <f t="shared" si="24"/>
        <v>2450</v>
      </c>
      <c r="F99" s="14">
        <f t="shared" si="25"/>
        <v>0</v>
      </c>
      <c r="G99" s="14">
        <f t="shared" si="19"/>
        <v>2450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300</v>
      </c>
      <c r="D100" s="13">
        <f t="shared" si="23"/>
        <v>30</v>
      </c>
      <c r="E100" s="13">
        <f t="shared" si="24"/>
        <v>2480</v>
      </c>
      <c r="F100" s="14">
        <f t="shared" si="25"/>
        <v>0</v>
      </c>
      <c r="G100" s="14">
        <f t="shared" si="19"/>
        <v>2480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300</v>
      </c>
      <c r="D101" s="13">
        <f t="shared" si="23"/>
        <v>30</v>
      </c>
      <c r="E101" s="13">
        <f t="shared" si="24"/>
        <v>2510</v>
      </c>
      <c r="F101" s="14">
        <f t="shared" si="25"/>
        <v>0</v>
      </c>
      <c r="G101" s="14">
        <f t="shared" ref="G101:G124" si="29">E101-F101</f>
        <v>2510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300</v>
      </c>
      <c r="D102" s="13">
        <f t="shared" ref="D102:D124" si="33">C101*$K$1</f>
        <v>30</v>
      </c>
      <c r="E102" s="13">
        <f t="shared" ref="E102:E124" si="34">C101*$K$1+G101</f>
        <v>2540</v>
      </c>
      <c r="F102" s="14">
        <f t="shared" ref="F102:F124" si="35">IF(J102&gt;E102,E102,J102)</f>
        <v>0</v>
      </c>
      <c r="G102" s="14">
        <f t="shared" si="29"/>
        <v>2540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300</v>
      </c>
      <c r="D103" s="13">
        <f t="shared" si="33"/>
        <v>30</v>
      </c>
      <c r="E103" s="13">
        <f t="shared" si="34"/>
        <v>2570</v>
      </c>
      <c r="F103" s="14">
        <f t="shared" si="35"/>
        <v>0</v>
      </c>
      <c r="G103" s="14">
        <f t="shared" si="29"/>
        <v>2570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300</v>
      </c>
      <c r="D104" s="13">
        <f t="shared" si="33"/>
        <v>30</v>
      </c>
      <c r="E104" s="13">
        <f t="shared" si="34"/>
        <v>2600</v>
      </c>
      <c r="F104" s="14">
        <f t="shared" si="35"/>
        <v>0</v>
      </c>
      <c r="G104" s="14">
        <f t="shared" si="29"/>
        <v>2600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300</v>
      </c>
      <c r="D105" s="13">
        <f t="shared" si="33"/>
        <v>30</v>
      </c>
      <c r="E105" s="13">
        <f t="shared" si="34"/>
        <v>2630</v>
      </c>
      <c r="F105" s="14">
        <f t="shared" si="35"/>
        <v>0</v>
      </c>
      <c r="G105" s="14">
        <f t="shared" si="29"/>
        <v>2630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300</v>
      </c>
      <c r="D106" s="13">
        <f t="shared" si="33"/>
        <v>30</v>
      </c>
      <c r="E106" s="13">
        <f t="shared" si="34"/>
        <v>2660</v>
      </c>
      <c r="F106" s="14">
        <f t="shared" si="35"/>
        <v>0</v>
      </c>
      <c r="G106" s="14">
        <f t="shared" si="29"/>
        <v>2660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300</v>
      </c>
      <c r="D107" s="13">
        <f t="shared" si="33"/>
        <v>30</v>
      </c>
      <c r="E107" s="13">
        <f t="shared" si="34"/>
        <v>2690</v>
      </c>
      <c r="F107" s="14">
        <f t="shared" si="35"/>
        <v>0</v>
      </c>
      <c r="G107" s="14">
        <f t="shared" si="29"/>
        <v>2690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300</v>
      </c>
      <c r="D108" s="13">
        <f t="shared" si="33"/>
        <v>30</v>
      </c>
      <c r="E108" s="13">
        <f t="shared" si="34"/>
        <v>2720</v>
      </c>
      <c r="F108" s="14">
        <f t="shared" si="35"/>
        <v>0</v>
      </c>
      <c r="G108" s="14">
        <f t="shared" si="29"/>
        <v>2720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300</v>
      </c>
      <c r="D109" s="13">
        <f t="shared" si="33"/>
        <v>30</v>
      </c>
      <c r="E109" s="13">
        <f t="shared" si="34"/>
        <v>2750</v>
      </c>
      <c r="F109" s="14">
        <f t="shared" si="35"/>
        <v>0</v>
      </c>
      <c r="G109" s="14">
        <f t="shared" si="29"/>
        <v>2750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300</v>
      </c>
      <c r="D110" s="13">
        <f t="shared" si="33"/>
        <v>30</v>
      </c>
      <c r="E110" s="13">
        <f t="shared" si="34"/>
        <v>2780</v>
      </c>
      <c r="F110" s="14">
        <f t="shared" si="35"/>
        <v>0</v>
      </c>
      <c r="G110" s="14">
        <f t="shared" si="29"/>
        <v>2780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300</v>
      </c>
      <c r="D111" s="13">
        <f t="shared" si="33"/>
        <v>30</v>
      </c>
      <c r="E111" s="13">
        <f t="shared" si="34"/>
        <v>2810</v>
      </c>
      <c r="F111" s="14">
        <f t="shared" si="35"/>
        <v>0</v>
      </c>
      <c r="G111" s="14">
        <f t="shared" si="29"/>
        <v>2810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300</v>
      </c>
      <c r="D112" s="13">
        <f t="shared" si="33"/>
        <v>30</v>
      </c>
      <c r="E112" s="13">
        <f t="shared" si="34"/>
        <v>2840</v>
      </c>
      <c r="F112" s="14">
        <f t="shared" si="35"/>
        <v>0</v>
      </c>
      <c r="G112" s="14">
        <f t="shared" si="29"/>
        <v>2840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300</v>
      </c>
      <c r="D113" s="13">
        <f t="shared" si="33"/>
        <v>30</v>
      </c>
      <c r="E113" s="13">
        <f t="shared" si="34"/>
        <v>2870</v>
      </c>
      <c r="F113" s="14">
        <f t="shared" si="35"/>
        <v>0</v>
      </c>
      <c r="G113" s="14">
        <f t="shared" si="29"/>
        <v>2870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300</v>
      </c>
      <c r="D114" s="13">
        <f t="shared" si="33"/>
        <v>30</v>
      </c>
      <c r="E114" s="13">
        <f t="shared" si="34"/>
        <v>2900</v>
      </c>
      <c r="F114" s="14">
        <f t="shared" si="35"/>
        <v>0</v>
      </c>
      <c r="G114" s="14">
        <f t="shared" si="29"/>
        <v>2900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300</v>
      </c>
      <c r="D115" s="13">
        <f t="shared" si="33"/>
        <v>30</v>
      </c>
      <c r="E115" s="13">
        <f t="shared" si="34"/>
        <v>2930</v>
      </c>
      <c r="F115" s="14">
        <f t="shared" si="35"/>
        <v>0</v>
      </c>
      <c r="G115" s="14">
        <f t="shared" si="29"/>
        <v>2930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300</v>
      </c>
      <c r="D116" s="13">
        <f t="shared" si="33"/>
        <v>30</v>
      </c>
      <c r="E116" s="13">
        <f t="shared" si="34"/>
        <v>2960</v>
      </c>
      <c r="F116" s="14">
        <f t="shared" si="35"/>
        <v>0</v>
      </c>
      <c r="G116" s="14">
        <f t="shared" si="29"/>
        <v>2960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300</v>
      </c>
      <c r="D117" s="13">
        <f t="shared" si="33"/>
        <v>30</v>
      </c>
      <c r="E117" s="13">
        <f t="shared" si="34"/>
        <v>2990</v>
      </c>
      <c r="F117" s="14">
        <f t="shared" si="35"/>
        <v>0</v>
      </c>
      <c r="G117" s="14">
        <f t="shared" si="29"/>
        <v>2990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300</v>
      </c>
      <c r="D118" s="13">
        <f t="shared" si="33"/>
        <v>30</v>
      </c>
      <c r="E118" s="13">
        <f t="shared" si="34"/>
        <v>3020</v>
      </c>
      <c r="F118" s="14">
        <f t="shared" si="35"/>
        <v>0</v>
      </c>
      <c r="G118" s="14">
        <f t="shared" si="29"/>
        <v>3020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300</v>
      </c>
      <c r="D119" s="13">
        <f t="shared" si="33"/>
        <v>30</v>
      </c>
      <c r="E119" s="13">
        <f t="shared" si="34"/>
        <v>3050</v>
      </c>
      <c r="F119" s="14">
        <f t="shared" si="35"/>
        <v>0</v>
      </c>
      <c r="G119" s="14">
        <f t="shared" si="29"/>
        <v>3050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300</v>
      </c>
      <c r="D120" s="13">
        <f t="shared" si="33"/>
        <v>30</v>
      </c>
      <c r="E120" s="13">
        <f t="shared" si="34"/>
        <v>3080</v>
      </c>
      <c r="F120" s="14">
        <f t="shared" si="35"/>
        <v>0</v>
      </c>
      <c r="G120" s="14">
        <f t="shared" si="29"/>
        <v>3080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300</v>
      </c>
      <c r="D121" s="13">
        <f t="shared" si="33"/>
        <v>30</v>
      </c>
      <c r="E121" s="13">
        <f t="shared" si="34"/>
        <v>3110</v>
      </c>
      <c r="F121" s="14">
        <f t="shared" si="35"/>
        <v>0</v>
      </c>
      <c r="G121" s="14">
        <f t="shared" si="29"/>
        <v>3110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300</v>
      </c>
      <c r="D122" s="13">
        <f t="shared" si="33"/>
        <v>30</v>
      </c>
      <c r="E122" s="13">
        <f t="shared" si="34"/>
        <v>3140</v>
      </c>
      <c r="F122" s="14">
        <f t="shared" si="35"/>
        <v>0</v>
      </c>
      <c r="G122" s="14">
        <f t="shared" si="29"/>
        <v>3140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300</v>
      </c>
      <c r="D123" s="13">
        <f t="shared" si="33"/>
        <v>30</v>
      </c>
      <c r="E123" s="13">
        <f t="shared" si="34"/>
        <v>3170</v>
      </c>
      <c r="F123" s="14">
        <f t="shared" si="35"/>
        <v>0</v>
      </c>
      <c r="G123" s="14">
        <f t="shared" si="29"/>
        <v>3170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300</v>
      </c>
      <c r="D124" s="13">
        <f t="shared" si="33"/>
        <v>30</v>
      </c>
      <c r="E124" s="13">
        <f t="shared" si="34"/>
        <v>3200</v>
      </c>
      <c r="F124" s="14">
        <f t="shared" si="35"/>
        <v>0</v>
      </c>
      <c r="G124" s="14">
        <f t="shared" si="29"/>
        <v>3200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3" sqref="M3"/>
    </sheetView>
  </sheetViews>
  <sheetFormatPr defaultColWidth="11" defaultRowHeight="15"/>
  <cols>
    <col min="1" max="1" width="7" hidden="1" customWidth="1"/>
    <col min="2" max="2" width="10" customWidth="1"/>
    <col min="4" max="4" width="10.2857142857143" customWidth="1"/>
    <col min="5" max="5" width="12" customWidth="1"/>
    <col min="6" max="6" width="10.5714285714286" customWidth="1"/>
    <col min="7" max="8" width="12" customWidth="1"/>
    <col min="9" max="9" width="9.71428571428571" customWidth="1"/>
    <col min="10" max="10" width="9.57142857142857" customWidth="1"/>
    <col min="11" max="11" width="11.5714285714286" customWidth="1"/>
    <col min="12" max="12" width="10.2857142857143" customWidth="1"/>
    <col min="13" max="13" width="11.4285714285714" customWidth="1"/>
    <col min="14" max="14" width="10.4285714285714" customWidth="1"/>
    <col min="15" max="15" width="10.1428571428571" customWidth="1"/>
    <col min="16" max="16" width="9.14285714285714" customWidth="1"/>
    <col min="17" max="17" width="3.42857142857143" customWidth="1"/>
    <col min="18" max="18" width="18.8571428571429" customWidth="1"/>
    <col min="19" max="19" width="9" customWidth="1"/>
  </cols>
  <sheetData>
    <row r="1" spans="2:16">
      <c r="B1" s="1" t="s">
        <v>9</v>
      </c>
      <c r="C1" s="2" t="s">
        <v>178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43770</v>
      </c>
      <c r="N1" s="19" t="s">
        <v>13</v>
      </c>
      <c r="O1" s="20">
        <v>50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112019</v>
      </c>
      <c r="B5" s="12">
        <f>EDATE(M1,0)</f>
        <v>43770</v>
      </c>
      <c r="C5" s="13">
        <f>IF(H5&gt;0,O1-H5,IF(J5&lt;0,O1-J5,O1))</f>
        <v>50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50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100</v>
      </c>
    </row>
    <row r="6" ht="15.75" spans="1:19">
      <c r="A6" s="5" t="str">
        <f t="shared" ref="A6:A37" si="1">MONTH(B6)&amp;YEAR(B6)</f>
        <v>122019</v>
      </c>
      <c r="B6" s="12">
        <f t="shared" ref="B6:B37" si="2">EDATE(B5,1)</f>
        <v>43800</v>
      </c>
      <c r="C6" s="13">
        <f t="shared" ref="C6:C37" si="3">C5-H6+I6</f>
        <v>100</v>
      </c>
      <c r="D6" s="13">
        <f t="shared" ref="D6:D37" si="4">C5*$K$1</f>
        <v>5</v>
      </c>
      <c r="E6" s="13">
        <f t="shared" ref="E6:E37" si="5">C5*$K$1+G5</f>
        <v>5</v>
      </c>
      <c r="F6" s="14">
        <f t="shared" ref="F6:F37" si="6">IF(J6&gt;E6,E6,J6)</f>
        <v>5</v>
      </c>
      <c r="G6" s="14">
        <f t="shared" si="0"/>
        <v>0</v>
      </c>
      <c r="H6" s="14">
        <v>0</v>
      </c>
      <c r="I6" s="24">
        <v>50</v>
      </c>
      <c r="J6" s="24">
        <f>IF($L6&gt;0,$L6,0)+IF($N6&gt;0,$N6,0)+IF($P6&gt;0,$P6,0)</f>
        <v>5</v>
      </c>
      <c r="K6" s="27">
        <v>43806</v>
      </c>
      <c r="L6" s="26">
        <v>5</v>
      </c>
      <c r="M6" s="27">
        <v>43806</v>
      </c>
      <c r="N6" s="28">
        <v>-50</v>
      </c>
      <c r="O6" s="27"/>
      <c r="P6" s="28"/>
      <c r="R6" s="34" t="s">
        <v>5</v>
      </c>
      <c r="S6" s="33">
        <f ca="1">VLOOKUP($A$2,$A$5:$P$127,4,FALSE)</f>
        <v>10</v>
      </c>
    </row>
    <row r="7" ht="15.75" spans="1:19">
      <c r="A7" s="5" t="str">
        <f t="shared" si="1"/>
        <v>12020</v>
      </c>
      <c r="B7" s="12">
        <f t="shared" si="2"/>
        <v>43831</v>
      </c>
      <c r="C7" s="13">
        <f t="shared" si="3"/>
        <v>100</v>
      </c>
      <c r="D7" s="13">
        <f t="shared" si="4"/>
        <v>10</v>
      </c>
      <c r="E7" s="13">
        <f t="shared" si="5"/>
        <v>10</v>
      </c>
      <c r="F7" s="14">
        <f t="shared" si="6"/>
        <v>10</v>
      </c>
      <c r="G7" s="14">
        <f t="shared" si="0"/>
        <v>0</v>
      </c>
      <c r="H7" s="14">
        <v>0</v>
      </c>
      <c r="I7" s="24">
        <v>0</v>
      </c>
      <c r="J7" s="24">
        <f t="shared" ref="J7:J70" si="7">IF($L7&gt;0,$L7,0)+IF($N7&gt;0,$N7,0)+IF($P7&gt;0,$P7,0)</f>
        <v>10</v>
      </c>
      <c r="K7" s="27">
        <v>43898</v>
      </c>
      <c r="L7" s="26">
        <v>10</v>
      </c>
      <c r="M7" s="27"/>
      <c r="N7" s="28"/>
      <c r="O7" s="27"/>
      <c r="P7" s="28"/>
      <c r="R7" s="35" t="s">
        <v>24</v>
      </c>
      <c r="S7" s="33">
        <f ca="1">VLOOKUP($A$2,$A$5:$P$127,7,FALSE)</f>
        <v>20</v>
      </c>
    </row>
    <row r="8" ht="15.75" spans="1:19">
      <c r="A8" s="5" t="str">
        <f t="shared" si="1"/>
        <v>22020</v>
      </c>
      <c r="B8" s="12">
        <f t="shared" si="2"/>
        <v>43862</v>
      </c>
      <c r="C8" s="13">
        <f t="shared" si="3"/>
        <v>100</v>
      </c>
      <c r="D8" s="13">
        <f t="shared" si="4"/>
        <v>10</v>
      </c>
      <c r="E8" s="13">
        <f t="shared" si="5"/>
        <v>10</v>
      </c>
      <c r="F8" s="14">
        <f t="shared" si="6"/>
        <v>10</v>
      </c>
      <c r="G8" s="14">
        <f t="shared" si="0"/>
        <v>0</v>
      </c>
      <c r="H8" s="14">
        <v>0</v>
      </c>
      <c r="I8" s="24">
        <v>0</v>
      </c>
      <c r="J8" s="24">
        <f t="shared" si="7"/>
        <v>10</v>
      </c>
      <c r="K8" s="27">
        <v>43898</v>
      </c>
      <c r="L8" s="26">
        <v>10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32020</v>
      </c>
      <c r="B9" s="12">
        <f t="shared" si="2"/>
        <v>43891</v>
      </c>
      <c r="C9" s="13">
        <f t="shared" si="3"/>
        <v>100</v>
      </c>
      <c r="D9" s="13">
        <f t="shared" si="4"/>
        <v>10</v>
      </c>
      <c r="E9" s="13">
        <f t="shared" si="5"/>
        <v>10</v>
      </c>
      <c r="F9" s="14">
        <f t="shared" si="6"/>
        <v>10</v>
      </c>
      <c r="G9" s="14">
        <f t="shared" si="0"/>
        <v>0</v>
      </c>
      <c r="H9" s="14">
        <v>0</v>
      </c>
      <c r="I9" s="24">
        <v>0</v>
      </c>
      <c r="J9" s="24">
        <f t="shared" si="7"/>
        <v>10</v>
      </c>
      <c r="K9" s="27">
        <v>43898</v>
      </c>
      <c r="L9" s="26">
        <v>10</v>
      </c>
      <c r="M9" s="27"/>
      <c r="N9" s="28"/>
      <c r="O9" s="27"/>
      <c r="P9" s="28"/>
      <c r="S9" s="5"/>
    </row>
    <row r="10" ht="15.75" spans="1:19">
      <c r="A10" s="5" t="str">
        <f t="shared" si="1"/>
        <v>42020</v>
      </c>
      <c r="B10" s="12">
        <f t="shared" si="2"/>
        <v>43922</v>
      </c>
      <c r="C10" s="13">
        <f t="shared" si="3"/>
        <v>100</v>
      </c>
      <c r="D10" s="13">
        <f t="shared" si="4"/>
        <v>10</v>
      </c>
      <c r="E10" s="13">
        <f t="shared" si="5"/>
        <v>10</v>
      </c>
      <c r="F10" s="14">
        <f t="shared" si="6"/>
        <v>10</v>
      </c>
      <c r="G10" s="14">
        <f t="shared" si="0"/>
        <v>0</v>
      </c>
      <c r="H10" s="14">
        <v>0</v>
      </c>
      <c r="I10" s="24">
        <v>0</v>
      </c>
      <c r="J10" s="24">
        <f t="shared" si="7"/>
        <v>10</v>
      </c>
      <c r="K10" s="27">
        <v>43967</v>
      </c>
      <c r="L10" s="26">
        <v>10</v>
      </c>
      <c r="M10" s="27"/>
      <c r="N10" s="28"/>
      <c r="O10" s="27"/>
      <c r="P10" s="28"/>
      <c r="S10" s="5"/>
    </row>
    <row r="11" ht="15.75" spans="1:19">
      <c r="A11" s="5" t="str">
        <f t="shared" si="1"/>
        <v>52020</v>
      </c>
      <c r="B11" s="12">
        <f t="shared" si="2"/>
        <v>43952</v>
      </c>
      <c r="C11" s="13">
        <f t="shared" si="3"/>
        <v>100</v>
      </c>
      <c r="D11" s="13">
        <f t="shared" si="4"/>
        <v>10</v>
      </c>
      <c r="E11" s="13">
        <f t="shared" si="5"/>
        <v>10</v>
      </c>
      <c r="F11" s="14">
        <f t="shared" si="6"/>
        <v>10</v>
      </c>
      <c r="G11" s="14">
        <f t="shared" si="0"/>
        <v>0</v>
      </c>
      <c r="H11" s="14">
        <v>0</v>
      </c>
      <c r="I11" s="24">
        <v>0</v>
      </c>
      <c r="J11" s="24">
        <f t="shared" si="7"/>
        <v>10</v>
      </c>
      <c r="K11" s="27">
        <v>43967</v>
      </c>
      <c r="L11" s="26">
        <v>10</v>
      </c>
      <c r="M11" s="27"/>
      <c r="N11" s="28"/>
      <c r="O11" s="27"/>
      <c r="P11" s="28"/>
      <c r="S11" s="5"/>
    </row>
    <row r="12" ht="15.75" spans="1:19">
      <c r="A12" s="5" t="str">
        <f t="shared" si="1"/>
        <v>62020</v>
      </c>
      <c r="B12" s="12">
        <f t="shared" si="2"/>
        <v>43983</v>
      </c>
      <c r="C12" s="13">
        <f t="shared" si="3"/>
        <v>100</v>
      </c>
      <c r="D12" s="13">
        <f t="shared" si="4"/>
        <v>10</v>
      </c>
      <c r="E12" s="13">
        <f t="shared" si="5"/>
        <v>10</v>
      </c>
      <c r="F12" s="14">
        <f t="shared" si="6"/>
        <v>10</v>
      </c>
      <c r="G12" s="14">
        <f t="shared" si="0"/>
        <v>0</v>
      </c>
      <c r="H12" s="14">
        <v>0</v>
      </c>
      <c r="I12" s="24">
        <v>0</v>
      </c>
      <c r="J12" s="24">
        <f t="shared" si="7"/>
        <v>10</v>
      </c>
      <c r="K12" s="27">
        <v>44023</v>
      </c>
      <c r="L12" s="26">
        <v>10</v>
      </c>
      <c r="M12" s="27"/>
      <c r="N12" s="28"/>
      <c r="O12" s="27"/>
      <c r="P12" s="28"/>
      <c r="S12" s="5"/>
    </row>
    <row r="13" ht="15.75" spans="1:19">
      <c r="A13" s="5" t="str">
        <f t="shared" si="1"/>
        <v>72020</v>
      </c>
      <c r="B13" s="12">
        <f t="shared" si="2"/>
        <v>44013</v>
      </c>
      <c r="C13" s="13">
        <f t="shared" si="3"/>
        <v>100</v>
      </c>
      <c r="D13" s="13">
        <f t="shared" si="4"/>
        <v>10</v>
      </c>
      <c r="E13" s="13">
        <f t="shared" si="5"/>
        <v>10</v>
      </c>
      <c r="F13" s="14">
        <f t="shared" si="6"/>
        <v>10</v>
      </c>
      <c r="G13" s="14">
        <f t="shared" si="0"/>
        <v>0</v>
      </c>
      <c r="H13" s="14">
        <v>0</v>
      </c>
      <c r="I13" s="24">
        <v>0</v>
      </c>
      <c r="J13" s="24">
        <f t="shared" si="7"/>
        <v>10</v>
      </c>
      <c r="K13" s="27">
        <v>44023</v>
      </c>
      <c r="L13" s="26">
        <v>10</v>
      </c>
      <c r="M13" s="27"/>
      <c r="N13" s="28"/>
      <c r="O13" s="27"/>
      <c r="P13" s="28"/>
      <c r="S13" s="5"/>
    </row>
    <row r="14" ht="15.75" spans="1:19">
      <c r="A14" s="5" t="str">
        <f t="shared" si="1"/>
        <v>82020</v>
      </c>
      <c r="B14" s="12">
        <f t="shared" si="2"/>
        <v>44044</v>
      </c>
      <c r="C14" s="13">
        <f t="shared" si="3"/>
        <v>100</v>
      </c>
      <c r="D14" s="13">
        <f t="shared" si="4"/>
        <v>10</v>
      </c>
      <c r="E14" s="13">
        <f t="shared" si="5"/>
        <v>10</v>
      </c>
      <c r="F14" s="14">
        <f t="shared" si="6"/>
        <v>0</v>
      </c>
      <c r="G14" s="14">
        <f t="shared" si="0"/>
        <v>10</v>
      </c>
      <c r="H14" s="14">
        <v>0</v>
      </c>
      <c r="I14" s="24">
        <v>0</v>
      </c>
      <c r="J14" s="24">
        <f t="shared" si="7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92020</v>
      </c>
      <c r="B15" s="12">
        <f t="shared" si="2"/>
        <v>44075</v>
      </c>
      <c r="C15" s="13">
        <f t="shared" si="3"/>
        <v>100</v>
      </c>
      <c r="D15" s="13">
        <f t="shared" si="4"/>
        <v>10</v>
      </c>
      <c r="E15" s="13">
        <f t="shared" si="5"/>
        <v>20</v>
      </c>
      <c r="F15" s="14">
        <f t="shared" si="6"/>
        <v>0</v>
      </c>
      <c r="G15" s="14">
        <f t="shared" si="0"/>
        <v>20</v>
      </c>
      <c r="H15" s="14">
        <v>0</v>
      </c>
      <c r="I15" s="24">
        <v>0</v>
      </c>
      <c r="J15" s="24">
        <f t="shared" si="7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102020</v>
      </c>
      <c r="B16" s="12">
        <f t="shared" si="2"/>
        <v>44105</v>
      </c>
      <c r="C16" s="13">
        <f t="shared" si="3"/>
        <v>100</v>
      </c>
      <c r="D16" s="13">
        <f t="shared" si="4"/>
        <v>10</v>
      </c>
      <c r="E16" s="13">
        <f t="shared" si="5"/>
        <v>30</v>
      </c>
      <c r="F16" s="14">
        <f t="shared" si="6"/>
        <v>0</v>
      </c>
      <c r="G16" s="14">
        <f t="shared" si="0"/>
        <v>30</v>
      </c>
      <c r="H16" s="14">
        <v>0</v>
      </c>
      <c r="I16" s="24">
        <v>0</v>
      </c>
      <c r="J16" s="24">
        <f t="shared" si="7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112020</v>
      </c>
      <c r="B17" s="12">
        <f t="shared" si="2"/>
        <v>44136</v>
      </c>
      <c r="C17" s="13">
        <f t="shared" si="3"/>
        <v>100</v>
      </c>
      <c r="D17" s="13">
        <f t="shared" si="4"/>
        <v>10</v>
      </c>
      <c r="E17" s="13">
        <f t="shared" si="5"/>
        <v>40</v>
      </c>
      <c r="F17" s="14">
        <f t="shared" si="6"/>
        <v>0</v>
      </c>
      <c r="G17" s="14">
        <f t="shared" si="0"/>
        <v>40</v>
      </c>
      <c r="H17" s="14">
        <v>0</v>
      </c>
      <c r="I17" s="24">
        <v>0</v>
      </c>
      <c r="J17" s="24">
        <f t="shared" si="7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122020</v>
      </c>
      <c r="B18" s="12">
        <f t="shared" si="2"/>
        <v>44166</v>
      </c>
      <c r="C18" s="13">
        <f t="shared" si="3"/>
        <v>100</v>
      </c>
      <c r="D18" s="13">
        <f t="shared" si="4"/>
        <v>10</v>
      </c>
      <c r="E18" s="13">
        <f t="shared" si="5"/>
        <v>50</v>
      </c>
      <c r="F18" s="14">
        <f t="shared" si="6"/>
        <v>0</v>
      </c>
      <c r="G18" s="14">
        <f t="shared" si="0"/>
        <v>50</v>
      </c>
      <c r="H18" s="14">
        <v>0</v>
      </c>
      <c r="I18" s="24">
        <v>0</v>
      </c>
      <c r="J18" s="24">
        <f t="shared" si="7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12021</v>
      </c>
      <c r="B19" s="12">
        <f t="shared" si="2"/>
        <v>44197</v>
      </c>
      <c r="C19" s="13">
        <f t="shared" si="3"/>
        <v>100</v>
      </c>
      <c r="D19" s="13">
        <f t="shared" si="4"/>
        <v>10</v>
      </c>
      <c r="E19" s="13">
        <f t="shared" si="5"/>
        <v>60</v>
      </c>
      <c r="F19" s="14">
        <f t="shared" si="6"/>
        <v>0</v>
      </c>
      <c r="G19" s="14">
        <f t="shared" si="0"/>
        <v>60</v>
      </c>
      <c r="H19" s="14">
        <v>0</v>
      </c>
      <c r="I19" s="24">
        <v>0</v>
      </c>
      <c r="J19" s="24">
        <f t="shared" si="7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22021</v>
      </c>
      <c r="B20" s="12">
        <f t="shared" si="2"/>
        <v>44228</v>
      </c>
      <c r="C20" s="13">
        <f t="shared" si="3"/>
        <v>100</v>
      </c>
      <c r="D20" s="13">
        <f t="shared" si="4"/>
        <v>10</v>
      </c>
      <c r="E20" s="13">
        <f t="shared" si="5"/>
        <v>70</v>
      </c>
      <c r="F20" s="14">
        <f t="shared" si="6"/>
        <v>0</v>
      </c>
      <c r="G20" s="14">
        <f t="shared" si="0"/>
        <v>70</v>
      </c>
      <c r="H20" s="14">
        <v>0</v>
      </c>
      <c r="I20" s="24">
        <v>0</v>
      </c>
      <c r="J20" s="24">
        <f t="shared" si="7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32021</v>
      </c>
      <c r="B21" s="12">
        <f t="shared" si="2"/>
        <v>44256</v>
      </c>
      <c r="C21" s="13">
        <f t="shared" si="3"/>
        <v>100</v>
      </c>
      <c r="D21" s="13">
        <f t="shared" si="4"/>
        <v>10</v>
      </c>
      <c r="E21" s="13">
        <f t="shared" si="5"/>
        <v>80</v>
      </c>
      <c r="F21" s="14">
        <f t="shared" si="6"/>
        <v>0</v>
      </c>
      <c r="G21" s="14">
        <f t="shared" si="0"/>
        <v>80</v>
      </c>
      <c r="H21" s="14">
        <v>0</v>
      </c>
      <c r="I21" s="24">
        <v>0</v>
      </c>
      <c r="J21" s="24">
        <f t="shared" si="7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42021</v>
      </c>
      <c r="B22" s="12">
        <f t="shared" si="2"/>
        <v>44287</v>
      </c>
      <c r="C22" s="13">
        <f t="shared" si="3"/>
        <v>100</v>
      </c>
      <c r="D22" s="13">
        <f t="shared" si="4"/>
        <v>10</v>
      </c>
      <c r="E22" s="13">
        <f t="shared" si="5"/>
        <v>90</v>
      </c>
      <c r="F22" s="14">
        <f t="shared" si="6"/>
        <v>0</v>
      </c>
      <c r="G22" s="14">
        <f t="shared" si="0"/>
        <v>90</v>
      </c>
      <c r="H22" s="14">
        <v>0</v>
      </c>
      <c r="I22" s="24">
        <v>0</v>
      </c>
      <c r="J22" s="24">
        <f t="shared" si="7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52021</v>
      </c>
      <c r="B23" s="12">
        <f t="shared" si="2"/>
        <v>44317</v>
      </c>
      <c r="C23" s="13">
        <f t="shared" si="3"/>
        <v>100</v>
      </c>
      <c r="D23" s="13">
        <f t="shared" si="4"/>
        <v>10</v>
      </c>
      <c r="E23" s="13">
        <f t="shared" si="5"/>
        <v>100</v>
      </c>
      <c r="F23" s="14">
        <f t="shared" si="6"/>
        <v>0</v>
      </c>
      <c r="G23" s="14">
        <f t="shared" si="0"/>
        <v>100</v>
      </c>
      <c r="H23" s="14">
        <v>0</v>
      </c>
      <c r="I23" s="24">
        <v>0</v>
      </c>
      <c r="J23" s="24">
        <f t="shared" si="7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62021</v>
      </c>
      <c r="B24" s="12">
        <f t="shared" si="2"/>
        <v>44348</v>
      </c>
      <c r="C24" s="13">
        <f t="shared" si="3"/>
        <v>100</v>
      </c>
      <c r="D24" s="13">
        <f t="shared" si="4"/>
        <v>10</v>
      </c>
      <c r="E24" s="13">
        <f t="shared" si="5"/>
        <v>110</v>
      </c>
      <c r="F24" s="14">
        <f t="shared" si="6"/>
        <v>0</v>
      </c>
      <c r="G24" s="14">
        <f t="shared" si="0"/>
        <v>110</v>
      </c>
      <c r="H24" s="14">
        <v>0</v>
      </c>
      <c r="I24" s="24">
        <v>0</v>
      </c>
      <c r="J24" s="24">
        <f t="shared" si="7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72021</v>
      </c>
      <c r="B25" s="12">
        <f t="shared" si="2"/>
        <v>44378</v>
      </c>
      <c r="C25" s="13">
        <f t="shared" si="3"/>
        <v>100</v>
      </c>
      <c r="D25" s="13">
        <f t="shared" si="4"/>
        <v>10</v>
      </c>
      <c r="E25" s="13">
        <f t="shared" si="5"/>
        <v>120</v>
      </c>
      <c r="F25" s="14">
        <f t="shared" si="6"/>
        <v>0</v>
      </c>
      <c r="G25" s="14">
        <f t="shared" si="0"/>
        <v>120</v>
      </c>
      <c r="H25" s="14">
        <v>0</v>
      </c>
      <c r="I25" s="24">
        <v>0</v>
      </c>
      <c r="J25" s="24">
        <f t="shared" si="7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82021</v>
      </c>
      <c r="B26" s="12">
        <f t="shared" si="2"/>
        <v>44409</v>
      </c>
      <c r="C26" s="13">
        <f t="shared" si="3"/>
        <v>100</v>
      </c>
      <c r="D26" s="13">
        <f t="shared" si="4"/>
        <v>10</v>
      </c>
      <c r="E26" s="13">
        <f t="shared" si="5"/>
        <v>130</v>
      </c>
      <c r="F26" s="14">
        <f t="shared" si="6"/>
        <v>0</v>
      </c>
      <c r="G26" s="14">
        <f t="shared" si="0"/>
        <v>130</v>
      </c>
      <c r="H26" s="14">
        <v>0</v>
      </c>
      <c r="I26" s="24">
        <v>0</v>
      </c>
      <c r="J26" s="24">
        <f t="shared" si="7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92021</v>
      </c>
      <c r="B27" s="12">
        <f t="shared" si="2"/>
        <v>44440</v>
      </c>
      <c r="C27" s="13">
        <f t="shared" si="3"/>
        <v>100</v>
      </c>
      <c r="D27" s="13">
        <f t="shared" si="4"/>
        <v>10</v>
      </c>
      <c r="E27" s="13">
        <f t="shared" si="5"/>
        <v>140</v>
      </c>
      <c r="F27" s="14">
        <f t="shared" si="6"/>
        <v>0</v>
      </c>
      <c r="G27" s="14">
        <f t="shared" si="0"/>
        <v>140</v>
      </c>
      <c r="H27" s="14">
        <v>0</v>
      </c>
      <c r="I27" s="24">
        <v>0</v>
      </c>
      <c r="J27" s="24">
        <f t="shared" si="7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102021</v>
      </c>
      <c r="B28" s="12">
        <f t="shared" si="2"/>
        <v>44470</v>
      </c>
      <c r="C28" s="13">
        <f t="shared" si="3"/>
        <v>100</v>
      </c>
      <c r="D28" s="13">
        <f t="shared" si="4"/>
        <v>10</v>
      </c>
      <c r="E28" s="13">
        <f t="shared" si="5"/>
        <v>150</v>
      </c>
      <c r="F28" s="14">
        <f t="shared" si="6"/>
        <v>0</v>
      </c>
      <c r="G28" s="14">
        <f t="shared" si="0"/>
        <v>150</v>
      </c>
      <c r="H28" s="14">
        <v>0</v>
      </c>
      <c r="I28" s="24">
        <v>0</v>
      </c>
      <c r="J28" s="24">
        <f t="shared" si="7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112021</v>
      </c>
      <c r="B29" s="12">
        <f t="shared" si="2"/>
        <v>44501</v>
      </c>
      <c r="C29" s="13">
        <f t="shared" si="3"/>
        <v>100</v>
      </c>
      <c r="D29" s="13">
        <f t="shared" si="4"/>
        <v>10</v>
      </c>
      <c r="E29" s="13">
        <f t="shared" si="5"/>
        <v>160</v>
      </c>
      <c r="F29" s="14">
        <f t="shared" si="6"/>
        <v>0</v>
      </c>
      <c r="G29" s="14">
        <f t="shared" si="0"/>
        <v>160</v>
      </c>
      <c r="H29" s="14">
        <v>0</v>
      </c>
      <c r="I29" s="24">
        <v>0</v>
      </c>
      <c r="J29" s="24">
        <f t="shared" si="7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122021</v>
      </c>
      <c r="B30" s="12">
        <f t="shared" si="2"/>
        <v>44531</v>
      </c>
      <c r="C30" s="13">
        <f t="shared" si="3"/>
        <v>100</v>
      </c>
      <c r="D30" s="13">
        <f t="shared" si="4"/>
        <v>10</v>
      </c>
      <c r="E30" s="13">
        <f t="shared" si="5"/>
        <v>170</v>
      </c>
      <c r="F30" s="14">
        <f t="shared" si="6"/>
        <v>0</v>
      </c>
      <c r="G30" s="14">
        <f t="shared" si="0"/>
        <v>170</v>
      </c>
      <c r="H30" s="14">
        <v>0</v>
      </c>
      <c r="I30" s="24">
        <v>0</v>
      </c>
      <c r="J30" s="24">
        <f t="shared" si="7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12022</v>
      </c>
      <c r="B31" s="12">
        <f t="shared" si="2"/>
        <v>44562</v>
      </c>
      <c r="C31" s="13">
        <f t="shared" si="3"/>
        <v>100</v>
      </c>
      <c r="D31" s="13">
        <f t="shared" si="4"/>
        <v>10</v>
      </c>
      <c r="E31" s="13">
        <f t="shared" si="5"/>
        <v>180</v>
      </c>
      <c r="F31" s="14">
        <f t="shared" si="6"/>
        <v>0</v>
      </c>
      <c r="G31" s="14">
        <f t="shared" si="0"/>
        <v>180</v>
      </c>
      <c r="H31" s="14">
        <v>0</v>
      </c>
      <c r="I31" s="24">
        <v>0</v>
      </c>
      <c r="J31" s="24">
        <f t="shared" si="7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22022</v>
      </c>
      <c r="B32" s="12">
        <f t="shared" si="2"/>
        <v>44593</v>
      </c>
      <c r="C32" s="13">
        <f t="shared" si="3"/>
        <v>100</v>
      </c>
      <c r="D32" s="13">
        <f t="shared" si="4"/>
        <v>10</v>
      </c>
      <c r="E32" s="13">
        <f t="shared" si="5"/>
        <v>190</v>
      </c>
      <c r="F32" s="14">
        <f t="shared" si="6"/>
        <v>0</v>
      </c>
      <c r="G32" s="14">
        <f t="shared" si="0"/>
        <v>190</v>
      </c>
      <c r="H32" s="14">
        <v>0</v>
      </c>
      <c r="I32" s="24">
        <v>0</v>
      </c>
      <c r="J32" s="24">
        <f t="shared" si="7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32022</v>
      </c>
      <c r="B33" s="12">
        <f t="shared" si="2"/>
        <v>44621</v>
      </c>
      <c r="C33" s="13">
        <f t="shared" si="3"/>
        <v>100</v>
      </c>
      <c r="D33" s="13">
        <f t="shared" si="4"/>
        <v>10</v>
      </c>
      <c r="E33" s="13">
        <f t="shared" si="5"/>
        <v>200</v>
      </c>
      <c r="F33" s="14">
        <f t="shared" si="6"/>
        <v>0</v>
      </c>
      <c r="G33" s="14">
        <f t="shared" si="0"/>
        <v>200</v>
      </c>
      <c r="H33" s="14">
        <v>0</v>
      </c>
      <c r="I33" s="24">
        <v>0</v>
      </c>
      <c r="J33" s="24">
        <f t="shared" si="7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42022</v>
      </c>
      <c r="B34" s="12">
        <f t="shared" si="2"/>
        <v>44652</v>
      </c>
      <c r="C34" s="13">
        <f t="shared" si="3"/>
        <v>100</v>
      </c>
      <c r="D34" s="13">
        <f t="shared" si="4"/>
        <v>10</v>
      </c>
      <c r="E34" s="13">
        <f t="shared" si="5"/>
        <v>210</v>
      </c>
      <c r="F34" s="14">
        <f t="shared" si="6"/>
        <v>0</v>
      </c>
      <c r="G34" s="14">
        <f t="shared" si="0"/>
        <v>210</v>
      </c>
      <c r="H34" s="14">
        <v>0</v>
      </c>
      <c r="I34" s="24">
        <v>0</v>
      </c>
      <c r="J34" s="24">
        <f t="shared" si="7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52022</v>
      </c>
      <c r="B35" s="12">
        <f t="shared" si="2"/>
        <v>44682</v>
      </c>
      <c r="C35" s="13">
        <f t="shared" si="3"/>
        <v>100</v>
      </c>
      <c r="D35" s="13">
        <f t="shared" si="4"/>
        <v>10</v>
      </c>
      <c r="E35" s="13">
        <f t="shared" si="5"/>
        <v>220</v>
      </c>
      <c r="F35" s="14">
        <f t="shared" si="6"/>
        <v>0</v>
      </c>
      <c r="G35" s="14">
        <f t="shared" si="0"/>
        <v>220</v>
      </c>
      <c r="H35" s="14">
        <v>0</v>
      </c>
      <c r="I35" s="24">
        <v>0</v>
      </c>
      <c r="J35" s="24">
        <f t="shared" si="7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62022</v>
      </c>
      <c r="B36" s="12">
        <f t="shared" si="2"/>
        <v>44713</v>
      </c>
      <c r="C36" s="13">
        <f t="shared" si="3"/>
        <v>100</v>
      </c>
      <c r="D36" s="13">
        <f t="shared" si="4"/>
        <v>10</v>
      </c>
      <c r="E36" s="13">
        <f t="shared" si="5"/>
        <v>230</v>
      </c>
      <c r="F36" s="14">
        <f t="shared" si="6"/>
        <v>0</v>
      </c>
      <c r="G36" s="14">
        <f t="shared" si="0"/>
        <v>230</v>
      </c>
      <c r="H36" s="14">
        <v>0</v>
      </c>
      <c r="I36" s="24">
        <v>0</v>
      </c>
      <c r="J36" s="24">
        <f t="shared" si="7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72022</v>
      </c>
      <c r="B37" s="12">
        <f t="shared" si="2"/>
        <v>44743</v>
      </c>
      <c r="C37" s="13">
        <f t="shared" si="3"/>
        <v>100</v>
      </c>
      <c r="D37" s="13">
        <f t="shared" si="4"/>
        <v>10</v>
      </c>
      <c r="E37" s="13">
        <f t="shared" si="5"/>
        <v>240</v>
      </c>
      <c r="F37" s="14">
        <f t="shared" si="6"/>
        <v>0</v>
      </c>
      <c r="G37" s="14">
        <f t="shared" ref="G37:G68" si="8">E37-F37</f>
        <v>240</v>
      </c>
      <c r="H37" s="14">
        <v>0</v>
      </c>
      <c r="I37" s="24">
        <v>0</v>
      </c>
      <c r="J37" s="24">
        <f t="shared" si="7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9">MONTH(B38)&amp;YEAR(B38)</f>
        <v>82022</v>
      </c>
      <c r="B38" s="12">
        <f t="shared" ref="B38:B69" si="10">EDATE(B37,1)</f>
        <v>44774</v>
      </c>
      <c r="C38" s="13">
        <f t="shared" ref="C38:C69" si="11">C37-H38+I38</f>
        <v>100</v>
      </c>
      <c r="D38" s="13">
        <f t="shared" ref="D38:D69" si="12">C37*$K$1</f>
        <v>10</v>
      </c>
      <c r="E38" s="13">
        <f t="shared" ref="E38:E69" si="13">C37*$K$1+G37</f>
        <v>250</v>
      </c>
      <c r="F38" s="14">
        <f t="shared" ref="F38:F69" si="14">IF(J38&gt;E38,E38,J38)</f>
        <v>0</v>
      </c>
      <c r="G38" s="14">
        <f t="shared" si="8"/>
        <v>250</v>
      </c>
      <c r="H38" s="14">
        <f t="shared" ref="H38:H69" si="15">IF(J38&gt;F38,J38-F38,0)</f>
        <v>0</v>
      </c>
      <c r="I38" s="24">
        <f t="shared" ref="I38:I69" si="16">-SUMIF(L38:P38,"&lt;0",L38:P38)</f>
        <v>0</v>
      </c>
      <c r="J38" s="24">
        <f t="shared" si="7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9"/>
        <v>92022</v>
      </c>
      <c r="B39" s="12">
        <f t="shared" si="10"/>
        <v>44805</v>
      </c>
      <c r="C39" s="13">
        <f t="shared" si="11"/>
        <v>100</v>
      </c>
      <c r="D39" s="13">
        <f t="shared" si="12"/>
        <v>10</v>
      </c>
      <c r="E39" s="13">
        <f t="shared" si="13"/>
        <v>260</v>
      </c>
      <c r="F39" s="14">
        <f t="shared" si="14"/>
        <v>0</v>
      </c>
      <c r="G39" s="14">
        <f t="shared" si="8"/>
        <v>260</v>
      </c>
      <c r="H39" s="14">
        <f t="shared" si="15"/>
        <v>0</v>
      </c>
      <c r="I39" s="24">
        <f t="shared" si="16"/>
        <v>0</v>
      </c>
      <c r="J39" s="24">
        <f t="shared" si="7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9"/>
        <v>102022</v>
      </c>
      <c r="B40" s="12">
        <f t="shared" si="10"/>
        <v>44835</v>
      </c>
      <c r="C40" s="13">
        <f t="shared" si="11"/>
        <v>100</v>
      </c>
      <c r="D40" s="13">
        <f t="shared" si="12"/>
        <v>10</v>
      </c>
      <c r="E40" s="13">
        <f t="shared" si="13"/>
        <v>270</v>
      </c>
      <c r="F40" s="14">
        <f t="shared" si="14"/>
        <v>0</v>
      </c>
      <c r="G40" s="14">
        <f t="shared" si="8"/>
        <v>270</v>
      </c>
      <c r="H40" s="14">
        <f t="shared" si="15"/>
        <v>0</v>
      </c>
      <c r="I40" s="24">
        <f t="shared" si="16"/>
        <v>0</v>
      </c>
      <c r="J40" s="24">
        <f t="shared" si="7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9"/>
        <v>112022</v>
      </c>
      <c r="B41" s="12">
        <f t="shared" si="10"/>
        <v>44866</v>
      </c>
      <c r="C41" s="13">
        <f t="shared" si="11"/>
        <v>100</v>
      </c>
      <c r="D41" s="13">
        <f t="shared" si="12"/>
        <v>10</v>
      </c>
      <c r="E41" s="13">
        <f t="shared" si="13"/>
        <v>280</v>
      </c>
      <c r="F41" s="14">
        <f t="shared" si="14"/>
        <v>0</v>
      </c>
      <c r="G41" s="14">
        <f t="shared" si="8"/>
        <v>280</v>
      </c>
      <c r="H41" s="14">
        <f t="shared" si="15"/>
        <v>0</v>
      </c>
      <c r="I41" s="24">
        <f t="shared" si="16"/>
        <v>0</v>
      </c>
      <c r="J41" s="24">
        <f t="shared" si="7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9"/>
        <v>122022</v>
      </c>
      <c r="B42" s="12">
        <f t="shared" si="10"/>
        <v>44896</v>
      </c>
      <c r="C42" s="13">
        <f t="shared" si="11"/>
        <v>100</v>
      </c>
      <c r="D42" s="13">
        <f t="shared" si="12"/>
        <v>10</v>
      </c>
      <c r="E42" s="13">
        <f t="shared" si="13"/>
        <v>290</v>
      </c>
      <c r="F42" s="14">
        <f t="shared" si="14"/>
        <v>0</v>
      </c>
      <c r="G42" s="14">
        <f t="shared" si="8"/>
        <v>290</v>
      </c>
      <c r="H42" s="14">
        <f t="shared" si="15"/>
        <v>0</v>
      </c>
      <c r="I42" s="24">
        <f t="shared" si="16"/>
        <v>0</v>
      </c>
      <c r="J42" s="24">
        <f t="shared" si="7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9"/>
        <v>12023</v>
      </c>
      <c r="B43" s="12">
        <f t="shared" si="10"/>
        <v>44927</v>
      </c>
      <c r="C43" s="13">
        <f t="shared" si="11"/>
        <v>100</v>
      </c>
      <c r="D43" s="13">
        <f t="shared" si="12"/>
        <v>10</v>
      </c>
      <c r="E43" s="13">
        <f t="shared" si="13"/>
        <v>300</v>
      </c>
      <c r="F43" s="14">
        <f t="shared" si="14"/>
        <v>0</v>
      </c>
      <c r="G43" s="14">
        <f t="shared" si="8"/>
        <v>300</v>
      </c>
      <c r="H43" s="14">
        <f t="shared" si="15"/>
        <v>0</v>
      </c>
      <c r="I43" s="24">
        <f t="shared" si="16"/>
        <v>0</v>
      </c>
      <c r="J43" s="24">
        <f t="shared" si="7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9"/>
        <v>22023</v>
      </c>
      <c r="B44" s="12">
        <f t="shared" si="10"/>
        <v>44958</v>
      </c>
      <c r="C44" s="13">
        <f t="shared" si="11"/>
        <v>100</v>
      </c>
      <c r="D44" s="13">
        <f t="shared" si="12"/>
        <v>10</v>
      </c>
      <c r="E44" s="13">
        <f t="shared" si="13"/>
        <v>310</v>
      </c>
      <c r="F44" s="14">
        <f t="shared" si="14"/>
        <v>0</v>
      </c>
      <c r="G44" s="14">
        <f t="shared" si="8"/>
        <v>310</v>
      </c>
      <c r="H44" s="14">
        <f t="shared" si="15"/>
        <v>0</v>
      </c>
      <c r="I44" s="24">
        <f t="shared" si="16"/>
        <v>0</v>
      </c>
      <c r="J44" s="24">
        <f t="shared" si="7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9"/>
        <v>32023</v>
      </c>
      <c r="B45" s="12">
        <f t="shared" si="10"/>
        <v>44986</v>
      </c>
      <c r="C45" s="13">
        <f t="shared" si="11"/>
        <v>100</v>
      </c>
      <c r="D45" s="13">
        <f t="shared" si="12"/>
        <v>10</v>
      </c>
      <c r="E45" s="13">
        <f t="shared" si="13"/>
        <v>320</v>
      </c>
      <c r="F45" s="14">
        <f t="shared" si="14"/>
        <v>0</v>
      </c>
      <c r="G45" s="14">
        <f t="shared" si="8"/>
        <v>320</v>
      </c>
      <c r="H45" s="14">
        <f t="shared" si="15"/>
        <v>0</v>
      </c>
      <c r="I45" s="24">
        <f t="shared" si="16"/>
        <v>0</v>
      </c>
      <c r="J45" s="24">
        <f t="shared" si="7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9"/>
        <v>42023</v>
      </c>
      <c r="B46" s="12">
        <f t="shared" si="10"/>
        <v>45017</v>
      </c>
      <c r="C46" s="13">
        <f t="shared" si="11"/>
        <v>100</v>
      </c>
      <c r="D46" s="13">
        <f t="shared" si="12"/>
        <v>10</v>
      </c>
      <c r="E46" s="13">
        <f t="shared" si="13"/>
        <v>330</v>
      </c>
      <c r="F46" s="14">
        <f t="shared" si="14"/>
        <v>0</v>
      </c>
      <c r="G46" s="14">
        <f t="shared" si="8"/>
        <v>330</v>
      </c>
      <c r="H46" s="14">
        <f t="shared" si="15"/>
        <v>0</v>
      </c>
      <c r="I46" s="24">
        <f t="shared" si="16"/>
        <v>0</v>
      </c>
      <c r="J46" s="24">
        <f t="shared" si="7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9"/>
        <v>52023</v>
      </c>
      <c r="B47" s="12">
        <f t="shared" si="10"/>
        <v>45047</v>
      </c>
      <c r="C47" s="13">
        <f t="shared" si="11"/>
        <v>100</v>
      </c>
      <c r="D47" s="13">
        <f t="shared" si="12"/>
        <v>10</v>
      </c>
      <c r="E47" s="13">
        <f t="shared" si="13"/>
        <v>340</v>
      </c>
      <c r="F47" s="14">
        <f t="shared" si="14"/>
        <v>0</v>
      </c>
      <c r="G47" s="14">
        <f t="shared" si="8"/>
        <v>340</v>
      </c>
      <c r="H47" s="14">
        <f t="shared" si="15"/>
        <v>0</v>
      </c>
      <c r="I47" s="24">
        <f t="shared" si="16"/>
        <v>0</v>
      </c>
      <c r="J47" s="24">
        <f t="shared" si="7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9"/>
        <v>62023</v>
      </c>
      <c r="B48" s="12">
        <f t="shared" si="10"/>
        <v>45078</v>
      </c>
      <c r="C48" s="13">
        <f t="shared" si="11"/>
        <v>100</v>
      </c>
      <c r="D48" s="13">
        <f t="shared" si="12"/>
        <v>10</v>
      </c>
      <c r="E48" s="13">
        <f t="shared" si="13"/>
        <v>350</v>
      </c>
      <c r="F48" s="14">
        <f t="shared" si="14"/>
        <v>0</v>
      </c>
      <c r="G48" s="14">
        <f t="shared" si="8"/>
        <v>350</v>
      </c>
      <c r="H48" s="14">
        <f t="shared" si="15"/>
        <v>0</v>
      </c>
      <c r="I48" s="24">
        <f t="shared" si="16"/>
        <v>0</v>
      </c>
      <c r="J48" s="24">
        <f t="shared" si="7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9"/>
        <v>72023</v>
      </c>
      <c r="B49" s="12">
        <f t="shared" si="10"/>
        <v>45108</v>
      </c>
      <c r="C49" s="13">
        <f t="shared" si="11"/>
        <v>100</v>
      </c>
      <c r="D49" s="13">
        <f t="shared" si="12"/>
        <v>10</v>
      </c>
      <c r="E49" s="13">
        <f t="shared" si="13"/>
        <v>360</v>
      </c>
      <c r="F49" s="14">
        <f t="shared" si="14"/>
        <v>0</v>
      </c>
      <c r="G49" s="14">
        <f t="shared" si="8"/>
        <v>360</v>
      </c>
      <c r="H49" s="14">
        <f t="shared" si="15"/>
        <v>0</v>
      </c>
      <c r="I49" s="24">
        <f t="shared" si="16"/>
        <v>0</v>
      </c>
      <c r="J49" s="24">
        <f t="shared" si="7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9"/>
        <v>82023</v>
      </c>
      <c r="B50" s="12">
        <f t="shared" si="10"/>
        <v>45139</v>
      </c>
      <c r="C50" s="13">
        <f t="shared" si="11"/>
        <v>100</v>
      </c>
      <c r="D50" s="13">
        <f t="shared" si="12"/>
        <v>10</v>
      </c>
      <c r="E50" s="13">
        <f t="shared" si="13"/>
        <v>370</v>
      </c>
      <c r="F50" s="14">
        <f t="shared" si="14"/>
        <v>0</v>
      </c>
      <c r="G50" s="14">
        <f t="shared" si="8"/>
        <v>370</v>
      </c>
      <c r="H50" s="14">
        <f t="shared" si="15"/>
        <v>0</v>
      </c>
      <c r="I50" s="24">
        <f t="shared" si="16"/>
        <v>0</v>
      </c>
      <c r="J50" s="24">
        <f t="shared" si="7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9"/>
        <v>92023</v>
      </c>
      <c r="B51" s="12">
        <f t="shared" si="10"/>
        <v>45170</v>
      </c>
      <c r="C51" s="13">
        <f t="shared" si="11"/>
        <v>100</v>
      </c>
      <c r="D51" s="13">
        <f t="shared" si="12"/>
        <v>10</v>
      </c>
      <c r="E51" s="13">
        <f t="shared" si="13"/>
        <v>380</v>
      </c>
      <c r="F51" s="14">
        <f t="shared" si="14"/>
        <v>0</v>
      </c>
      <c r="G51" s="14">
        <f t="shared" si="8"/>
        <v>380</v>
      </c>
      <c r="H51" s="14">
        <f t="shared" si="15"/>
        <v>0</v>
      </c>
      <c r="I51" s="24">
        <f t="shared" si="16"/>
        <v>0</v>
      </c>
      <c r="J51" s="24">
        <f t="shared" si="7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9"/>
        <v>102023</v>
      </c>
      <c r="B52" s="12">
        <f t="shared" si="10"/>
        <v>45200</v>
      </c>
      <c r="C52" s="13">
        <f t="shared" si="11"/>
        <v>100</v>
      </c>
      <c r="D52" s="13">
        <f t="shared" si="12"/>
        <v>10</v>
      </c>
      <c r="E52" s="13">
        <f t="shared" si="13"/>
        <v>390</v>
      </c>
      <c r="F52" s="14">
        <f t="shared" si="14"/>
        <v>0</v>
      </c>
      <c r="G52" s="14">
        <f t="shared" si="8"/>
        <v>390</v>
      </c>
      <c r="H52" s="14">
        <f t="shared" si="15"/>
        <v>0</v>
      </c>
      <c r="I52" s="24">
        <f t="shared" si="16"/>
        <v>0</v>
      </c>
      <c r="J52" s="24">
        <f t="shared" si="7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9"/>
        <v>112023</v>
      </c>
      <c r="B53" s="12">
        <f t="shared" si="10"/>
        <v>45231</v>
      </c>
      <c r="C53" s="13">
        <f t="shared" si="11"/>
        <v>100</v>
      </c>
      <c r="D53" s="13">
        <f t="shared" si="12"/>
        <v>10</v>
      </c>
      <c r="E53" s="13">
        <f t="shared" si="13"/>
        <v>400</v>
      </c>
      <c r="F53" s="14">
        <f t="shared" si="14"/>
        <v>0</v>
      </c>
      <c r="G53" s="14">
        <f t="shared" si="8"/>
        <v>400</v>
      </c>
      <c r="H53" s="14">
        <f t="shared" si="15"/>
        <v>0</v>
      </c>
      <c r="I53" s="24">
        <f t="shared" si="16"/>
        <v>0</v>
      </c>
      <c r="J53" s="24">
        <f t="shared" si="7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9"/>
        <v>122023</v>
      </c>
      <c r="B54" s="12">
        <f t="shared" si="10"/>
        <v>45261</v>
      </c>
      <c r="C54" s="13">
        <f t="shared" si="11"/>
        <v>100</v>
      </c>
      <c r="D54" s="13">
        <f t="shared" si="12"/>
        <v>10</v>
      </c>
      <c r="E54" s="13">
        <f t="shared" si="13"/>
        <v>410</v>
      </c>
      <c r="F54" s="14">
        <f t="shared" si="14"/>
        <v>0</v>
      </c>
      <c r="G54" s="14">
        <f t="shared" si="8"/>
        <v>410</v>
      </c>
      <c r="H54" s="14">
        <f t="shared" si="15"/>
        <v>0</v>
      </c>
      <c r="I54" s="24">
        <f t="shared" si="16"/>
        <v>0</v>
      </c>
      <c r="J54" s="24">
        <f t="shared" si="7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9"/>
        <v>12024</v>
      </c>
      <c r="B55" s="12">
        <f t="shared" si="10"/>
        <v>45292</v>
      </c>
      <c r="C55" s="13">
        <f t="shared" si="11"/>
        <v>100</v>
      </c>
      <c r="D55" s="13">
        <f t="shared" si="12"/>
        <v>10</v>
      </c>
      <c r="E55" s="13">
        <f t="shared" si="13"/>
        <v>420</v>
      </c>
      <c r="F55" s="14">
        <f t="shared" si="14"/>
        <v>0</v>
      </c>
      <c r="G55" s="14">
        <f t="shared" si="8"/>
        <v>420</v>
      </c>
      <c r="H55" s="14">
        <f t="shared" si="15"/>
        <v>0</v>
      </c>
      <c r="I55" s="24">
        <f t="shared" si="16"/>
        <v>0</v>
      </c>
      <c r="J55" s="24">
        <f t="shared" si="7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9"/>
        <v>22024</v>
      </c>
      <c r="B56" s="12">
        <f t="shared" si="10"/>
        <v>45323</v>
      </c>
      <c r="C56" s="13">
        <f t="shared" si="11"/>
        <v>100</v>
      </c>
      <c r="D56" s="13">
        <f t="shared" si="12"/>
        <v>10</v>
      </c>
      <c r="E56" s="13">
        <f t="shared" si="13"/>
        <v>430</v>
      </c>
      <c r="F56" s="14">
        <f t="shared" si="14"/>
        <v>0</v>
      </c>
      <c r="G56" s="14">
        <f t="shared" si="8"/>
        <v>430</v>
      </c>
      <c r="H56" s="14">
        <f t="shared" si="15"/>
        <v>0</v>
      </c>
      <c r="I56" s="24">
        <f t="shared" si="16"/>
        <v>0</v>
      </c>
      <c r="J56" s="24">
        <f t="shared" si="7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9"/>
        <v>32024</v>
      </c>
      <c r="B57" s="12">
        <f t="shared" si="10"/>
        <v>45352</v>
      </c>
      <c r="C57" s="13">
        <f t="shared" si="11"/>
        <v>100</v>
      </c>
      <c r="D57" s="13">
        <f t="shared" si="12"/>
        <v>10</v>
      </c>
      <c r="E57" s="13">
        <f t="shared" si="13"/>
        <v>440</v>
      </c>
      <c r="F57" s="14">
        <f t="shared" si="14"/>
        <v>0</v>
      </c>
      <c r="G57" s="14">
        <f t="shared" si="8"/>
        <v>440</v>
      </c>
      <c r="H57" s="14">
        <f t="shared" si="15"/>
        <v>0</v>
      </c>
      <c r="I57" s="24">
        <f t="shared" si="16"/>
        <v>0</v>
      </c>
      <c r="J57" s="24">
        <f t="shared" si="7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9"/>
        <v>42024</v>
      </c>
      <c r="B58" s="12">
        <f t="shared" si="10"/>
        <v>45383</v>
      </c>
      <c r="C58" s="13">
        <f t="shared" si="11"/>
        <v>100</v>
      </c>
      <c r="D58" s="13">
        <f t="shared" si="12"/>
        <v>10</v>
      </c>
      <c r="E58" s="13">
        <f t="shared" si="13"/>
        <v>450</v>
      </c>
      <c r="F58" s="14">
        <f t="shared" si="14"/>
        <v>0</v>
      </c>
      <c r="G58" s="14">
        <f t="shared" si="8"/>
        <v>450</v>
      </c>
      <c r="H58" s="14">
        <f t="shared" si="15"/>
        <v>0</v>
      </c>
      <c r="I58" s="24">
        <f t="shared" si="16"/>
        <v>0</v>
      </c>
      <c r="J58" s="24">
        <f t="shared" si="7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9"/>
        <v>52024</v>
      </c>
      <c r="B59" s="12">
        <f t="shared" si="10"/>
        <v>45413</v>
      </c>
      <c r="C59" s="13">
        <f t="shared" si="11"/>
        <v>100</v>
      </c>
      <c r="D59" s="13">
        <f t="shared" si="12"/>
        <v>10</v>
      </c>
      <c r="E59" s="13">
        <f t="shared" si="13"/>
        <v>460</v>
      </c>
      <c r="F59" s="14">
        <f t="shared" si="14"/>
        <v>0</v>
      </c>
      <c r="G59" s="14">
        <f t="shared" si="8"/>
        <v>460</v>
      </c>
      <c r="H59" s="14">
        <f t="shared" si="15"/>
        <v>0</v>
      </c>
      <c r="I59" s="24">
        <f t="shared" si="16"/>
        <v>0</v>
      </c>
      <c r="J59" s="24">
        <f t="shared" si="7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9"/>
        <v>62024</v>
      </c>
      <c r="B60" s="12">
        <f t="shared" si="10"/>
        <v>45444</v>
      </c>
      <c r="C60" s="13">
        <f t="shared" si="11"/>
        <v>100</v>
      </c>
      <c r="D60" s="13">
        <f t="shared" si="12"/>
        <v>10</v>
      </c>
      <c r="E60" s="13">
        <f t="shared" si="13"/>
        <v>470</v>
      </c>
      <c r="F60" s="14">
        <f t="shared" si="14"/>
        <v>0</v>
      </c>
      <c r="G60" s="14">
        <f t="shared" si="8"/>
        <v>470</v>
      </c>
      <c r="H60" s="14">
        <f t="shared" si="15"/>
        <v>0</v>
      </c>
      <c r="I60" s="24">
        <f t="shared" si="16"/>
        <v>0</v>
      </c>
      <c r="J60" s="24">
        <f t="shared" si="7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9"/>
        <v>72024</v>
      </c>
      <c r="B61" s="12">
        <f t="shared" si="10"/>
        <v>45474</v>
      </c>
      <c r="C61" s="13">
        <f t="shared" si="11"/>
        <v>100</v>
      </c>
      <c r="D61" s="13">
        <f t="shared" si="12"/>
        <v>10</v>
      </c>
      <c r="E61" s="13">
        <f t="shared" si="13"/>
        <v>480</v>
      </c>
      <c r="F61" s="14">
        <f t="shared" si="14"/>
        <v>0</v>
      </c>
      <c r="G61" s="14">
        <f t="shared" si="8"/>
        <v>480</v>
      </c>
      <c r="H61" s="14">
        <f t="shared" si="15"/>
        <v>0</v>
      </c>
      <c r="I61" s="24">
        <f t="shared" si="16"/>
        <v>0</v>
      </c>
      <c r="J61" s="24">
        <f t="shared" si="7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9"/>
        <v>82024</v>
      </c>
      <c r="B62" s="12">
        <f t="shared" si="10"/>
        <v>45505</v>
      </c>
      <c r="C62" s="13">
        <f t="shared" si="11"/>
        <v>100</v>
      </c>
      <c r="D62" s="13">
        <f t="shared" si="12"/>
        <v>10</v>
      </c>
      <c r="E62" s="13">
        <f t="shared" si="13"/>
        <v>490</v>
      </c>
      <c r="F62" s="14">
        <f t="shared" si="14"/>
        <v>0</v>
      </c>
      <c r="G62" s="14">
        <f t="shared" si="8"/>
        <v>490</v>
      </c>
      <c r="H62" s="14">
        <f t="shared" si="15"/>
        <v>0</v>
      </c>
      <c r="I62" s="24">
        <f t="shared" si="16"/>
        <v>0</v>
      </c>
      <c r="J62" s="24">
        <f t="shared" si="7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9"/>
        <v>92024</v>
      </c>
      <c r="B63" s="12">
        <f t="shared" si="10"/>
        <v>45536</v>
      </c>
      <c r="C63" s="13">
        <f t="shared" si="11"/>
        <v>100</v>
      </c>
      <c r="D63" s="13">
        <f t="shared" si="12"/>
        <v>10</v>
      </c>
      <c r="E63" s="13">
        <f t="shared" si="13"/>
        <v>500</v>
      </c>
      <c r="F63" s="14">
        <f t="shared" si="14"/>
        <v>0</v>
      </c>
      <c r="G63" s="14">
        <f t="shared" si="8"/>
        <v>500</v>
      </c>
      <c r="H63" s="14">
        <f t="shared" si="15"/>
        <v>0</v>
      </c>
      <c r="I63" s="24">
        <f t="shared" si="16"/>
        <v>0</v>
      </c>
      <c r="J63" s="24">
        <f t="shared" si="7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9"/>
        <v>102024</v>
      </c>
      <c r="B64" s="12">
        <f t="shared" si="10"/>
        <v>45566</v>
      </c>
      <c r="C64" s="13">
        <f t="shared" si="11"/>
        <v>100</v>
      </c>
      <c r="D64" s="13">
        <f t="shared" si="12"/>
        <v>10</v>
      </c>
      <c r="E64" s="13">
        <f t="shared" si="13"/>
        <v>510</v>
      </c>
      <c r="F64" s="14">
        <f t="shared" si="14"/>
        <v>0</v>
      </c>
      <c r="G64" s="14">
        <f t="shared" si="8"/>
        <v>510</v>
      </c>
      <c r="H64" s="14">
        <f t="shared" si="15"/>
        <v>0</v>
      </c>
      <c r="I64" s="24">
        <f t="shared" si="16"/>
        <v>0</v>
      </c>
      <c r="J64" s="24">
        <f t="shared" si="7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9"/>
        <v>112024</v>
      </c>
      <c r="B65" s="12">
        <f t="shared" si="10"/>
        <v>45597</v>
      </c>
      <c r="C65" s="13">
        <f t="shared" si="11"/>
        <v>100</v>
      </c>
      <c r="D65" s="13">
        <f t="shared" si="12"/>
        <v>10</v>
      </c>
      <c r="E65" s="13">
        <f t="shared" si="13"/>
        <v>520</v>
      </c>
      <c r="F65" s="14">
        <f t="shared" si="14"/>
        <v>0</v>
      </c>
      <c r="G65" s="14">
        <f t="shared" si="8"/>
        <v>520</v>
      </c>
      <c r="H65" s="14">
        <f t="shared" si="15"/>
        <v>0</v>
      </c>
      <c r="I65" s="24">
        <f t="shared" si="16"/>
        <v>0</v>
      </c>
      <c r="J65" s="24">
        <f t="shared" si="7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9"/>
        <v>122024</v>
      </c>
      <c r="B66" s="12">
        <f t="shared" si="10"/>
        <v>45627</v>
      </c>
      <c r="C66" s="13">
        <f t="shared" si="11"/>
        <v>100</v>
      </c>
      <c r="D66" s="13">
        <f t="shared" si="12"/>
        <v>10</v>
      </c>
      <c r="E66" s="13">
        <f t="shared" si="13"/>
        <v>530</v>
      </c>
      <c r="F66" s="14">
        <f t="shared" si="14"/>
        <v>0</v>
      </c>
      <c r="G66" s="14">
        <f t="shared" si="8"/>
        <v>530</v>
      </c>
      <c r="H66" s="14">
        <f t="shared" si="15"/>
        <v>0</v>
      </c>
      <c r="I66" s="24">
        <f t="shared" si="16"/>
        <v>0</v>
      </c>
      <c r="J66" s="24">
        <f t="shared" si="7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9"/>
        <v>12025</v>
      </c>
      <c r="B67" s="12">
        <f t="shared" si="10"/>
        <v>45658</v>
      </c>
      <c r="C67" s="13">
        <f t="shared" si="11"/>
        <v>100</v>
      </c>
      <c r="D67" s="13">
        <f t="shared" si="12"/>
        <v>10</v>
      </c>
      <c r="E67" s="13">
        <f t="shared" si="13"/>
        <v>540</v>
      </c>
      <c r="F67" s="14">
        <f t="shared" si="14"/>
        <v>0</v>
      </c>
      <c r="G67" s="14">
        <f t="shared" si="8"/>
        <v>540</v>
      </c>
      <c r="H67" s="14">
        <f t="shared" si="15"/>
        <v>0</v>
      </c>
      <c r="I67" s="24">
        <f t="shared" si="16"/>
        <v>0</v>
      </c>
      <c r="J67" s="24">
        <f t="shared" si="7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9"/>
        <v>22025</v>
      </c>
      <c r="B68" s="12">
        <f t="shared" si="10"/>
        <v>45689</v>
      </c>
      <c r="C68" s="13">
        <f t="shared" si="11"/>
        <v>100</v>
      </c>
      <c r="D68" s="13">
        <f t="shared" si="12"/>
        <v>10</v>
      </c>
      <c r="E68" s="13">
        <f t="shared" si="13"/>
        <v>550</v>
      </c>
      <c r="F68" s="14">
        <f t="shared" si="14"/>
        <v>0</v>
      </c>
      <c r="G68" s="14">
        <f t="shared" si="8"/>
        <v>550</v>
      </c>
      <c r="H68" s="14">
        <f t="shared" si="15"/>
        <v>0</v>
      </c>
      <c r="I68" s="24">
        <f t="shared" si="16"/>
        <v>0</v>
      </c>
      <c r="J68" s="24">
        <f t="shared" si="7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9"/>
        <v>32025</v>
      </c>
      <c r="B69" s="12">
        <f t="shared" si="10"/>
        <v>45717</v>
      </c>
      <c r="C69" s="13">
        <f t="shared" si="11"/>
        <v>100</v>
      </c>
      <c r="D69" s="13">
        <f t="shared" si="12"/>
        <v>10</v>
      </c>
      <c r="E69" s="13">
        <f t="shared" si="13"/>
        <v>560</v>
      </c>
      <c r="F69" s="14">
        <f t="shared" si="14"/>
        <v>0</v>
      </c>
      <c r="G69" s="14">
        <f t="shared" ref="G69:G100" si="17">E69-F69</f>
        <v>560</v>
      </c>
      <c r="H69" s="14">
        <f t="shared" si="15"/>
        <v>0</v>
      </c>
      <c r="I69" s="24">
        <f t="shared" si="16"/>
        <v>0</v>
      </c>
      <c r="J69" s="24">
        <f t="shared" si="7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8">MONTH(B70)&amp;YEAR(B70)</f>
        <v>42025</v>
      </c>
      <c r="B70" s="12">
        <f t="shared" ref="B70:B101" si="19">EDATE(B69,1)</f>
        <v>45748</v>
      </c>
      <c r="C70" s="13">
        <f t="shared" ref="C70:C101" si="20">C69-H70+I70</f>
        <v>100</v>
      </c>
      <c r="D70" s="13">
        <f t="shared" ref="D70:D101" si="21">C69*$K$1</f>
        <v>10</v>
      </c>
      <c r="E70" s="13">
        <f t="shared" ref="E70:E101" si="22">C69*$K$1+G69</f>
        <v>570</v>
      </c>
      <c r="F70" s="14">
        <f t="shared" ref="F70:F101" si="23">IF(J70&gt;E70,E70,J70)</f>
        <v>0</v>
      </c>
      <c r="G70" s="14">
        <f t="shared" si="17"/>
        <v>570</v>
      </c>
      <c r="H70" s="14">
        <f t="shared" ref="H70:H101" si="24">IF(J70&gt;F70,J70-F70,0)</f>
        <v>0</v>
      </c>
      <c r="I70" s="24">
        <f t="shared" ref="I70:I101" si="25">-SUMIF(L70:P70,"&lt;0",L70:P70)</f>
        <v>0</v>
      </c>
      <c r="J70" s="24">
        <f t="shared" si="7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8"/>
        <v>52025</v>
      </c>
      <c r="B71" s="12">
        <f t="shared" si="19"/>
        <v>45778</v>
      </c>
      <c r="C71" s="13">
        <f t="shared" si="20"/>
        <v>100</v>
      </c>
      <c r="D71" s="13">
        <f t="shared" si="21"/>
        <v>10</v>
      </c>
      <c r="E71" s="13">
        <f t="shared" si="22"/>
        <v>580</v>
      </c>
      <c r="F71" s="14">
        <f t="shared" si="23"/>
        <v>0</v>
      </c>
      <c r="G71" s="14">
        <f t="shared" si="17"/>
        <v>580</v>
      </c>
      <c r="H71" s="14">
        <f t="shared" si="24"/>
        <v>0</v>
      </c>
      <c r="I71" s="24">
        <f t="shared" si="25"/>
        <v>0</v>
      </c>
      <c r="J71" s="24">
        <f t="shared" ref="J71:J124" si="26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8"/>
        <v>62025</v>
      </c>
      <c r="B72" s="12">
        <f t="shared" si="19"/>
        <v>45809</v>
      </c>
      <c r="C72" s="13">
        <f t="shared" si="20"/>
        <v>100</v>
      </c>
      <c r="D72" s="13">
        <f t="shared" si="21"/>
        <v>10</v>
      </c>
      <c r="E72" s="13">
        <f t="shared" si="22"/>
        <v>590</v>
      </c>
      <c r="F72" s="14">
        <f t="shared" si="23"/>
        <v>0</v>
      </c>
      <c r="G72" s="14">
        <f t="shared" si="17"/>
        <v>590</v>
      </c>
      <c r="H72" s="14">
        <f t="shared" si="24"/>
        <v>0</v>
      </c>
      <c r="I72" s="24">
        <f t="shared" si="25"/>
        <v>0</v>
      </c>
      <c r="J72" s="24">
        <f t="shared" si="26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8"/>
        <v>72025</v>
      </c>
      <c r="B73" s="12">
        <f t="shared" si="19"/>
        <v>45839</v>
      </c>
      <c r="C73" s="13">
        <f t="shared" si="20"/>
        <v>100</v>
      </c>
      <c r="D73" s="13">
        <f t="shared" si="21"/>
        <v>10</v>
      </c>
      <c r="E73" s="13">
        <f t="shared" si="22"/>
        <v>600</v>
      </c>
      <c r="F73" s="14">
        <f t="shared" si="23"/>
        <v>0</v>
      </c>
      <c r="G73" s="14">
        <f t="shared" si="17"/>
        <v>600</v>
      </c>
      <c r="H73" s="14">
        <f t="shared" si="24"/>
        <v>0</v>
      </c>
      <c r="I73" s="24">
        <f t="shared" si="25"/>
        <v>0</v>
      </c>
      <c r="J73" s="24">
        <f t="shared" si="26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8"/>
        <v>82025</v>
      </c>
      <c r="B74" s="12">
        <f t="shared" si="19"/>
        <v>45870</v>
      </c>
      <c r="C74" s="13">
        <f t="shared" si="20"/>
        <v>100</v>
      </c>
      <c r="D74" s="13">
        <f t="shared" si="21"/>
        <v>10</v>
      </c>
      <c r="E74" s="13">
        <f t="shared" si="22"/>
        <v>610</v>
      </c>
      <c r="F74" s="14">
        <f t="shared" si="23"/>
        <v>0</v>
      </c>
      <c r="G74" s="14">
        <f t="shared" si="17"/>
        <v>610</v>
      </c>
      <c r="H74" s="14">
        <f t="shared" si="24"/>
        <v>0</v>
      </c>
      <c r="I74" s="24">
        <f t="shared" si="25"/>
        <v>0</v>
      </c>
      <c r="J74" s="24">
        <f t="shared" si="26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8"/>
        <v>92025</v>
      </c>
      <c r="B75" s="12">
        <f t="shared" si="19"/>
        <v>45901</v>
      </c>
      <c r="C75" s="13">
        <f t="shared" si="20"/>
        <v>100</v>
      </c>
      <c r="D75" s="13">
        <f t="shared" si="21"/>
        <v>10</v>
      </c>
      <c r="E75" s="13">
        <f t="shared" si="22"/>
        <v>620</v>
      </c>
      <c r="F75" s="14">
        <f t="shared" si="23"/>
        <v>0</v>
      </c>
      <c r="G75" s="14">
        <f t="shared" si="17"/>
        <v>620</v>
      </c>
      <c r="H75" s="14">
        <f t="shared" si="24"/>
        <v>0</v>
      </c>
      <c r="I75" s="24">
        <f t="shared" si="25"/>
        <v>0</v>
      </c>
      <c r="J75" s="24">
        <f t="shared" si="26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8"/>
        <v>102025</v>
      </c>
      <c r="B76" s="12">
        <f t="shared" si="19"/>
        <v>45931</v>
      </c>
      <c r="C76" s="13">
        <f t="shared" si="20"/>
        <v>100</v>
      </c>
      <c r="D76" s="13">
        <f t="shared" si="21"/>
        <v>10</v>
      </c>
      <c r="E76" s="13">
        <f t="shared" si="22"/>
        <v>630</v>
      </c>
      <c r="F76" s="14">
        <f t="shared" si="23"/>
        <v>0</v>
      </c>
      <c r="G76" s="14">
        <f t="shared" si="17"/>
        <v>630</v>
      </c>
      <c r="H76" s="14">
        <f t="shared" si="24"/>
        <v>0</v>
      </c>
      <c r="I76" s="24">
        <f t="shared" si="25"/>
        <v>0</v>
      </c>
      <c r="J76" s="24">
        <f t="shared" si="26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8"/>
        <v>112025</v>
      </c>
      <c r="B77" s="12">
        <f t="shared" si="19"/>
        <v>45962</v>
      </c>
      <c r="C77" s="13">
        <f t="shared" si="20"/>
        <v>100</v>
      </c>
      <c r="D77" s="13">
        <f t="shared" si="21"/>
        <v>10</v>
      </c>
      <c r="E77" s="13">
        <f t="shared" si="22"/>
        <v>640</v>
      </c>
      <c r="F77" s="14">
        <f t="shared" si="23"/>
        <v>0</v>
      </c>
      <c r="G77" s="14">
        <f t="shared" si="17"/>
        <v>640</v>
      </c>
      <c r="H77" s="14">
        <f t="shared" si="24"/>
        <v>0</v>
      </c>
      <c r="I77" s="24">
        <f t="shared" si="25"/>
        <v>0</v>
      </c>
      <c r="J77" s="24">
        <f t="shared" si="26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8"/>
        <v>122025</v>
      </c>
      <c r="B78" s="12">
        <f t="shared" si="19"/>
        <v>45992</v>
      </c>
      <c r="C78" s="13">
        <f t="shared" si="20"/>
        <v>100</v>
      </c>
      <c r="D78" s="13">
        <f t="shared" si="21"/>
        <v>10</v>
      </c>
      <c r="E78" s="13">
        <f t="shared" si="22"/>
        <v>650</v>
      </c>
      <c r="F78" s="14">
        <f t="shared" si="23"/>
        <v>0</v>
      </c>
      <c r="G78" s="14">
        <f t="shared" si="17"/>
        <v>650</v>
      </c>
      <c r="H78" s="14">
        <f t="shared" si="24"/>
        <v>0</v>
      </c>
      <c r="I78" s="24">
        <f t="shared" si="25"/>
        <v>0</v>
      </c>
      <c r="J78" s="24">
        <f t="shared" si="26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8"/>
        <v>12026</v>
      </c>
      <c r="B79" s="12">
        <f t="shared" si="19"/>
        <v>46023</v>
      </c>
      <c r="C79" s="13">
        <f t="shared" si="20"/>
        <v>100</v>
      </c>
      <c r="D79" s="13">
        <f t="shared" si="21"/>
        <v>10</v>
      </c>
      <c r="E79" s="13">
        <f t="shared" si="22"/>
        <v>660</v>
      </c>
      <c r="F79" s="14">
        <f t="shared" si="23"/>
        <v>0</v>
      </c>
      <c r="G79" s="14">
        <f t="shared" si="17"/>
        <v>660</v>
      </c>
      <c r="H79" s="14">
        <f t="shared" si="24"/>
        <v>0</v>
      </c>
      <c r="I79" s="24">
        <f t="shared" si="25"/>
        <v>0</v>
      </c>
      <c r="J79" s="24">
        <f t="shared" si="26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8"/>
        <v>22026</v>
      </c>
      <c r="B80" s="12">
        <f t="shared" si="19"/>
        <v>46054</v>
      </c>
      <c r="C80" s="13">
        <f t="shared" si="20"/>
        <v>100</v>
      </c>
      <c r="D80" s="13">
        <f t="shared" si="21"/>
        <v>10</v>
      </c>
      <c r="E80" s="13">
        <f t="shared" si="22"/>
        <v>670</v>
      </c>
      <c r="F80" s="14">
        <f t="shared" si="23"/>
        <v>0</v>
      </c>
      <c r="G80" s="14">
        <f t="shared" si="17"/>
        <v>670</v>
      </c>
      <c r="H80" s="14">
        <f t="shared" si="24"/>
        <v>0</v>
      </c>
      <c r="I80" s="24">
        <f t="shared" si="25"/>
        <v>0</v>
      </c>
      <c r="J80" s="24">
        <f t="shared" si="26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8"/>
        <v>32026</v>
      </c>
      <c r="B81" s="12">
        <f t="shared" si="19"/>
        <v>46082</v>
      </c>
      <c r="C81" s="13">
        <f t="shared" si="20"/>
        <v>100</v>
      </c>
      <c r="D81" s="13">
        <f t="shared" si="21"/>
        <v>10</v>
      </c>
      <c r="E81" s="13">
        <f t="shared" si="22"/>
        <v>680</v>
      </c>
      <c r="F81" s="14">
        <f t="shared" si="23"/>
        <v>0</v>
      </c>
      <c r="G81" s="14">
        <f t="shared" si="17"/>
        <v>680</v>
      </c>
      <c r="H81" s="14">
        <f t="shared" si="24"/>
        <v>0</v>
      </c>
      <c r="I81" s="24">
        <f t="shared" si="25"/>
        <v>0</v>
      </c>
      <c r="J81" s="24">
        <f t="shared" si="26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8"/>
        <v>42026</v>
      </c>
      <c r="B82" s="12">
        <f t="shared" si="19"/>
        <v>46113</v>
      </c>
      <c r="C82" s="13">
        <f t="shared" si="20"/>
        <v>100</v>
      </c>
      <c r="D82" s="13">
        <f t="shared" si="21"/>
        <v>10</v>
      </c>
      <c r="E82" s="13">
        <f t="shared" si="22"/>
        <v>690</v>
      </c>
      <c r="F82" s="14">
        <f t="shared" si="23"/>
        <v>0</v>
      </c>
      <c r="G82" s="14">
        <f t="shared" si="17"/>
        <v>690</v>
      </c>
      <c r="H82" s="14">
        <f t="shared" si="24"/>
        <v>0</v>
      </c>
      <c r="I82" s="24">
        <f t="shared" si="25"/>
        <v>0</v>
      </c>
      <c r="J82" s="24">
        <f t="shared" si="26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8"/>
        <v>52026</v>
      </c>
      <c r="B83" s="12">
        <f t="shared" si="19"/>
        <v>46143</v>
      </c>
      <c r="C83" s="13">
        <f t="shared" si="20"/>
        <v>100</v>
      </c>
      <c r="D83" s="13">
        <f t="shared" si="21"/>
        <v>10</v>
      </c>
      <c r="E83" s="13">
        <f t="shared" si="22"/>
        <v>700</v>
      </c>
      <c r="F83" s="14">
        <f t="shared" si="23"/>
        <v>0</v>
      </c>
      <c r="G83" s="14">
        <f t="shared" si="17"/>
        <v>700</v>
      </c>
      <c r="H83" s="14">
        <f t="shared" si="24"/>
        <v>0</v>
      </c>
      <c r="I83" s="24">
        <f t="shared" si="25"/>
        <v>0</v>
      </c>
      <c r="J83" s="24">
        <f t="shared" si="26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8"/>
        <v>62026</v>
      </c>
      <c r="B84" s="12">
        <f t="shared" si="19"/>
        <v>46174</v>
      </c>
      <c r="C84" s="13">
        <f t="shared" si="20"/>
        <v>100</v>
      </c>
      <c r="D84" s="13">
        <f t="shared" si="21"/>
        <v>10</v>
      </c>
      <c r="E84" s="13">
        <f t="shared" si="22"/>
        <v>710</v>
      </c>
      <c r="F84" s="14">
        <f t="shared" si="23"/>
        <v>0</v>
      </c>
      <c r="G84" s="14">
        <f t="shared" si="17"/>
        <v>710</v>
      </c>
      <c r="H84" s="14">
        <f t="shared" si="24"/>
        <v>0</v>
      </c>
      <c r="I84" s="24">
        <f t="shared" si="25"/>
        <v>0</v>
      </c>
      <c r="J84" s="24">
        <f t="shared" si="26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8"/>
        <v>72026</v>
      </c>
      <c r="B85" s="12">
        <f t="shared" si="19"/>
        <v>46204</v>
      </c>
      <c r="C85" s="13">
        <f t="shared" si="20"/>
        <v>100</v>
      </c>
      <c r="D85" s="13">
        <f t="shared" si="21"/>
        <v>10</v>
      </c>
      <c r="E85" s="13">
        <f t="shared" si="22"/>
        <v>720</v>
      </c>
      <c r="F85" s="14">
        <f t="shared" si="23"/>
        <v>0</v>
      </c>
      <c r="G85" s="14">
        <f t="shared" si="17"/>
        <v>720</v>
      </c>
      <c r="H85" s="14">
        <f t="shared" si="24"/>
        <v>0</v>
      </c>
      <c r="I85" s="24">
        <f t="shared" si="25"/>
        <v>0</v>
      </c>
      <c r="J85" s="24">
        <f t="shared" si="26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8"/>
        <v>82026</v>
      </c>
      <c r="B86" s="12">
        <f t="shared" si="19"/>
        <v>46235</v>
      </c>
      <c r="C86" s="13">
        <f t="shared" si="20"/>
        <v>100</v>
      </c>
      <c r="D86" s="13">
        <f t="shared" si="21"/>
        <v>10</v>
      </c>
      <c r="E86" s="13">
        <f t="shared" si="22"/>
        <v>730</v>
      </c>
      <c r="F86" s="14">
        <f t="shared" si="23"/>
        <v>0</v>
      </c>
      <c r="G86" s="14">
        <f t="shared" si="17"/>
        <v>730</v>
      </c>
      <c r="H86" s="14">
        <f t="shared" si="24"/>
        <v>0</v>
      </c>
      <c r="I86" s="24">
        <f t="shared" si="25"/>
        <v>0</v>
      </c>
      <c r="J86" s="24">
        <f t="shared" si="26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8"/>
        <v>92026</v>
      </c>
      <c r="B87" s="12">
        <f t="shared" si="19"/>
        <v>46266</v>
      </c>
      <c r="C87" s="13">
        <f t="shared" si="20"/>
        <v>100</v>
      </c>
      <c r="D87" s="13">
        <f t="shared" si="21"/>
        <v>10</v>
      </c>
      <c r="E87" s="13">
        <f t="shared" si="22"/>
        <v>740</v>
      </c>
      <c r="F87" s="14">
        <f t="shared" si="23"/>
        <v>0</v>
      </c>
      <c r="G87" s="14">
        <f t="shared" si="17"/>
        <v>740</v>
      </c>
      <c r="H87" s="14">
        <f t="shared" si="24"/>
        <v>0</v>
      </c>
      <c r="I87" s="24">
        <f t="shared" si="25"/>
        <v>0</v>
      </c>
      <c r="J87" s="24">
        <f t="shared" si="26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8"/>
        <v>102026</v>
      </c>
      <c r="B88" s="12">
        <f t="shared" si="19"/>
        <v>46296</v>
      </c>
      <c r="C88" s="13">
        <f t="shared" si="20"/>
        <v>100</v>
      </c>
      <c r="D88" s="13">
        <f t="shared" si="21"/>
        <v>10</v>
      </c>
      <c r="E88" s="13">
        <f t="shared" si="22"/>
        <v>750</v>
      </c>
      <c r="F88" s="14">
        <f t="shared" si="23"/>
        <v>0</v>
      </c>
      <c r="G88" s="14">
        <f t="shared" si="17"/>
        <v>750</v>
      </c>
      <c r="H88" s="14">
        <f t="shared" si="24"/>
        <v>0</v>
      </c>
      <c r="I88" s="24">
        <f t="shared" si="25"/>
        <v>0</v>
      </c>
      <c r="J88" s="24">
        <f t="shared" si="26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8"/>
        <v>112026</v>
      </c>
      <c r="B89" s="12">
        <f t="shared" si="19"/>
        <v>46327</v>
      </c>
      <c r="C89" s="13">
        <f t="shared" si="20"/>
        <v>100</v>
      </c>
      <c r="D89" s="13">
        <f t="shared" si="21"/>
        <v>10</v>
      </c>
      <c r="E89" s="13">
        <f t="shared" si="22"/>
        <v>760</v>
      </c>
      <c r="F89" s="14">
        <f t="shared" si="23"/>
        <v>0</v>
      </c>
      <c r="G89" s="14">
        <f t="shared" si="17"/>
        <v>760</v>
      </c>
      <c r="H89" s="14">
        <f t="shared" si="24"/>
        <v>0</v>
      </c>
      <c r="I89" s="24">
        <f t="shared" si="25"/>
        <v>0</v>
      </c>
      <c r="J89" s="24">
        <f t="shared" si="26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8"/>
        <v>122026</v>
      </c>
      <c r="B90" s="12">
        <f t="shared" si="19"/>
        <v>46357</v>
      </c>
      <c r="C90" s="13">
        <f t="shared" si="20"/>
        <v>100</v>
      </c>
      <c r="D90" s="13">
        <f t="shared" si="21"/>
        <v>10</v>
      </c>
      <c r="E90" s="13">
        <f t="shared" si="22"/>
        <v>770</v>
      </c>
      <c r="F90" s="14">
        <f t="shared" si="23"/>
        <v>0</v>
      </c>
      <c r="G90" s="14">
        <f t="shared" si="17"/>
        <v>770</v>
      </c>
      <c r="H90" s="14">
        <f t="shared" si="24"/>
        <v>0</v>
      </c>
      <c r="I90" s="24">
        <f t="shared" si="25"/>
        <v>0</v>
      </c>
      <c r="J90" s="24">
        <f t="shared" si="26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8"/>
        <v>12027</v>
      </c>
      <c r="B91" s="12">
        <f t="shared" si="19"/>
        <v>46388</v>
      </c>
      <c r="C91" s="13">
        <f t="shared" si="20"/>
        <v>100</v>
      </c>
      <c r="D91" s="13">
        <f t="shared" si="21"/>
        <v>10</v>
      </c>
      <c r="E91" s="13">
        <f t="shared" si="22"/>
        <v>780</v>
      </c>
      <c r="F91" s="14">
        <f t="shared" si="23"/>
        <v>0</v>
      </c>
      <c r="G91" s="14">
        <f t="shared" si="17"/>
        <v>780</v>
      </c>
      <c r="H91" s="14">
        <f t="shared" si="24"/>
        <v>0</v>
      </c>
      <c r="I91" s="24">
        <f t="shared" si="25"/>
        <v>0</v>
      </c>
      <c r="J91" s="24">
        <f t="shared" si="26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8"/>
        <v>22027</v>
      </c>
      <c r="B92" s="12">
        <f t="shared" si="19"/>
        <v>46419</v>
      </c>
      <c r="C92" s="13">
        <f t="shared" si="20"/>
        <v>100</v>
      </c>
      <c r="D92" s="13">
        <f t="shared" si="21"/>
        <v>10</v>
      </c>
      <c r="E92" s="13">
        <f t="shared" si="22"/>
        <v>790</v>
      </c>
      <c r="F92" s="14">
        <f t="shared" si="23"/>
        <v>0</v>
      </c>
      <c r="G92" s="14">
        <f t="shared" si="17"/>
        <v>790</v>
      </c>
      <c r="H92" s="14">
        <f t="shared" si="24"/>
        <v>0</v>
      </c>
      <c r="I92" s="24">
        <f t="shared" si="25"/>
        <v>0</v>
      </c>
      <c r="J92" s="24">
        <f t="shared" si="26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8"/>
        <v>32027</v>
      </c>
      <c r="B93" s="12">
        <f t="shared" si="19"/>
        <v>46447</v>
      </c>
      <c r="C93" s="13">
        <f t="shared" si="20"/>
        <v>100</v>
      </c>
      <c r="D93" s="13">
        <f t="shared" si="21"/>
        <v>10</v>
      </c>
      <c r="E93" s="13">
        <f t="shared" si="22"/>
        <v>800</v>
      </c>
      <c r="F93" s="14">
        <f t="shared" si="23"/>
        <v>0</v>
      </c>
      <c r="G93" s="14">
        <f t="shared" si="17"/>
        <v>800</v>
      </c>
      <c r="H93" s="14">
        <f t="shared" si="24"/>
        <v>0</v>
      </c>
      <c r="I93" s="24">
        <f t="shared" si="25"/>
        <v>0</v>
      </c>
      <c r="J93" s="24">
        <f t="shared" si="26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8"/>
        <v>42027</v>
      </c>
      <c r="B94" s="12">
        <f t="shared" si="19"/>
        <v>46478</v>
      </c>
      <c r="C94" s="13">
        <f t="shared" si="20"/>
        <v>100</v>
      </c>
      <c r="D94" s="13">
        <f t="shared" si="21"/>
        <v>10</v>
      </c>
      <c r="E94" s="13">
        <f t="shared" si="22"/>
        <v>810</v>
      </c>
      <c r="F94" s="14">
        <f t="shared" si="23"/>
        <v>0</v>
      </c>
      <c r="G94" s="14">
        <f t="shared" si="17"/>
        <v>810</v>
      </c>
      <c r="H94" s="14">
        <f t="shared" si="24"/>
        <v>0</v>
      </c>
      <c r="I94" s="24">
        <f t="shared" si="25"/>
        <v>0</v>
      </c>
      <c r="J94" s="24">
        <f t="shared" si="26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8"/>
        <v>52027</v>
      </c>
      <c r="B95" s="12">
        <f t="shared" si="19"/>
        <v>46508</v>
      </c>
      <c r="C95" s="13">
        <f t="shared" si="20"/>
        <v>100</v>
      </c>
      <c r="D95" s="13">
        <f t="shared" si="21"/>
        <v>10</v>
      </c>
      <c r="E95" s="13">
        <f t="shared" si="22"/>
        <v>820</v>
      </c>
      <c r="F95" s="14">
        <f t="shared" si="23"/>
        <v>0</v>
      </c>
      <c r="G95" s="14">
        <f t="shared" si="17"/>
        <v>820</v>
      </c>
      <c r="H95" s="14">
        <f t="shared" si="24"/>
        <v>0</v>
      </c>
      <c r="I95" s="24">
        <f t="shared" si="25"/>
        <v>0</v>
      </c>
      <c r="J95" s="24">
        <f t="shared" si="26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8"/>
        <v>62027</v>
      </c>
      <c r="B96" s="12">
        <f t="shared" si="19"/>
        <v>46539</v>
      </c>
      <c r="C96" s="13">
        <f t="shared" si="20"/>
        <v>100</v>
      </c>
      <c r="D96" s="13">
        <f t="shared" si="21"/>
        <v>10</v>
      </c>
      <c r="E96" s="13">
        <f t="shared" si="22"/>
        <v>830</v>
      </c>
      <c r="F96" s="14">
        <f t="shared" si="23"/>
        <v>0</v>
      </c>
      <c r="G96" s="14">
        <f t="shared" si="17"/>
        <v>830</v>
      </c>
      <c r="H96" s="14">
        <f t="shared" si="24"/>
        <v>0</v>
      </c>
      <c r="I96" s="24">
        <f t="shared" si="25"/>
        <v>0</v>
      </c>
      <c r="J96" s="24">
        <f t="shared" si="26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8"/>
        <v>72027</v>
      </c>
      <c r="B97" s="12">
        <f t="shared" si="19"/>
        <v>46569</v>
      </c>
      <c r="C97" s="13">
        <f t="shared" si="20"/>
        <v>100</v>
      </c>
      <c r="D97" s="13">
        <f t="shared" si="21"/>
        <v>10</v>
      </c>
      <c r="E97" s="13">
        <f t="shared" si="22"/>
        <v>840</v>
      </c>
      <c r="F97" s="14">
        <f t="shared" si="23"/>
        <v>0</v>
      </c>
      <c r="G97" s="14">
        <f t="shared" si="17"/>
        <v>840</v>
      </c>
      <c r="H97" s="14">
        <f t="shared" si="24"/>
        <v>0</v>
      </c>
      <c r="I97" s="24">
        <f t="shared" si="25"/>
        <v>0</v>
      </c>
      <c r="J97" s="24">
        <f t="shared" si="26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8"/>
        <v>82027</v>
      </c>
      <c r="B98" s="12">
        <f t="shared" si="19"/>
        <v>46600</v>
      </c>
      <c r="C98" s="13">
        <f t="shared" si="20"/>
        <v>100</v>
      </c>
      <c r="D98" s="13">
        <f t="shared" si="21"/>
        <v>10</v>
      </c>
      <c r="E98" s="13">
        <f t="shared" si="22"/>
        <v>850</v>
      </c>
      <c r="F98" s="14">
        <f t="shared" si="23"/>
        <v>0</v>
      </c>
      <c r="G98" s="14">
        <f t="shared" si="17"/>
        <v>850</v>
      </c>
      <c r="H98" s="14">
        <f t="shared" si="24"/>
        <v>0</v>
      </c>
      <c r="I98" s="24">
        <f t="shared" si="25"/>
        <v>0</v>
      </c>
      <c r="J98" s="24">
        <f t="shared" si="26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8"/>
        <v>92027</v>
      </c>
      <c r="B99" s="12">
        <f t="shared" si="19"/>
        <v>46631</v>
      </c>
      <c r="C99" s="13">
        <f t="shared" si="20"/>
        <v>100</v>
      </c>
      <c r="D99" s="13">
        <f t="shared" si="21"/>
        <v>10</v>
      </c>
      <c r="E99" s="13">
        <f t="shared" si="22"/>
        <v>860</v>
      </c>
      <c r="F99" s="14">
        <f t="shared" si="23"/>
        <v>0</v>
      </c>
      <c r="G99" s="14">
        <f t="shared" si="17"/>
        <v>860</v>
      </c>
      <c r="H99" s="14">
        <f t="shared" si="24"/>
        <v>0</v>
      </c>
      <c r="I99" s="24">
        <f t="shared" si="25"/>
        <v>0</v>
      </c>
      <c r="J99" s="24">
        <f t="shared" si="26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8"/>
        <v>102027</v>
      </c>
      <c r="B100" s="12">
        <f t="shared" si="19"/>
        <v>46661</v>
      </c>
      <c r="C100" s="13">
        <f t="shared" si="20"/>
        <v>100</v>
      </c>
      <c r="D100" s="13">
        <f t="shared" si="21"/>
        <v>10</v>
      </c>
      <c r="E100" s="13">
        <f t="shared" si="22"/>
        <v>870</v>
      </c>
      <c r="F100" s="14">
        <f t="shared" si="23"/>
        <v>0</v>
      </c>
      <c r="G100" s="14">
        <f t="shared" si="17"/>
        <v>870</v>
      </c>
      <c r="H100" s="14">
        <f t="shared" si="24"/>
        <v>0</v>
      </c>
      <c r="I100" s="24">
        <f t="shared" si="25"/>
        <v>0</v>
      </c>
      <c r="J100" s="24">
        <f t="shared" si="26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8"/>
        <v>112027</v>
      </c>
      <c r="B101" s="12">
        <f t="shared" si="19"/>
        <v>46692</v>
      </c>
      <c r="C101" s="13">
        <f t="shared" si="20"/>
        <v>100</v>
      </c>
      <c r="D101" s="13">
        <f t="shared" si="21"/>
        <v>10</v>
      </c>
      <c r="E101" s="13">
        <f t="shared" si="22"/>
        <v>880</v>
      </c>
      <c r="F101" s="14">
        <f t="shared" si="23"/>
        <v>0</v>
      </c>
      <c r="G101" s="14">
        <f t="shared" ref="G101:G124" si="27">E101-F101</f>
        <v>880</v>
      </c>
      <c r="H101" s="14">
        <f t="shared" si="24"/>
        <v>0</v>
      </c>
      <c r="I101" s="24">
        <f t="shared" si="25"/>
        <v>0</v>
      </c>
      <c r="J101" s="24">
        <f t="shared" si="26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8">MONTH(B102)&amp;YEAR(B102)</f>
        <v>122027</v>
      </c>
      <c r="B102" s="12">
        <f t="shared" ref="B102:B124" si="29">EDATE(B101,1)</f>
        <v>46722</v>
      </c>
      <c r="C102" s="13">
        <f t="shared" ref="C102:C124" si="30">C101-H102+I102</f>
        <v>100</v>
      </c>
      <c r="D102" s="13">
        <f t="shared" ref="D102:D124" si="31">C101*$K$1</f>
        <v>10</v>
      </c>
      <c r="E102" s="13">
        <f t="shared" ref="E102:E124" si="32">C101*$K$1+G101</f>
        <v>890</v>
      </c>
      <c r="F102" s="14">
        <f t="shared" ref="F102:F124" si="33">IF(J102&gt;E102,E102,J102)</f>
        <v>0</v>
      </c>
      <c r="G102" s="14">
        <f t="shared" si="27"/>
        <v>890</v>
      </c>
      <c r="H102" s="14">
        <f t="shared" ref="H102:H124" si="34">IF(J102&gt;F102,J102-F102,0)</f>
        <v>0</v>
      </c>
      <c r="I102" s="24">
        <f t="shared" ref="I102:I124" si="35">-SUMIF(L102:P102,"&lt;0",L102:P102)</f>
        <v>0</v>
      </c>
      <c r="J102" s="24">
        <f t="shared" si="26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8"/>
        <v>12028</v>
      </c>
      <c r="B103" s="12">
        <f t="shared" si="29"/>
        <v>46753</v>
      </c>
      <c r="C103" s="13">
        <f t="shared" si="30"/>
        <v>100</v>
      </c>
      <c r="D103" s="13">
        <f t="shared" si="31"/>
        <v>10</v>
      </c>
      <c r="E103" s="13">
        <f t="shared" si="32"/>
        <v>900</v>
      </c>
      <c r="F103" s="14">
        <f t="shared" si="33"/>
        <v>0</v>
      </c>
      <c r="G103" s="14">
        <f t="shared" si="27"/>
        <v>900</v>
      </c>
      <c r="H103" s="14">
        <f t="shared" si="34"/>
        <v>0</v>
      </c>
      <c r="I103" s="24">
        <f t="shared" si="35"/>
        <v>0</v>
      </c>
      <c r="J103" s="24">
        <f t="shared" si="26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8"/>
        <v>22028</v>
      </c>
      <c r="B104" s="12">
        <f t="shared" si="29"/>
        <v>46784</v>
      </c>
      <c r="C104" s="13">
        <f t="shared" si="30"/>
        <v>100</v>
      </c>
      <c r="D104" s="13">
        <f t="shared" si="31"/>
        <v>10</v>
      </c>
      <c r="E104" s="13">
        <f t="shared" si="32"/>
        <v>910</v>
      </c>
      <c r="F104" s="14">
        <f t="shared" si="33"/>
        <v>0</v>
      </c>
      <c r="G104" s="14">
        <f t="shared" si="27"/>
        <v>910</v>
      </c>
      <c r="H104" s="14">
        <f t="shared" si="34"/>
        <v>0</v>
      </c>
      <c r="I104" s="24">
        <f t="shared" si="35"/>
        <v>0</v>
      </c>
      <c r="J104" s="24">
        <f t="shared" si="26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8"/>
        <v>32028</v>
      </c>
      <c r="B105" s="12">
        <f t="shared" si="29"/>
        <v>46813</v>
      </c>
      <c r="C105" s="13">
        <f t="shared" si="30"/>
        <v>100</v>
      </c>
      <c r="D105" s="13">
        <f t="shared" si="31"/>
        <v>10</v>
      </c>
      <c r="E105" s="13">
        <f t="shared" si="32"/>
        <v>920</v>
      </c>
      <c r="F105" s="14">
        <f t="shared" si="33"/>
        <v>0</v>
      </c>
      <c r="G105" s="14">
        <f t="shared" si="27"/>
        <v>920</v>
      </c>
      <c r="H105" s="14">
        <f t="shared" si="34"/>
        <v>0</v>
      </c>
      <c r="I105" s="24">
        <f t="shared" si="35"/>
        <v>0</v>
      </c>
      <c r="J105" s="24">
        <f t="shared" si="26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8"/>
        <v>42028</v>
      </c>
      <c r="B106" s="12">
        <f t="shared" si="29"/>
        <v>46844</v>
      </c>
      <c r="C106" s="13">
        <f t="shared" si="30"/>
        <v>100</v>
      </c>
      <c r="D106" s="13">
        <f t="shared" si="31"/>
        <v>10</v>
      </c>
      <c r="E106" s="13">
        <f t="shared" si="32"/>
        <v>930</v>
      </c>
      <c r="F106" s="14">
        <f t="shared" si="33"/>
        <v>0</v>
      </c>
      <c r="G106" s="14">
        <f t="shared" si="27"/>
        <v>930</v>
      </c>
      <c r="H106" s="14">
        <f t="shared" si="34"/>
        <v>0</v>
      </c>
      <c r="I106" s="24">
        <f t="shared" si="35"/>
        <v>0</v>
      </c>
      <c r="J106" s="24">
        <f t="shared" si="26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8"/>
        <v>52028</v>
      </c>
      <c r="B107" s="12">
        <f t="shared" si="29"/>
        <v>46874</v>
      </c>
      <c r="C107" s="13">
        <f t="shared" si="30"/>
        <v>100</v>
      </c>
      <c r="D107" s="13">
        <f t="shared" si="31"/>
        <v>10</v>
      </c>
      <c r="E107" s="13">
        <f t="shared" si="32"/>
        <v>940</v>
      </c>
      <c r="F107" s="14">
        <f t="shared" si="33"/>
        <v>0</v>
      </c>
      <c r="G107" s="14">
        <f t="shared" si="27"/>
        <v>940</v>
      </c>
      <c r="H107" s="14">
        <f t="shared" si="34"/>
        <v>0</v>
      </c>
      <c r="I107" s="24">
        <f t="shared" si="35"/>
        <v>0</v>
      </c>
      <c r="J107" s="24">
        <f t="shared" si="26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8"/>
        <v>62028</v>
      </c>
      <c r="B108" s="12">
        <f t="shared" si="29"/>
        <v>46905</v>
      </c>
      <c r="C108" s="13">
        <f t="shared" si="30"/>
        <v>100</v>
      </c>
      <c r="D108" s="13">
        <f t="shared" si="31"/>
        <v>10</v>
      </c>
      <c r="E108" s="13">
        <f t="shared" si="32"/>
        <v>950</v>
      </c>
      <c r="F108" s="14">
        <f t="shared" si="33"/>
        <v>0</v>
      </c>
      <c r="G108" s="14">
        <f t="shared" si="27"/>
        <v>950</v>
      </c>
      <c r="H108" s="14">
        <f t="shared" si="34"/>
        <v>0</v>
      </c>
      <c r="I108" s="24">
        <f t="shared" si="35"/>
        <v>0</v>
      </c>
      <c r="J108" s="24">
        <f t="shared" si="26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8"/>
        <v>72028</v>
      </c>
      <c r="B109" s="12">
        <f t="shared" si="29"/>
        <v>46935</v>
      </c>
      <c r="C109" s="13">
        <f t="shared" si="30"/>
        <v>100</v>
      </c>
      <c r="D109" s="13">
        <f t="shared" si="31"/>
        <v>10</v>
      </c>
      <c r="E109" s="13">
        <f t="shared" si="32"/>
        <v>960</v>
      </c>
      <c r="F109" s="14">
        <f t="shared" si="33"/>
        <v>0</v>
      </c>
      <c r="G109" s="14">
        <f t="shared" si="27"/>
        <v>960</v>
      </c>
      <c r="H109" s="14">
        <f t="shared" si="34"/>
        <v>0</v>
      </c>
      <c r="I109" s="24">
        <f t="shared" si="35"/>
        <v>0</v>
      </c>
      <c r="J109" s="24">
        <f t="shared" si="26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8"/>
        <v>82028</v>
      </c>
      <c r="B110" s="12">
        <f t="shared" si="29"/>
        <v>46966</v>
      </c>
      <c r="C110" s="13">
        <f t="shared" si="30"/>
        <v>100</v>
      </c>
      <c r="D110" s="13">
        <f t="shared" si="31"/>
        <v>10</v>
      </c>
      <c r="E110" s="13">
        <f t="shared" si="32"/>
        <v>970</v>
      </c>
      <c r="F110" s="14">
        <f t="shared" si="33"/>
        <v>0</v>
      </c>
      <c r="G110" s="14">
        <f t="shared" si="27"/>
        <v>970</v>
      </c>
      <c r="H110" s="14">
        <f t="shared" si="34"/>
        <v>0</v>
      </c>
      <c r="I110" s="24">
        <f t="shared" si="35"/>
        <v>0</v>
      </c>
      <c r="J110" s="24">
        <f t="shared" si="26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8"/>
        <v>92028</v>
      </c>
      <c r="B111" s="12">
        <f t="shared" si="29"/>
        <v>46997</v>
      </c>
      <c r="C111" s="13">
        <f t="shared" si="30"/>
        <v>100</v>
      </c>
      <c r="D111" s="13">
        <f t="shared" si="31"/>
        <v>10</v>
      </c>
      <c r="E111" s="13">
        <f t="shared" si="32"/>
        <v>980</v>
      </c>
      <c r="F111" s="14">
        <f t="shared" si="33"/>
        <v>0</v>
      </c>
      <c r="G111" s="14">
        <f t="shared" si="27"/>
        <v>980</v>
      </c>
      <c r="H111" s="14">
        <f t="shared" si="34"/>
        <v>0</v>
      </c>
      <c r="I111" s="24">
        <f t="shared" si="35"/>
        <v>0</v>
      </c>
      <c r="J111" s="24">
        <f t="shared" si="26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8"/>
        <v>102028</v>
      </c>
      <c r="B112" s="12">
        <f t="shared" si="29"/>
        <v>47027</v>
      </c>
      <c r="C112" s="13">
        <f t="shared" si="30"/>
        <v>100</v>
      </c>
      <c r="D112" s="13">
        <f t="shared" si="31"/>
        <v>10</v>
      </c>
      <c r="E112" s="13">
        <f t="shared" si="32"/>
        <v>990</v>
      </c>
      <c r="F112" s="14">
        <f t="shared" si="33"/>
        <v>0</v>
      </c>
      <c r="G112" s="14">
        <f t="shared" si="27"/>
        <v>990</v>
      </c>
      <c r="H112" s="14">
        <f t="shared" si="34"/>
        <v>0</v>
      </c>
      <c r="I112" s="24">
        <f t="shared" si="35"/>
        <v>0</v>
      </c>
      <c r="J112" s="24">
        <f t="shared" si="26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8"/>
        <v>112028</v>
      </c>
      <c r="B113" s="12">
        <f t="shared" si="29"/>
        <v>47058</v>
      </c>
      <c r="C113" s="13">
        <f t="shared" si="30"/>
        <v>100</v>
      </c>
      <c r="D113" s="13">
        <f t="shared" si="31"/>
        <v>10</v>
      </c>
      <c r="E113" s="13">
        <f t="shared" si="32"/>
        <v>1000</v>
      </c>
      <c r="F113" s="14">
        <f t="shared" si="33"/>
        <v>0</v>
      </c>
      <c r="G113" s="14">
        <f t="shared" si="27"/>
        <v>1000</v>
      </c>
      <c r="H113" s="14">
        <f t="shared" si="34"/>
        <v>0</v>
      </c>
      <c r="I113" s="24">
        <f t="shared" si="35"/>
        <v>0</v>
      </c>
      <c r="J113" s="24">
        <f t="shared" si="26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8"/>
        <v>122028</v>
      </c>
      <c r="B114" s="12">
        <f t="shared" si="29"/>
        <v>47088</v>
      </c>
      <c r="C114" s="13">
        <f t="shared" si="30"/>
        <v>100</v>
      </c>
      <c r="D114" s="13">
        <f t="shared" si="31"/>
        <v>10</v>
      </c>
      <c r="E114" s="13">
        <f t="shared" si="32"/>
        <v>1010</v>
      </c>
      <c r="F114" s="14">
        <f t="shared" si="33"/>
        <v>0</v>
      </c>
      <c r="G114" s="14">
        <f t="shared" si="27"/>
        <v>1010</v>
      </c>
      <c r="H114" s="14">
        <f t="shared" si="34"/>
        <v>0</v>
      </c>
      <c r="I114" s="24">
        <f t="shared" si="35"/>
        <v>0</v>
      </c>
      <c r="J114" s="24">
        <f t="shared" si="26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8"/>
        <v>12029</v>
      </c>
      <c r="B115" s="12">
        <f t="shared" si="29"/>
        <v>47119</v>
      </c>
      <c r="C115" s="13">
        <f t="shared" si="30"/>
        <v>100</v>
      </c>
      <c r="D115" s="13">
        <f t="shared" si="31"/>
        <v>10</v>
      </c>
      <c r="E115" s="13">
        <f t="shared" si="32"/>
        <v>1020</v>
      </c>
      <c r="F115" s="14">
        <f t="shared" si="33"/>
        <v>0</v>
      </c>
      <c r="G115" s="14">
        <f t="shared" si="27"/>
        <v>1020</v>
      </c>
      <c r="H115" s="14">
        <f t="shared" si="34"/>
        <v>0</v>
      </c>
      <c r="I115" s="24">
        <f t="shared" si="35"/>
        <v>0</v>
      </c>
      <c r="J115" s="24">
        <f t="shared" si="26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8"/>
        <v>22029</v>
      </c>
      <c r="B116" s="12">
        <f t="shared" si="29"/>
        <v>47150</v>
      </c>
      <c r="C116" s="13">
        <f t="shared" si="30"/>
        <v>100</v>
      </c>
      <c r="D116" s="13">
        <f t="shared" si="31"/>
        <v>10</v>
      </c>
      <c r="E116" s="13">
        <f t="shared" si="32"/>
        <v>1030</v>
      </c>
      <c r="F116" s="14">
        <f t="shared" si="33"/>
        <v>0</v>
      </c>
      <c r="G116" s="14">
        <f t="shared" si="27"/>
        <v>1030</v>
      </c>
      <c r="H116" s="14">
        <f t="shared" si="34"/>
        <v>0</v>
      </c>
      <c r="I116" s="24">
        <f t="shared" si="35"/>
        <v>0</v>
      </c>
      <c r="J116" s="24">
        <f t="shared" si="26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8"/>
        <v>32029</v>
      </c>
      <c r="B117" s="12">
        <f t="shared" si="29"/>
        <v>47178</v>
      </c>
      <c r="C117" s="13">
        <f t="shared" si="30"/>
        <v>100</v>
      </c>
      <c r="D117" s="13">
        <f t="shared" si="31"/>
        <v>10</v>
      </c>
      <c r="E117" s="13">
        <f t="shared" si="32"/>
        <v>1040</v>
      </c>
      <c r="F117" s="14">
        <f t="shared" si="33"/>
        <v>0</v>
      </c>
      <c r="G117" s="14">
        <f t="shared" si="27"/>
        <v>1040</v>
      </c>
      <c r="H117" s="14">
        <f t="shared" si="34"/>
        <v>0</v>
      </c>
      <c r="I117" s="24">
        <f t="shared" si="35"/>
        <v>0</v>
      </c>
      <c r="J117" s="24">
        <f t="shared" si="26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8"/>
        <v>42029</v>
      </c>
      <c r="B118" s="12">
        <f t="shared" si="29"/>
        <v>47209</v>
      </c>
      <c r="C118" s="13">
        <f t="shared" si="30"/>
        <v>100</v>
      </c>
      <c r="D118" s="13">
        <f t="shared" si="31"/>
        <v>10</v>
      </c>
      <c r="E118" s="13">
        <f t="shared" si="32"/>
        <v>1050</v>
      </c>
      <c r="F118" s="14">
        <f t="shared" si="33"/>
        <v>0</v>
      </c>
      <c r="G118" s="14">
        <f t="shared" si="27"/>
        <v>1050</v>
      </c>
      <c r="H118" s="14">
        <f t="shared" si="34"/>
        <v>0</v>
      </c>
      <c r="I118" s="24">
        <f t="shared" si="35"/>
        <v>0</v>
      </c>
      <c r="J118" s="24">
        <f t="shared" si="26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8"/>
        <v>52029</v>
      </c>
      <c r="B119" s="12">
        <f t="shared" si="29"/>
        <v>47239</v>
      </c>
      <c r="C119" s="13">
        <f t="shared" si="30"/>
        <v>100</v>
      </c>
      <c r="D119" s="13">
        <f t="shared" si="31"/>
        <v>10</v>
      </c>
      <c r="E119" s="13">
        <f t="shared" si="32"/>
        <v>1060</v>
      </c>
      <c r="F119" s="14">
        <f t="shared" si="33"/>
        <v>0</v>
      </c>
      <c r="G119" s="14">
        <f t="shared" si="27"/>
        <v>1060</v>
      </c>
      <c r="H119" s="14">
        <f t="shared" si="34"/>
        <v>0</v>
      </c>
      <c r="I119" s="24">
        <f t="shared" si="35"/>
        <v>0</v>
      </c>
      <c r="J119" s="24">
        <f t="shared" si="26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8"/>
        <v>62029</v>
      </c>
      <c r="B120" s="12">
        <f t="shared" si="29"/>
        <v>47270</v>
      </c>
      <c r="C120" s="13">
        <f t="shared" si="30"/>
        <v>100</v>
      </c>
      <c r="D120" s="13">
        <f t="shared" si="31"/>
        <v>10</v>
      </c>
      <c r="E120" s="13">
        <f t="shared" si="32"/>
        <v>1070</v>
      </c>
      <c r="F120" s="14">
        <f t="shared" si="33"/>
        <v>0</v>
      </c>
      <c r="G120" s="14">
        <f t="shared" si="27"/>
        <v>1070</v>
      </c>
      <c r="H120" s="14">
        <f t="shared" si="34"/>
        <v>0</v>
      </c>
      <c r="I120" s="24">
        <f t="shared" si="35"/>
        <v>0</v>
      </c>
      <c r="J120" s="24">
        <f t="shared" si="26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8"/>
        <v>72029</v>
      </c>
      <c r="B121" s="12">
        <f t="shared" si="29"/>
        <v>47300</v>
      </c>
      <c r="C121" s="13">
        <f t="shared" si="30"/>
        <v>100</v>
      </c>
      <c r="D121" s="13">
        <f t="shared" si="31"/>
        <v>10</v>
      </c>
      <c r="E121" s="13">
        <f t="shared" si="32"/>
        <v>1080</v>
      </c>
      <c r="F121" s="14">
        <f t="shared" si="33"/>
        <v>0</v>
      </c>
      <c r="G121" s="14">
        <f t="shared" si="27"/>
        <v>1080</v>
      </c>
      <c r="H121" s="14">
        <f t="shared" si="34"/>
        <v>0</v>
      </c>
      <c r="I121" s="24">
        <f t="shared" si="35"/>
        <v>0</v>
      </c>
      <c r="J121" s="24">
        <f t="shared" si="26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8"/>
        <v>82029</v>
      </c>
      <c r="B122" s="12">
        <f t="shared" si="29"/>
        <v>47331</v>
      </c>
      <c r="C122" s="13">
        <f t="shared" si="30"/>
        <v>100</v>
      </c>
      <c r="D122" s="13">
        <f t="shared" si="31"/>
        <v>10</v>
      </c>
      <c r="E122" s="13">
        <f t="shared" si="32"/>
        <v>1090</v>
      </c>
      <c r="F122" s="14">
        <f t="shared" si="33"/>
        <v>0</v>
      </c>
      <c r="G122" s="14">
        <f t="shared" si="27"/>
        <v>1090</v>
      </c>
      <c r="H122" s="14">
        <f t="shared" si="34"/>
        <v>0</v>
      </c>
      <c r="I122" s="24">
        <f t="shared" si="35"/>
        <v>0</v>
      </c>
      <c r="J122" s="24">
        <f t="shared" si="26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8"/>
        <v>92029</v>
      </c>
      <c r="B123" s="12">
        <f t="shared" si="29"/>
        <v>47362</v>
      </c>
      <c r="C123" s="13">
        <f t="shared" si="30"/>
        <v>100</v>
      </c>
      <c r="D123" s="13">
        <f t="shared" si="31"/>
        <v>10</v>
      </c>
      <c r="E123" s="13">
        <f t="shared" si="32"/>
        <v>1100</v>
      </c>
      <c r="F123" s="14">
        <f t="shared" si="33"/>
        <v>0</v>
      </c>
      <c r="G123" s="14">
        <f t="shared" si="27"/>
        <v>1100</v>
      </c>
      <c r="H123" s="14">
        <f t="shared" si="34"/>
        <v>0</v>
      </c>
      <c r="I123" s="24">
        <f t="shared" si="35"/>
        <v>0</v>
      </c>
      <c r="J123" s="24">
        <f t="shared" si="26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8"/>
        <v>102029</v>
      </c>
      <c r="B124" s="12">
        <f t="shared" si="29"/>
        <v>47392</v>
      </c>
      <c r="C124" s="13">
        <f t="shared" si="30"/>
        <v>100</v>
      </c>
      <c r="D124" s="13">
        <f t="shared" si="31"/>
        <v>10</v>
      </c>
      <c r="E124" s="13">
        <f t="shared" si="32"/>
        <v>1110</v>
      </c>
      <c r="F124" s="14">
        <f t="shared" si="33"/>
        <v>0</v>
      </c>
      <c r="G124" s="14">
        <f t="shared" si="27"/>
        <v>1110</v>
      </c>
      <c r="H124" s="14">
        <f t="shared" si="34"/>
        <v>0</v>
      </c>
      <c r="I124" s="24">
        <f t="shared" si="35"/>
        <v>0</v>
      </c>
      <c r="J124" s="24">
        <f t="shared" si="26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L16" sqref="L16"/>
    </sheetView>
  </sheetViews>
  <sheetFormatPr defaultColWidth="11" defaultRowHeight="15"/>
  <cols>
    <col min="1" max="1" width="7" hidden="1" customWidth="1"/>
    <col min="2" max="2" width="8.85714285714286" customWidth="1"/>
    <col min="4" max="4" width="12" customWidth="1"/>
    <col min="5" max="5" width="10.4285714285714" customWidth="1"/>
    <col min="6" max="6" width="10.2857142857143" customWidth="1"/>
    <col min="7" max="7" width="11.1428571428571" customWidth="1"/>
    <col min="8" max="8" width="12.7142857142857" customWidth="1"/>
    <col min="9" max="9" width="9.71428571428571" customWidth="1"/>
    <col min="10" max="10" width="10" customWidth="1"/>
    <col min="11" max="11" width="12.4285714285714" customWidth="1"/>
    <col min="12" max="12" width="10.1428571428571" customWidth="1"/>
    <col min="13" max="13" width="10.7142857142857" customWidth="1"/>
    <col min="14" max="14" width="11" customWidth="1"/>
    <col min="15" max="15" width="11.1428571428571" customWidth="1"/>
    <col min="16" max="16" width="9.28571428571429" customWidth="1"/>
    <col min="17" max="17" width="3.42857142857143" customWidth="1"/>
    <col min="18" max="18" width="19" customWidth="1"/>
    <col min="19" max="19" width="8.57142857142857" customWidth="1"/>
  </cols>
  <sheetData>
    <row r="1" spans="2:16">
      <c r="B1" s="1" t="s">
        <v>9</v>
      </c>
      <c r="C1" s="2" t="s">
        <v>179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600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600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600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600</v>
      </c>
      <c r="D6" s="13">
        <f t="shared" ref="D6:D37" si="4">C5*$K$1</f>
        <v>60</v>
      </c>
      <c r="E6" s="13">
        <f t="shared" ref="E6:E37" si="5">C5*$K$1+G5</f>
        <v>60</v>
      </c>
      <c r="F6" s="14">
        <f t="shared" ref="F6:F37" si="6">IF(J6&gt;E6,E6,J6)</f>
        <v>60</v>
      </c>
      <c r="G6" s="14">
        <f t="shared" si="0"/>
        <v>0</v>
      </c>
      <c r="H6" s="14">
        <v>0</v>
      </c>
      <c r="I6" s="24">
        <v>0</v>
      </c>
      <c r="J6" s="24">
        <f>IF($L6&gt;0,$L6,0)+IF($N6&gt;0,$N6,0)+IF($P6&gt;0,$P6,0)</f>
        <v>60</v>
      </c>
      <c r="K6" s="27">
        <v>43626</v>
      </c>
      <c r="L6" s="26">
        <v>60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100</v>
      </c>
      <c r="D7" s="13">
        <f t="shared" si="4"/>
        <v>60</v>
      </c>
      <c r="E7" s="13">
        <f t="shared" si="5"/>
        <v>60</v>
      </c>
      <c r="F7" s="14">
        <f t="shared" si="6"/>
        <v>60</v>
      </c>
      <c r="G7" s="14">
        <f t="shared" si="0"/>
        <v>0</v>
      </c>
      <c r="H7" s="14">
        <v>500</v>
      </c>
      <c r="I7" s="24">
        <v>0</v>
      </c>
      <c r="J7" s="24">
        <f t="shared" ref="J7:J70" si="7">IF($L7&gt;0,$L7,0)+IF($N7&gt;0,$N7,0)+IF($P7&gt;0,$P7,0)</f>
        <v>560</v>
      </c>
      <c r="K7" s="27">
        <v>43647</v>
      </c>
      <c r="L7" s="26">
        <v>560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100</v>
      </c>
      <c r="D8" s="13">
        <f t="shared" si="4"/>
        <v>10</v>
      </c>
      <c r="E8" s="13">
        <f t="shared" si="5"/>
        <v>10</v>
      </c>
      <c r="F8" s="14">
        <f t="shared" si="6"/>
        <v>10</v>
      </c>
      <c r="G8" s="14">
        <f t="shared" si="0"/>
        <v>0</v>
      </c>
      <c r="H8" s="14"/>
      <c r="I8" s="24"/>
      <c r="J8" s="24">
        <f t="shared" si="7"/>
        <v>10</v>
      </c>
      <c r="K8" s="27">
        <v>43692</v>
      </c>
      <c r="L8" s="26">
        <v>10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100</v>
      </c>
      <c r="D9" s="13">
        <f t="shared" si="4"/>
        <v>10</v>
      </c>
      <c r="E9" s="13">
        <f t="shared" si="5"/>
        <v>10</v>
      </c>
      <c r="F9" s="14">
        <f t="shared" si="6"/>
        <v>10</v>
      </c>
      <c r="G9" s="14">
        <f t="shared" si="0"/>
        <v>0</v>
      </c>
      <c r="H9" s="14">
        <v>0</v>
      </c>
      <c r="I9" s="24">
        <v>0</v>
      </c>
      <c r="J9" s="24">
        <f t="shared" si="7"/>
        <v>10</v>
      </c>
      <c r="K9" s="27">
        <v>43716</v>
      </c>
      <c r="L9" s="26">
        <v>10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100</v>
      </c>
      <c r="D10" s="13">
        <f t="shared" si="4"/>
        <v>10</v>
      </c>
      <c r="E10" s="13">
        <f t="shared" si="5"/>
        <v>10</v>
      </c>
      <c r="F10" s="14">
        <f t="shared" si="6"/>
        <v>10</v>
      </c>
      <c r="G10" s="14">
        <f t="shared" si="0"/>
        <v>0</v>
      </c>
      <c r="H10" s="14">
        <v>0</v>
      </c>
      <c r="I10" s="24">
        <v>0</v>
      </c>
      <c r="J10" s="24">
        <f t="shared" si="7"/>
        <v>10</v>
      </c>
      <c r="K10" s="27">
        <v>43752</v>
      </c>
      <c r="L10" s="26">
        <v>10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100</v>
      </c>
      <c r="D11" s="13">
        <f t="shared" si="4"/>
        <v>10</v>
      </c>
      <c r="E11" s="13">
        <f t="shared" si="5"/>
        <v>10</v>
      </c>
      <c r="F11" s="14">
        <f t="shared" si="6"/>
        <v>10</v>
      </c>
      <c r="G11" s="14">
        <f t="shared" si="0"/>
        <v>0</v>
      </c>
      <c r="H11" s="14">
        <v>0</v>
      </c>
      <c r="I11" s="24">
        <v>0</v>
      </c>
      <c r="J11" s="24">
        <f t="shared" si="7"/>
        <v>10</v>
      </c>
      <c r="K11" s="27">
        <v>43780</v>
      </c>
      <c r="L11" s="26">
        <v>10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100</v>
      </c>
      <c r="D12" s="13">
        <f t="shared" si="4"/>
        <v>10</v>
      </c>
      <c r="E12" s="13">
        <f t="shared" si="5"/>
        <v>10</v>
      </c>
      <c r="F12" s="14">
        <f t="shared" si="6"/>
        <v>10</v>
      </c>
      <c r="G12" s="14">
        <f t="shared" si="0"/>
        <v>0</v>
      </c>
      <c r="H12" s="14">
        <v>0</v>
      </c>
      <c r="I12" s="24">
        <v>0</v>
      </c>
      <c r="J12" s="24">
        <f t="shared" si="7"/>
        <v>10</v>
      </c>
      <c r="K12" s="27">
        <v>43815</v>
      </c>
      <c r="L12" s="26">
        <v>10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60</v>
      </c>
      <c r="D13" s="13">
        <f t="shared" si="4"/>
        <v>10</v>
      </c>
      <c r="E13" s="13">
        <f t="shared" si="5"/>
        <v>10</v>
      </c>
      <c r="F13" s="14">
        <f t="shared" si="6"/>
        <v>10</v>
      </c>
      <c r="G13" s="14">
        <f t="shared" si="0"/>
        <v>0</v>
      </c>
      <c r="H13" s="14">
        <v>40</v>
      </c>
      <c r="I13" s="24">
        <v>0</v>
      </c>
      <c r="J13" s="24">
        <f t="shared" si="7"/>
        <v>50</v>
      </c>
      <c r="K13" s="27">
        <v>43843</v>
      </c>
      <c r="L13" s="26">
        <v>50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50</v>
      </c>
      <c r="D14" s="13">
        <f t="shared" si="4"/>
        <v>6</v>
      </c>
      <c r="E14" s="13">
        <f t="shared" si="5"/>
        <v>6</v>
      </c>
      <c r="F14" s="14">
        <f t="shared" si="6"/>
        <v>6</v>
      </c>
      <c r="G14" s="14">
        <f t="shared" si="0"/>
        <v>0</v>
      </c>
      <c r="H14" s="14">
        <v>10</v>
      </c>
      <c r="I14" s="24">
        <v>0</v>
      </c>
      <c r="J14" s="24">
        <f t="shared" si="7"/>
        <v>16</v>
      </c>
      <c r="K14" s="27">
        <v>43875</v>
      </c>
      <c r="L14" s="26">
        <v>16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0</v>
      </c>
      <c r="D15" s="13">
        <f t="shared" si="4"/>
        <v>5</v>
      </c>
      <c r="E15" s="13">
        <f t="shared" si="5"/>
        <v>5</v>
      </c>
      <c r="F15" s="14">
        <f t="shared" si="6"/>
        <v>5</v>
      </c>
      <c r="G15" s="14">
        <f t="shared" si="0"/>
        <v>0</v>
      </c>
      <c r="H15" s="14">
        <v>50</v>
      </c>
      <c r="I15" s="24">
        <v>0</v>
      </c>
      <c r="J15" s="24">
        <f t="shared" si="7"/>
        <v>55</v>
      </c>
      <c r="K15" s="29">
        <v>43875</v>
      </c>
      <c r="L15" s="26">
        <v>55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v>0</v>
      </c>
      <c r="I16" s="24">
        <v>0</v>
      </c>
      <c r="J16" s="24">
        <f t="shared" si="7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v>0</v>
      </c>
      <c r="I17" s="24">
        <v>0</v>
      </c>
      <c r="J17" s="24">
        <f t="shared" si="7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v>0</v>
      </c>
      <c r="I18" s="24">
        <v>0</v>
      </c>
      <c r="J18" s="24">
        <f t="shared" si="7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v>0</v>
      </c>
      <c r="I19" s="24">
        <v>0</v>
      </c>
      <c r="J19" s="24">
        <f t="shared" si="7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v>0</v>
      </c>
      <c r="I20" s="24">
        <v>0</v>
      </c>
      <c r="J20" s="24">
        <f t="shared" si="7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v>0</v>
      </c>
      <c r="I21" s="24">
        <v>0</v>
      </c>
      <c r="J21" s="24">
        <f t="shared" si="7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v>0</v>
      </c>
      <c r="I22" s="24">
        <v>0</v>
      </c>
      <c r="J22" s="24">
        <f t="shared" si="7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v>0</v>
      </c>
      <c r="I23" s="24">
        <v>0</v>
      </c>
      <c r="J23" s="24">
        <f t="shared" si="7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v>0</v>
      </c>
      <c r="I24" s="24">
        <v>0</v>
      </c>
      <c r="J24" s="24">
        <f t="shared" si="7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v>0</v>
      </c>
      <c r="I25" s="24">
        <v>0</v>
      </c>
      <c r="J25" s="24">
        <f t="shared" si="7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v>0</v>
      </c>
      <c r="I26" s="24">
        <v>0</v>
      </c>
      <c r="J26" s="24">
        <f t="shared" si="7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v>0</v>
      </c>
      <c r="I27" s="24">
        <v>0</v>
      </c>
      <c r="J27" s="24">
        <f t="shared" si="7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v>0</v>
      </c>
      <c r="I28" s="24">
        <v>0</v>
      </c>
      <c r="J28" s="24">
        <f t="shared" si="7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v>0</v>
      </c>
      <c r="I29" s="24">
        <v>0</v>
      </c>
      <c r="J29" s="24">
        <f t="shared" si="7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v>0</v>
      </c>
      <c r="I30" s="24">
        <v>0</v>
      </c>
      <c r="J30" s="24">
        <f t="shared" si="7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v>0</v>
      </c>
      <c r="I31" s="24">
        <v>0</v>
      </c>
      <c r="J31" s="24">
        <f t="shared" si="7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v>0</v>
      </c>
      <c r="I32" s="24">
        <v>0</v>
      </c>
      <c r="J32" s="24">
        <f t="shared" si="7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v>0</v>
      </c>
      <c r="I33" s="24">
        <v>0</v>
      </c>
      <c r="J33" s="24">
        <f t="shared" si="7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v>0</v>
      </c>
      <c r="I34" s="24">
        <v>0</v>
      </c>
      <c r="J34" s="24">
        <f t="shared" si="7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v>0</v>
      </c>
      <c r="I35" s="24">
        <v>0</v>
      </c>
      <c r="J35" s="24">
        <f t="shared" si="7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v>0</v>
      </c>
      <c r="I36" s="24">
        <v>0</v>
      </c>
      <c r="J36" s="24">
        <f t="shared" si="7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8">E37-F37</f>
        <v>0</v>
      </c>
      <c r="H37" s="14">
        <v>0</v>
      </c>
      <c r="I37" s="24">
        <v>0</v>
      </c>
      <c r="J37" s="24">
        <f t="shared" si="7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9">MONTH(B38)&amp;YEAR(B38)</f>
        <v>22022</v>
      </c>
      <c r="B38" s="12">
        <f t="shared" ref="B38:B69" si="10">EDATE(B37,1)</f>
        <v>44593</v>
      </c>
      <c r="C38" s="13">
        <f t="shared" ref="C38:C69" si="11">C37-H38+I38</f>
        <v>0</v>
      </c>
      <c r="D38" s="13">
        <f t="shared" ref="D38:D69" si="12">C37*$K$1</f>
        <v>0</v>
      </c>
      <c r="E38" s="13">
        <f t="shared" ref="E38:E69" si="13">C37*$K$1+G37</f>
        <v>0</v>
      </c>
      <c r="F38" s="14">
        <f t="shared" ref="F38:F69" si="14">IF(J38&gt;E38,E38,J38)</f>
        <v>0</v>
      </c>
      <c r="G38" s="14">
        <f t="shared" si="8"/>
        <v>0</v>
      </c>
      <c r="H38" s="14">
        <f t="shared" ref="H38:H69" si="15">IF(J38&gt;F38,J38-F38,0)</f>
        <v>0</v>
      </c>
      <c r="I38" s="24">
        <f t="shared" ref="I38:I69" si="16">-SUMIF(L38:P38,"&lt;0",L38:P38)</f>
        <v>0</v>
      </c>
      <c r="J38" s="24">
        <f t="shared" si="7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9"/>
        <v>32022</v>
      </c>
      <c r="B39" s="12">
        <f t="shared" si="10"/>
        <v>44621</v>
      </c>
      <c r="C39" s="13">
        <f t="shared" si="11"/>
        <v>0</v>
      </c>
      <c r="D39" s="13">
        <f t="shared" si="12"/>
        <v>0</v>
      </c>
      <c r="E39" s="13">
        <f t="shared" si="13"/>
        <v>0</v>
      </c>
      <c r="F39" s="14">
        <f t="shared" si="14"/>
        <v>0</v>
      </c>
      <c r="G39" s="14">
        <f t="shared" si="8"/>
        <v>0</v>
      </c>
      <c r="H39" s="14">
        <f t="shared" si="15"/>
        <v>0</v>
      </c>
      <c r="I39" s="24">
        <f t="shared" si="16"/>
        <v>0</v>
      </c>
      <c r="J39" s="24">
        <f t="shared" si="7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9"/>
        <v>42022</v>
      </c>
      <c r="B40" s="12">
        <f t="shared" si="10"/>
        <v>44652</v>
      </c>
      <c r="C40" s="13">
        <f t="shared" si="11"/>
        <v>0</v>
      </c>
      <c r="D40" s="13">
        <f t="shared" si="12"/>
        <v>0</v>
      </c>
      <c r="E40" s="13">
        <f t="shared" si="13"/>
        <v>0</v>
      </c>
      <c r="F40" s="14">
        <f t="shared" si="14"/>
        <v>0</v>
      </c>
      <c r="G40" s="14">
        <f t="shared" si="8"/>
        <v>0</v>
      </c>
      <c r="H40" s="14">
        <f t="shared" si="15"/>
        <v>0</v>
      </c>
      <c r="I40" s="24">
        <f t="shared" si="16"/>
        <v>0</v>
      </c>
      <c r="J40" s="24">
        <f t="shared" si="7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9"/>
        <v>52022</v>
      </c>
      <c r="B41" s="12">
        <f t="shared" si="10"/>
        <v>44682</v>
      </c>
      <c r="C41" s="13">
        <f t="shared" si="11"/>
        <v>0</v>
      </c>
      <c r="D41" s="13">
        <f t="shared" si="12"/>
        <v>0</v>
      </c>
      <c r="E41" s="13">
        <f t="shared" si="13"/>
        <v>0</v>
      </c>
      <c r="F41" s="14">
        <f t="shared" si="14"/>
        <v>0</v>
      </c>
      <c r="G41" s="14">
        <f t="shared" si="8"/>
        <v>0</v>
      </c>
      <c r="H41" s="14">
        <f t="shared" si="15"/>
        <v>0</v>
      </c>
      <c r="I41" s="24">
        <f t="shared" si="16"/>
        <v>0</v>
      </c>
      <c r="J41" s="24">
        <f t="shared" si="7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9"/>
        <v>62022</v>
      </c>
      <c r="B42" s="12">
        <f t="shared" si="10"/>
        <v>44713</v>
      </c>
      <c r="C42" s="13">
        <f t="shared" si="11"/>
        <v>0</v>
      </c>
      <c r="D42" s="13">
        <f t="shared" si="12"/>
        <v>0</v>
      </c>
      <c r="E42" s="13">
        <f t="shared" si="13"/>
        <v>0</v>
      </c>
      <c r="F42" s="14">
        <f t="shared" si="14"/>
        <v>0</v>
      </c>
      <c r="G42" s="14">
        <f t="shared" si="8"/>
        <v>0</v>
      </c>
      <c r="H42" s="14">
        <f t="shared" si="15"/>
        <v>0</v>
      </c>
      <c r="I42" s="24">
        <f t="shared" si="16"/>
        <v>0</v>
      </c>
      <c r="J42" s="24">
        <f t="shared" si="7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9"/>
        <v>72022</v>
      </c>
      <c r="B43" s="12">
        <f t="shared" si="10"/>
        <v>44743</v>
      </c>
      <c r="C43" s="13">
        <f t="shared" si="11"/>
        <v>0</v>
      </c>
      <c r="D43" s="13">
        <f t="shared" si="12"/>
        <v>0</v>
      </c>
      <c r="E43" s="13">
        <f t="shared" si="13"/>
        <v>0</v>
      </c>
      <c r="F43" s="14">
        <f t="shared" si="14"/>
        <v>0</v>
      </c>
      <c r="G43" s="14">
        <f t="shared" si="8"/>
        <v>0</v>
      </c>
      <c r="H43" s="14">
        <f t="shared" si="15"/>
        <v>0</v>
      </c>
      <c r="I43" s="24">
        <f t="shared" si="16"/>
        <v>0</v>
      </c>
      <c r="J43" s="24">
        <f t="shared" si="7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9"/>
        <v>82022</v>
      </c>
      <c r="B44" s="12">
        <f t="shared" si="10"/>
        <v>44774</v>
      </c>
      <c r="C44" s="13">
        <f t="shared" si="11"/>
        <v>0</v>
      </c>
      <c r="D44" s="13">
        <f t="shared" si="12"/>
        <v>0</v>
      </c>
      <c r="E44" s="13">
        <f t="shared" si="13"/>
        <v>0</v>
      </c>
      <c r="F44" s="14">
        <f t="shared" si="14"/>
        <v>0</v>
      </c>
      <c r="G44" s="14">
        <f t="shared" si="8"/>
        <v>0</v>
      </c>
      <c r="H44" s="14">
        <f t="shared" si="15"/>
        <v>0</v>
      </c>
      <c r="I44" s="24">
        <f t="shared" si="16"/>
        <v>0</v>
      </c>
      <c r="J44" s="24">
        <f t="shared" si="7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9"/>
        <v>92022</v>
      </c>
      <c r="B45" s="12">
        <f t="shared" si="10"/>
        <v>44805</v>
      </c>
      <c r="C45" s="13">
        <f t="shared" si="11"/>
        <v>0</v>
      </c>
      <c r="D45" s="13">
        <f t="shared" si="12"/>
        <v>0</v>
      </c>
      <c r="E45" s="13">
        <f t="shared" si="13"/>
        <v>0</v>
      </c>
      <c r="F45" s="14">
        <f t="shared" si="14"/>
        <v>0</v>
      </c>
      <c r="G45" s="14">
        <f t="shared" si="8"/>
        <v>0</v>
      </c>
      <c r="H45" s="14">
        <f t="shared" si="15"/>
        <v>0</v>
      </c>
      <c r="I45" s="24">
        <f t="shared" si="16"/>
        <v>0</v>
      </c>
      <c r="J45" s="24">
        <f t="shared" si="7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9"/>
        <v>102022</v>
      </c>
      <c r="B46" s="12">
        <f t="shared" si="10"/>
        <v>44835</v>
      </c>
      <c r="C46" s="13">
        <f t="shared" si="11"/>
        <v>0</v>
      </c>
      <c r="D46" s="13">
        <f t="shared" si="12"/>
        <v>0</v>
      </c>
      <c r="E46" s="13">
        <f t="shared" si="13"/>
        <v>0</v>
      </c>
      <c r="F46" s="14">
        <f t="shared" si="14"/>
        <v>0</v>
      </c>
      <c r="G46" s="14">
        <f t="shared" si="8"/>
        <v>0</v>
      </c>
      <c r="H46" s="14">
        <f t="shared" si="15"/>
        <v>0</v>
      </c>
      <c r="I46" s="24">
        <f t="shared" si="16"/>
        <v>0</v>
      </c>
      <c r="J46" s="24">
        <f t="shared" si="7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9"/>
        <v>112022</v>
      </c>
      <c r="B47" s="12">
        <f t="shared" si="10"/>
        <v>44866</v>
      </c>
      <c r="C47" s="13">
        <f t="shared" si="11"/>
        <v>0</v>
      </c>
      <c r="D47" s="13">
        <f t="shared" si="12"/>
        <v>0</v>
      </c>
      <c r="E47" s="13">
        <f t="shared" si="13"/>
        <v>0</v>
      </c>
      <c r="F47" s="14">
        <f t="shared" si="14"/>
        <v>0</v>
      </c>
      <c r="G47" s="14">
        <f t="shared" si="8"/>
        <v>0</v>
      </c>
      <c r="H47" s="14">
        <f t="shared" si="15"/>
        <v>0</v>
      </c>
      <c r="I47" s="24">
        <f t="shared" si="16"/>
        <v>0</v>
      </c>
      <c r="J47" s="24">
        <f t="shared" si="7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9"/>
        <v>122022</v>
      </c>
      <c r="B48" s="12">
        <f t="shared" si="10"/>
        <v>44896</v>
      </c>
      <c r="C48" s="13">
        <f t="shared" si="11"/>
        <v>0</v>
      </c>
      <c r="D48" s="13">
        <f t="shared" si="12"/>
        <v>0</v>
      </c>
      <c r="E48" s="13">
        <f t="shared" si="13"/>
        <v>0</v>
      </c>
      <c r="F48" s="14">
        <f t="shared" si="14"/>
        <v>0</v>
      </c>
      <c r="G48" s="14">
        <f t="shared" si="8"/>
        <v>0</v>
      </c>
      <c r="H48" s="14">
        <f t="shared" si="15"/>
        <v>0</v>
      </c>
      <c r="I48" s="24">
        <f t="shared" si="16"/>
        <v>0</v>
      </c>
      <c r="J48" s="24">
        <f t="shared" si="7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9"/>
        <v>12023</v>
      </c>
      <c r="B49" s="12">
        <f t="shared" si="10"/>
        <v>44927</v>
      </c>
      <c r="C49" s="13">
        <f t="shared" si="11"/>
        <v>0</v>
      </c>
      <c r="D49" s="13">
        <f t="shared" si="12"/>
        <v>0</v>
      </c>
      <c r="E49" s="13">
        <f t="shared" si="13"/>
        <v>0</v>
      </c>
      <c r="F49" s="14">
        <f t="shared" si="14"/>
        <v>0</v>
      </c>
      <c r="G49" s="14">
        <f t="shared" si="8"/>
        <v>0</v>
      </c>
      <c r="H49" s="14">
        <f t="shared" si="15"/>
        <v>0</v>
      </c>
      <c r="I49" s="24">
        <f t="shared" si="16"/>
        <v>0</v>
      </c>
      <c r="J49" s="24">
        <f t="shared" si="7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9"/>
        <v>22023</v>
      </c>
      <c r="B50" s="12">
        <f t="shared" si="10"/>
        <v>44958</v>
      </c>
      <c r="C50" s="13">
        <f t="shared" si="11"/>
        <v>0</v>
      </c>
      <c r="D50" s="13">
        <f t="shared" si="12"/>
        <v>0</v>
      </c>
      <c r="E50" s="13">
        <f t="shared" si="13"/>
        <v>0</v>
      </c>
      <c r="F50" s="14">
        <f t="shared" si="14"/>
        <v>0</v>
      </c>
      <c r="G50" s="14">
        <f t="shared" si="8"/>
        <v>0</v>
      </c>
      <c r="H50" s="14">
        <f t="shared" si="15"/>
        <v>0</v>
      </c>
      <c r="I50" s="24">
        <f t="shared" si="16"/>
        <v>0</v>
      </c>
      <c r="J50" s="24">
        <f t="shared" si="7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9"/>
        <v>32023</v>
      </c>
      <c r="B51" s="12">
        <f t="shared" si="10"/>
        <v>44986</v>
      </c>
      <c r="C51" s="13">
        <f t="shared" si="11"/>
        <v>0</v>
      </c>
      <c r="D51" s="13">
        <f t="shared" si="12"/>
        <v>0</v>
      </c>
      <c r="E51" s="13">
        <f t="shared" si="13"/>
        <v>0</v>
      </c>
      <c r="F51" s="14">
        <f t="shared" si="14"/>
        <v>0</v>
      </c>
      <c r="G51" s="14">
        <f t="shared" si="8"/>
        <v>0</v>
      </c>
      <c r="H51" s="14">
        <f t="shared" si="15"/>
        <v>0</v>
      </c>
      <c r="I51" s="24">
        <f t="shared" si="16"/>
        <v>0</v>
      </c>
      <c r="J51" s="24">
        <f t="shared" si="7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9"/>
        <v>42023</v>
      </c>
      <c r="B52" s="12">
        <f t="shared" si="10"/>
        <v>45017</v>
      </c>
      <c r="C52" s="13">
        <f t="shared" si="11"/>
        <v>0</v>
      </c>
      <c r="D52" s="13">
        <f t="shared" si="12"/>
        <v>0</v>
      </c>
      <c r="E52" s="13">
        <f t="shared" si="13"/>
        <v>0</v>
      </c>
      <c r="F52" s="14">
        <f t="shared" si="14"/>
        <v>0</v>
      </c>
      <c r="G52" s="14">
        <f t="shared" si="8"/>
        <v>0</v>
      </c>
      <c r="H52" s="14">
        <f t="shared" si="15"/>
        <v>0</v>
      </c>
      <c r="I52" s="24">
        <f t="shared" si="16"/>
        <v>0</v>
      </c>
      <c r="J52" s="24">
        <f t="shared" si="7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9"/>
        <v>52023</v>
      </c>
      <c r="B53" s="12">
        <f t="shared" si="10"/>
        <v>45047</v>
      </c>
      <c r="C53" s="13">
        <f t="shared" si="11"/>
        <v>0</v>
      </c>
      <c r="D53" s="13">
        <f t="shared" si="12"/>
        <v>0</v>
      </c>
      <c r="E53" s="13">
        <f t="shared" si="13"/>
        <v>0</v>
      </c>
      <c r="F53" s="14">
        <f t="shared" si="14"/>
        <v>0</v>
      </c>
      <c r="G53" s="14">
        <f t="shared" si="8"/>
        <v>0</v>
      </c>
      <c r="H53" s="14">
        <f t="shared" si="15"/>
        <v>0</v>
      </c>
      <c r="I53" s="24">
        <f t="shared" si="16"/>
        <v>0</v>
      </c>
      <c r="J53" s="24">
        <f t="shared" si="7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9"/>
        <v>62023</v>
      </c>
      <c r="B54" s="12">
        <f t="shared" si="10"/>
        <v>45078</v>
      </c>
      <c r="C54" s="13">
        <f t="shared" si="11"/>
        <v>0</v>
      </c>
      <c r="D54" s="13">
        <f t="shared" si="12"/>
        <v>0</v>
      </c>
      <c r="E54" s="13">
        <f t="shared" si="13"/>
        <v>0</v>
      </c>
      <c r="F54" s="14">
        <f t="shared" si="14"/>
        <v>0</v>
      </c>
      <c r="G54" s="14">
        <f t="shared" si="8"/>
        <v>0</v>
      </c>
      <c r="H54" s="14">
        <f t="shared" si="15"/>
        <v>0</v>
      </c>
      <c r="I54" s="24">
        <f t="shared" si="16"/>
        <v>0</v>
      </c>
      <c r="J54" s="24">
        <f t="shared" si="7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9"/>
        <v>72023</v>
      </c>
      <c r="B55" s="12">
        <f t="shared" si="10"/>
        <v>45108</v>
      </c>
      <c r="C55" s="13">
        <f t="shared" si="11"/>
        <v>0</v>
      </c>
      <c r="D55" s="13">
        <f t="shared" si="12"/>
        <v>0</v>
      </c>
      <c r="E55" s="13">
        <f t="shared" si="13"/>
        <v>0</v>
      </c>
      <c r="F55" s="14">
        <f t="shared" si="14"/>
        <v>0</v>
      </c>
      <c r="G55" s="14">
        <f t="shared" si="8"/>
        <v>0</v>
      </c>
      <c r="H55" s="14">
        <f t="shared" si="15"/>
        <v>0</v>
      </c>
      <c r="I55" s="24">
        <f t="shared" si="16"/>
        <v>0</v>
      </c>
      <c r="J55" s="24">
        <f t="shared" si="7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9"/>
        <v>82023</v>
      </c>
      <c r="B56" s="12">
        <f t="shared" si="10"/>
        <v>45139</v>
      </c>
      <c r="C56" s="13">
        <f t="shared" si="11"/>
        <v>0</v>
      </c>
      <c r="D56" s="13">
        <f t="shared" si="12"/>
        <v>0</v>
      </c>
      <c r="E56" s="13">
        <f t="shared" si="13"/>
        <v>0</v>
      </c>
      <c r="F56" s="14">
        <f t="shared" si="14"/>
        <v>0</v>
      </c>
      <c r="G56" s="14">
        <f t="shared" si="8"/>
        <v>0</v>
      </c>
      <c r="H56" s="14">
        <f t="shared" si="15"/>
        <v>0</v>
      </c>
      <c r="I56" s="24">
        <f t="shared" si="16"/>
        <v>0</v>
      </c>
      <c r="J56" s="24">
        <f t="shared" si="7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9"/>
        <v>92023</v>
      </c>
      <c r="B57" s="12">
        <f t="shared" si="10"/>
        <v>45170</v>
      </c>
      <c r="C57" s="13">
        <f t="shared" si="11"/>
        <v>0</v>
      </c>
      <c r="D57" s="13">
        <f t="shared" si="12"/>
        <v>0</v>
      </c>
      <c r="E57" s="13">
        <f t="shared" si="13"/>
        <v>0</v>
      </c>
      <c r="F57" s="14">
        <f t="shared" si="14"/>
        <v>0</v>
      </c>
      <c r="G57" s="14">
        <f t="shared" si="8"/>
        <v>0</v>
      </c>
      <c r="H57" s="14">
        <f t="shared" si="15"/>
        <v>0</v>
      </c>
      <c r="I57" s="24">
        <f t="shared" si="16"/>
        <v>0</v>
      </c>
      <c r="J57" s="24">
        <f t="shared" si="7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9"/>
        <v>102023</v>
      </c>
      <c r="B58" s="12">
        <f t="shared" si="10"/>
        <v>45200</v>
      </c>
      <c r="C58" s="13">
        <f t="shared" si="11"/>
        <v>0</v>
      </c>
      <c r="D58" s="13">
        <f t="shared" si="12"/>
        <v>0</v>
      </c>
      <c r="E58" s="13">
        <f t="shared" si="13"/>
        <v>0</v>
      </c>
      <c r="F58" s="14">
        <f t="shared" si="14"/>
        <v>0</v>
      </c>
      <c r="G58" s="14">
        <f t="shared" si="8"/>
        <v>0</v>
      </c>
      <c r="H58" s="14">
        <f t="shared" si="15"/>
        <v>0</v>
      </c>
      <c r="I58" s="24">
        <f t="shared" si="16"/>
        <v>0</v>
      </c>
      <c r="J58" s="24">
        <f t="shared" si="7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9"/>
        <v>112023</v>
      </c>
      <c r="B59" s="12">
        <f t="shared" si="10"/>
        <v>45231</v>
      </c>
      <c r="C59" s="13">
        <f t="shared" si="11"/>
        <v>0</v>
      </c>
      <c r="D59" s="13">
        <f t="shared" si="12"/>
        <v>0</v>
      </c>
      <c r="E59" s="13">
        <f t="shared" si="13"/>
        <v>0</v>
      </c>
      <c r="F59" s="14">
        <f t="shared" si="14"/>
        <v>0</v>
      </c>
      <c r="G59" s="14">
        <f t="shared" si="8"/>
        <v>0</v>
      </c>
      <c r="H59" s="14">
        <f t="shared" si="15"/>
        <v>0</v>
      </c>
      <c r="I59" s="24">
        <f t="shared" si="16"/>
        <v>0</v>
      </c>
      <c r="J59" s="24">
        <f t="shared" si="7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9"/>
        <v>122023</v>
      </c>
      <c r="B60" s="12">
        <f t="shared" si="10"/>
        <v>45261</v>
      </c>
      <c r="C60" s="13">
        <f t="shared" si="11"/>
        <v>0</v>
      </c>
      <c r="D60" s="13">
        <f t="shared" si="12"/>
        <v>0</v>
      </c>
      <c r="E60" s="13">
        <f t="shared" si="13"/>
        <v>0</v>
      </c>
      <c r="F60" s="14">
        <f t="shared" si="14"/>
        <v>0</v>
      </c>
      <c r="G60" s="14">
        <f t="shared" si="8"/>
        <v>0</v>
      </c>
      <c r="H60" s="14">
        <f t="shared" si="15"/>
        <v>0</v>
      </c>
      <c r="I60" s="24">
        <f t="shared" si="16"/>
        <v>0</v>
      </c>
      <c r="J60" s="24">
        <f t="shared" si="7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9"/>
        <v>12024</v>
      </c>
      <c r="B61" s="12">
        <f t="shared" si="10"/>
        <v>45292</v>
      </c>
      <c r="C61" s="13">
        <f t="shared" si="11"/>
        <v>0</v>
      </c>
      <c r="D61" s="13">
        <f t="shared" si="12"/>
        <v>0</v>
      </c>
      <c r="E61" s="13">
        <f t="shared" si="13"/>
        <v>0</v>
      </c>
      <c r="F61" s="14">
        <f t="shared" si="14"/>
        <v>0</v>
      </c>
      <c r="G61" s="14">
        <f t="shared" si="8"/>
        <v>0</v>
      </c>
      <c r="H61" s="14">
        <f t="shared" si="15"/>
        <v>0</v>
      </c>
      <c r="I61" s="24">
        <f t="shared" si="16"/>
        <v>0</v>
      </c>
      <c r="J61" s="24">
        <f t="shared" si="7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9"/>
        <v>22024</v>
      </c>
      <c r="B62" s="12">
        <f t="shared" si="10"/>
        <v>45323</v>
      </c>
      <c r="C62" s="13">
        <f t="shared" si="11"/>
        <v>0</v>
      </c>
      <c r="D62" s="13">
        <f t="shared" si="12"/>
        <v>0</v>
      </c>
      <c r="E62" s="13">
        <f t="shared" si="13"/>
        <v>0</v>
      </c>
      <c r="F62" s="14">
        <f t="shared" si="14"/>
        <v>0</v>
      </c>
      <c r="G62" s="14">
        <f t="shared" si="8"/>
        <v>0</v>
      </c>
      <c r="H62" s="14">
        <f t="shared" si="15"/>
        <v>0</v>
      </c>
      <c r="I62" s="24">
        <f t="shared" si="16"/>
        <v>0</v>
      </c>
      <c r="J62" s="24">
        <f t="shared" si="7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9"/>
        <v>32024</v>
      </c>
      <c r="B63" s="12">
        <f t="shared" si="10"/>
        <v>45352</v>
      </c>
      <c r="C63" s="13">
        <f t="shared" si="11"/>
        <v>0</v>
      </c>
      <c r="D63" s="13">
        <f t="shared" si="12"/>
        <v>0</v>
      </c>
      <c r="E63" s="13">
        <f t="shared" si="13"/>
        <v>0</v>
      </c>
      <c r="F63" s="14">
        <f t="shared" si="14"/>
        <v>0</v>
      </c>
      <c r="G63" s="14">
        <f t="shared" si="8"/>
        <v>0</v>
      </c>
      <c r="H63" s="14">
        <f t="shared" si="15"/>
        <v>0</v>
      </c>
      <c r="I63" s="24">
        <f t="shared" si="16"/>
        <v>0</v>
      </c>
      <c r="J63" s="24">
        <f t="shared" si="7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9"/>
        <v>42024</v>
      </c>
      <c r="B64" s="12">
        <f t="shared" si="10"/>
        <v>45383</v>
      </c>
      <c r="C64" s="13">
        <f t="shared" si="11"/>
        <v>0</v>
      </c>
      <c r="D64" s="13">
        <f t="shared" si="12"/>
        <v>0</v>
      </c>
      <c r="E64" s="13">
        <f t="shared" si="13"/>
        <v>0</v>
      </c>
      <c r="F64" s="14">
        <f t="shared" si="14"/>
        <v>0</v>
      </c>
      <c r="G64" s="14">
        <f t="shared" si="8"/>
        <v>0</v>
      </c>
      <c r="H64" s="14">
        <f t="shared" si="15"/>
        <v>0</v>
      </c>
      <c r="I64" s="24">
        <f t="shared" si="16"/>
        <v>0</v>
      </c>
      <c r="J64" s="24">
        <f t="shared" si="7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9"/>
        <v>52024</v>
      </c>
      <c r="B65" s="12">
        <f t="shared" si="10"/>
        <v>45413</v>
      </c>
      <c r="C65" s="13">
        <f t="shared" si="11"/>
        <v>0</v>
      </c>
      <c r="D65" s="13">
        <f t="shared" si="12"/>
        <v>0</v>
      </c>
      <c r="E65" s="13">
        <f t="shared" si="13"/>
        <v>0</v>
      </c>
      <c r="F65" s="14">
        <f t="shared" si="14"/>
        <v>0</v>
      </c>
      <c r="G65" s="14">
        <f t="shared" si="8"/>
        <v>0</v>
      </c>
      <c r="H65" s="14">
        <f t="shared" si="15"/>
        <v>0</v>
      </c>
      <c r="I65" s="24">
        <f t="shared" si="16"/>
        <v>0</v>
      </c>
      <c r="J65" s="24">
        <f t="shared" si="7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9"/>
        <v>62024</v>
      </c>
      <c r="B66" s="12">
        <f t="shared" si="10"/>
        <v>45444</v>
      </c>
      <c r="C66" s="13">
        <f t="shared" si="11"/>
        <v>0</v>
      </c>
      <c r="D66" s="13">
        <f t="shared" si="12"/>
        <v>0</v>
      </c>
      <c r="E66" s="13">
        <f t="shared" si="13"/>
        <v>0</v>
      </c>
      <c r="F66" s="14">
        <f t="shared" si="14"/>
        <v>0</v>
      </c>
      <c r="G66" s="14">
        <f t="shared" si="8"/>
        <v>0</v>
      </c>
      <c r="H66" s="14">
        <f t="shared" si="15"/>
        <v>0</v>
      </c>
      <c r="I66" s="24">
        <f t="shared" si="16"/>
        <v>0</v>
      </c>
      <c r="J66" s="24">
        <f t="shared" si="7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9"/>
        <v>72024</v>
      </c>
      <c r="B67" s="12">
        <f t="shared" si="10"/>
        <v>45474</v>
      </c>
      <c r="C67" s="13">
        <f t="shared" si="11"/>
        <v>0</v>
      </c>
      <c r="D67" s="13">
        <f t="shared" si="12"/>
        <v>0</v>
      </c>
      <c r="E67" s="13">
        <f t="shared" si="13"/>
        <v>0</v>
      </c>
      <c r="F67" s="14">
        <f t="shared" si="14"/>
        <v>0</v>
      </c>
      <c r="G67" s="14">
        <f t="shared" si="8"/>
        <v>0</v>
      </c>
      <c r="H67" s="14">
        <f t="shared" si="15"/>
        <v>0</v>
      </c>
      <c r="I67" s="24">
        <f t="shared" si="16"/>
        <v>0</v>
      </c>
      <c r="J67" s="24">
        <f t="shared" si="7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9"/>
        <v>82024</v>
      </c>
      <c r="B68" s="12">
        <f t="shared" si="10"/>
        <v>45505</v>
      </c>
      <c r="C68" s="13">
        <f t="shared" si="11"/>
        <v>0</v>
      </c>
      <c r="D68" s="13">
        <f t="shared" si="12"/>
        <v>0</v>
      </c>
      <c r="E68" s="13">
        <f t="shared" si="13"/>
        <v>0</v>
      </c>
      <c r="F68" s="14">
        <f t="shared" si="14"/>
        <v>0</v>
      </c>
      <c r="G68" s="14">
        <f t="shared" si="8"/>
        <v>0</v>
      </c>
      <c r="H68" s="14">
        <f t="shared" si="15"/>
        <v>0</v>
      </c>
      <c r="I68" s="24">
        <f t="shared" si="16"/>
        <v>0</v>
      </c>
      <c r="J68" s="24">
        <f t="shared" si="7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9"/>
        <v>92024</v>
      </c>
      <c r="B69" s="12">
        <f t="shared" si="10"/>
        <v>45536</v>
      </c>
      <c r="C69" s="13">
        <f t="shared" si="11"/>
        <v>0</v>
      </c>
      <c r="D69" s="13">
        <f t="shared" si="12"/>
        <v>0</v>
      </c>
      <c r="E69" s="13">
        <f t="shared" si="13"/>
        <v>0</v>
      </c>
      <c r="F69" s="14">
        <f t="shared" si="14"/>
        <v>0</v>
      </c>
      <c r="G69" s="14">
        <f t="shared" ref="G69:G100" si="17">E69-F69</f>
        <v>0</v>
      </c>
      <c r="H69" s="14">
        <f t="shared" si="15"/>
        <v>0</v>
      </c>
      <c r="I69" s="24">
        <f t="shared" si="16"/>
        <v>0</v>
      </c>
      <c r="J69" s="24">
        <f t="shared" si="7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8">MONTH(B70)&amp;YEAR(B70)</f>
        <v>102024</v>
      </c>
      <c r="B70" s="12">
        <f t="shared" ref="B70:B101" si="19">EDATE(B69,1)</f>
        <v>45566</v>
      </c>
      <c r="C70" s="13">
        <f t="shared" ref="C70:C101" si="20">C69-H70+I70</f>
        <v>0</v>
      </c>
      <c r="D70" s="13">
        <f t="shared" ref="D70:D101" si="21">C69*$K$1</f>
        <v>0</v>
      </c>
      <c r="E70" s="13">
        <f t="shared" ref="E70:E101" si="22">C69*$K$1+G69</f>
        <v>0</v>
      </c>
      <c r="F70" s="14">
        <f t="shared" ref="F70:F101" si="23">IF(J70&gt;E70,E70,J70)</f>
        <v>0</v>
      </c>
      <c r="G70" s="14">
        <f t="shared" si="17"/>
        <v>0</v>
      </c>
      <c r="H70" s="14">
        <f t="shared" ref="H70:H101" si="24">IF(J70&gt;F70,J70-F70,0)</f>
        <v>0</v>
      </c>
      <c r="I70" s="24">
        <f t="shared" ref="I70:I101" si="25">-SUMIF(L70:P70,"&lt;0",L70:P70)</f>
        <v>0</v>
      </c>
      <c r="J70" s="24">
        <f t="shared" si="7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8"/>
        <v>112024</v>
      </c>
      <c r="B71" s="12">
        <f t="shared" si="19"/>
        <v>45597</v>
      </c>
      <c r="C71" s="13">
        <f t="shared" si="20"/>
        <v>0</v>
      </c>
      <c r="D71" s="13">
        <f t="shared" si="21"/>
        <v>0</v>
      </c>
      <c r="E71" s="13">
        <f t="shared" si="22"/>
        <v>0</v>
      </c>
      <c r="F71" s="14">
        <f t="shared" si="23"/>
        <v>0</v>
      </c>
      <c r="G71" s="14">
        <f t="shared" si="17"/>
        <v>0</v>
      </c>
      <c r="H71" s="14">
        <f t="shared" si="24"/>
        <v>0</v>
      </c>
      <c r="I71" s="24">
        <f t="shared" si="25"/>
        <v>0</v>
      </c>
      <c r="J71" s="24">
        <f t="shared" ref="J71:J124" si="26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8"/>
        <v>122024</v>
      </c>
      <c r="B72" s="12">
        <f t="shared" si="19"/>
        <v>45627</v>
      </c>
      <c r="C72" s="13">
        <f t="shared" si="20"/>
        <v>0</v>
      </c>
      <c r="D72" s="13">
        <f t="shared" si="21"/>
        <v>0</v>
      </c>
      <c r="E72" s="13">
        <f t="shared" si="22"/>
        <v>0</v>
      </c>
      <c r="F72" s="14">
        <f t="shared" si="23"/>
        <v>0</v>
      </c>
      <c r="G72" s="14">
        <f t="shared" si="17"/>
        <v>0</v>
      </c>
      <c r="H72" s="14">
        <f t="shared" si="24"/>
        <v>0</v>
      </c>
      <c r="I72" s="24">
        <f t="shared" si="25"/>
        <v>0</v>
      </c>
      <c r="J72" s="24">
        <f t="shared" si="26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8"/>
        <v>12025</v>
      </c>
      <c r="B73" s="12">
        <f t="shared" si="19"/>
        <v>45658</v>
      </c>
      <c r="C73" s="13">
        <f t="shared" si="20"/>
        <v>0</v>
      </c>
      <c r="D73" s="13">
        <f t="shared" si="21"/>
        <v>0</v>
      </c>
      <c r="E73" s="13">
        <f t="shared" si="22"/>
        <v>0</v>
      </c>
      <c r="F73" s="14">
        <f t="shared" si="23"/>
        <v>0</v>
      </c>
      <c r="G73" s="14">
        <f t="shared" si="17"/>
        <v>0</v>
      </c>
      <c r="H73" s="14">
        <f t="shared" si="24"/>
        <v>0</v>
      </c>
      <c r="I73" s="24">
        <f t="shared" si="25"/>
        <v>0</v>
      </c>
      <c r="J73" s="24">
        <f t="shared" si="26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8"/>
        <v>22025</v>
      </c>
      <c r="B74" s="12">
        <f t="shared" si="19"/>
        <v>45689</v>
      </c>
      <c r="C74" s="13">
        <f t="shared" si="20"/>
        <v>0</v>
      </c>
      <c r="D74" s="13">
        <f t="shared" si="21"/>
        <v>0</v>
      </c>
      <c r="E74" s="13">
        <f t="shared" si="22"/>
        <v>0</v>
      </c>
      <c r="F74" s="14">
        <f t="shared" si="23"/>
        <v>0</v>
      </c>
      <c r="G74" s="14">
        <f t="shared" si="17"/>
        <v>0</v>
      </c>
      <c r="H74" s="14">
        <f t="shared" si="24"/>
        <v>0</v>
      </c>
      <c r="I74" s="24">
        <f t="shared" si="25"/>
        <v>0</v>
      </c>
      <c r="J74" s="24">
        <f t="shared" si="26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8"/>
        <v>32025</v>
      </c>
      <c r="B75" s="12">
        <f t="shared" si="19"/>
        <v>45717</v>
      </c>
      <c r="C75" s="13">
        <f t="shared" si="20"/>
        <v>0</v>
      </c>
      <c r="D75" s="13">
        <f t="shared" si="21"/>
        <v>0</v>
      </c>
      <c r="E75" s="13">
        <f t="shared" si="22"/>
        <v>0</v>
      </c>
      <c r="F75" s="14">
        <f t="shared" si="23"/>
        <v>0</v>
      </c>
      <c r="G75" s="14">
        <f t="shared" si="17"/>
        <v>0</v>
      </c>
      <c r="H75" s="14">
        <f t="shared" si="24"/>
        <v>0</v>
      </c>
      <c r="I75" s="24">
        <f t="shared" si="25"/>
        <v>0</v>
      </c>
      <c r="J75" s="24">
        <f t="shared" si="26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8"/>
        <v>42025</v>
      </c>
      <c r="B76" s="12">
        <f t="shared" si="19"/>
        <v>45748</v>
      </c>
      <c r="C76" s="13">
        <f t="shared" si="20"/>
        <v>0</v>
      </c>
      <c r="D76" s="13">
        <f t="shared" si="21"/>
        <v>0</v>
      </c>
      <c r="E76" s="13">
        <f t="shared" si="22"/>
        <v>0</v>
      </c>
      <c r="F76" s="14">
        <f t="shared" si="23"/>
        <v>0</v>
      </c>
      <c r="G76" s="14">
        <f t="shared" si="17"/>
        <v>0</v>
      </c>
      <c r="H76" s="14">
        <f t="shared" si="24"/>
        <v>0</v>
      </c>
      <c r="I76" s="24">
        <f t="shared" si="25"/>
        <v>0</v>
      </c>
      <c r="J76" s="24">
        <f t="shared" si="26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8"/>
        <v>52025</v>
      </c>
      <c r="B77" s="12">
        <f t="shared" si="19"/>
        <v>45778</v>
      </c>
      <c r="C77" s="13">
        <f t="shared" si="20"/>
        <v>0</v>
      </c>
      <c r="D77" s="13">
        <f t="shared" si="21"/>
        <v>0</v>
      </c>
      <c r="E77" s="13">
        <f t="shared" si="22"/>
        <v>0</v>
      </c>
      <c r="F77" s="14">
        <f t="shared" si="23"/>
        <v>0</v>
      </c>
      <c r="G77" s="14">
        <f t="shared" si="17"/>
        <v>0</v>
      </c>
      <c r="H77" s="14">
        <f t="shared" si="24"/>
        <v>0</v>
      </c>
      <c r="I77" s="24">
        <f t="shared" si="25"/>
        <v>0</v>
      </c>
      <c r="J77" s="24">
        <f t="shared" si="26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8"/>
        <v>62025</v>
      </c>
      <c r="B78" s="12">
        <f t="shared" si="19"/>
        <v>45809</v>
      </c>
      <c r="C78" s="13">
        <f t="shared" si="20"/>
        <v>0</v>
      </c>
      <c r="D78" s="13">
        <f t="shared" si="21"/>
        <v>0</v>
      </c>
      <c r="E78" s="13">
        <f t="shared" si="22"/>
        <v>0</v>
      </c>
      <c r="F78" s="14">
        <f t="shared" si="23"/>
        <v>0</v>
      </c>
      <c r="G78" s="14">
        <f t="shared" si="17"/>
        <v>0</v>
      </c>
      <c r="H78" s="14">
        <f t="shared" si="24"/>
        <v>0</v>
      </c>
      <c r="I78" s="24">
        <f t="shared" si="25"/>
        <v>0</v>
      </c>
      <c r="J78" s="24">
        <f t="shared" si="26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8"/>
        <v>72025</v>
      </c>
      <c r="B79" s="12">
        <f t="shared" si="19"/>
        <v>45839</v>
      </c>
      <c r="C79" s="13">
        <f t="shared" si="20"/>
        <v>0</v>
      </c>
      <c r="D79" s="13">
        <f t="shared" si="21"/>
        <v>0</v>
      </c>
      <c r="E79" s="13">
        <f t="shared" si="22"/>
        <v>0</v>
      </c>
      <c r="F79" s="14">
        <f t="shared" si="23"/>
        <v>0</v>
      </c>
      <c r="G79" s="14">
        <f t="shared" si="17"/>
        <v>0</v>
      </c>
      <c r="H79" s="14">
        <f t="shared" si="24"/>
        <v>0</v>
      </c>
      <c r="I79" s="24">
        <f t="shared" si="25"/>
        <v>0</v>
      </c>
      <c r="J79" s="24">
        <f t="shared" si="26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8"/>
        <v>82025</v>
      </c>
      <c r="B80" s="12">
        <f t="shared" si="19"/>
        <v>45870</v>
      </c>
      <c r="C80" s="13">
        <f t="shared" si="20"/>
        <v>0</v>
      </c>
      <c r="D80" s="13">
        <f t="shared" si="21"/>
        <v>0</v>
      </c>
      <c r="E80" s="13">
        <f t="shared" si="22"/>
        <v>0</v>
      </c>
      <c r="F80" s="14">
        <f t="shared" si="23"/>
        <v>0</v>
      </c>
      <c r="G80" s="14">
        <f t="shared" si="17"/>
        <v>0</v>
      </c>
      <c r="H80" s="14">
        <f t="shared" si="24"/>
        <v>0</v>
      </c>
      <c r="I80" s="24">
        <f t="shared" si="25"/>
        <v>0</v>
      </c>
      <c r="J80" s="24">
        <f t="shared" si="26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8"/>
        <v>92025</v>
      </c>
      <c r="B81" s="12">
        <f t="shared" si="19"/>
        <v>45901</v>
      </c>
      <c r="C81" s="13">
        <f t="shared" si="20"/>
        <v>0</v>
      </c>
      <c r="D81" s="13">
        <f t="shared" si="21"/>
        <v>0</v>
      </c>
      <c r="E81" s="13">
        <f t="shared" si="22"/>
        <v>0</v>
      </c>
      <c r="F81" s="14">
        <f t="shared" si="23"/>
        <v>0</v>
      </c>
      <c r="G81" s="14">
        <f t="shared" si="17"/>
        <v>0</v>
      </c>
      <c r="H81" s="14">
        <f t="shared" si="24"/>
        <v>0</v>
      </c>
      <c r="I81" s="24">
        <f t="shared" si="25"/>
        <v>0</v>
      </c>
      <c r="J81" s="24">
        <f t="shared" si="26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8"/>
        <v>102025</v>
      </c>
      <c r="B82" s="12">
        <f t="shared" si="19"/>
        <v>45931</v>
      </c>
      <c r="C82" s="13">
        <f t="shared" si="20"/>
        <v>0</v>
      </c>
      <c r="D82" s="13">
        <f t="shared" si="21"/>
        <v>0</v>
      </c>
      <c r="E82" s="13">
        <f t="shared" si="22"/>
        <v>0</v>
      </c>
      <c r="F82" s="14">
        <f t="shared" si="23"/>
        <v>0</v>
      </c>
      <c r="G82" s="14">
        <f t="shared" si="17"/>
        <v>0</v>
      </c>
      <c r="H82" s="14">
        <f t="shared" si="24"/>
        <v>0</v>
      </c>
      <c r="I82" s="24">
        <f t="shared" si="25"/>
        <v>0</v>
      </c>
      <c r="J82" s="24">
        <f t="shared" si="26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8"/>
        <v>112025</v>
      </c>
      <c r="B83" s="12">
        <f t="shared" si="19"/>
        <v>45962</v>
      </c>
      <c r="C83" s="13">
        <f t="shared" si="20"/>
        <v>0</v>
      </c>
      <c r="D83" s="13">
        <f t="shared" si="21"/>
        <v>0</v>
      </c>
      <c r="E83" s="13">
        <f t="shared" si="22"/>
        <v>0</v>
      </c>
      <c r="F83" s="14">
        <f t="shared" si="23"/>
        <v>0</v>
      </c>
      <c r="G83" s="14">
        <f t="shared" si="17"/>
        <v>0</v>
      </c>
      <c r="H83" s="14">
        <f t="shared" si="24"/>
        <v>0</v>
      </c>
      <c r="I83" s="24">
        <f t="shared" si="25"/>
        <v>0</v>
      </c>
      <c r="J83" s="24">
        <f t="shared" si="26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8"/>
        <v>122025</v>
      </c>
      <c r="B84" s="12">
        <f t="shared" si="19"/>
        <v>45992</v>
      </c>
      <c r="C84" s="13">
        <f t="shared" si="20"/>
        <v>0</v>
      </c>
      <c r="D84" s="13">
        <f t="shared" si="21"/>
        <v>0</v>
      </c>
      <c r="E84" s="13">
        <f t="shared" si="22"/>
        <v>0</v>
      </c>
      <c r="F84" s="14">
        <f t="shared" si="23"/>
        <v>0</v>
      </c>
      <c r="G84" s="14">
        <f t="shared" si="17"/>
        <v>0</v>
      </c>
      <c r="H84" s="14">
        <f t="shared" si="24"/>
        <v>0</v>
      </c>
      <c r="I84" s="24">
        <f t="shared" si="25"/>
        <v>0</v>
      </c>
      <c r="J84" s="24">
        <f t="shared" si="26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8"/>
        <v>12026</v>
      </c>
      <c r="B85" s="12">
        <f t="shared" si="19"/>
        <v>46023</v>
      </c>
      <c r="C85" s="13">
        <f t="shared" si="20"/>
        <v>0</v>
      </c>
      <c r="D85" s="13">
        <f t="shared" si="21"/>
        <v>0</v>
      </c>
      <c r="E85" s="13">
        <f t="shared" si="22"/>
        <v>0</v>
      </c>
      <c r="F85" s="14">
        <f t="shared" si="23"/>
        <v>0</v>
      </c>
      <c r="G85" s="14">
        <f t="shared" si="17"/>
        <v>0</v>
      </c>
      <c r="H85" s="14">
        <f t="shared" si="24"/>
        <v>0</v>
      </c>
      <c r="I85" s="24">
        <f t="shared" si="25"/>
        <v>0</v>
      </c>
      <c r="J85" s="24">
        <f t="shared" si="26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8"/>
        <v>22026</v>
      </c>
      <c r="B86" s="12">
        <f t="shared" si="19"/>
        <v>46054</v>
      </c>
      <c r="C86" s="13">
        <f t="shared" si="20"/>
        <v>0</v>
      </c>
      <c r="D86" s="13">
        <f t="shared" si="21"/>
        <v>0</v>
      </c>
      <c r="E86" s="13">
        <f t="shared" si="22"/>
        <v>0</v>
      </c>
      <c r="F86" s="14">
        <f t="shared" si="23"/>
        <v>0</v>
      </c>
      <c r="G86" s="14">
        <f t="shared" si="17"/>
        <v>0</v>
      </c>
      <c r="H86" s="14">
        <f t="shared" si="24"/>
        <v>0</v>
      </c>
      <c r="I86" s="24">
        <f t="shared" si="25"/>
        <v>0</v>
      </c>
      <c r="J86" s="24">
        <f t="shared" si="26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8"/>
        <v>32026</v>
      </c>
      <c r="B87" s="12">
        <f t="shared" si="19"/>
        <v>46082</v>
      </c>
      <c r="C87" s="13">
        <f t="shared" si="20"/>
        <v>0</v>
      </c>
      <c r="D87" s="13">
        <f t="shared" si="21"/>
        <v>0</v>
      </c>
      <c r="E87" s="13">
        <f t="shared" si="22"/>
        <v>0</v>
      </c>
      <c r="F87" s="14">
        <f t="shared" si="23"/>
        <v>0</v>
      </c>
      <c r="G87" s="14">
        <f t="shared" si="17"/>
        <v>0</v>
      </c>
      <c r="H87" s="14">
        <f t="shared" si="24"/>
        <v>0</v>
      </c>
      <c r="I87" s="24">
        <f t="shared" si="25"/>
        <v>0</v>
      </c>
      <c r="J87" s="24">
        <f t="shared" si="26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8"/>
        <v>42026</v>
      </c>
      <c r="B88" s="12">
        <f t="shared" si="19"/>
        <v>46113</v>
      </c>
      <c r="C88" s="13">
        <f t="shared" si="20"/>
        <v>0</v>
      </c>
      <c r="D88" s="13">
        <f t="shared" si="21"/>
        <v>0</v>
      </c>
      <c r="E88" s="13">
        <f t="shared" si="22"/>
        <v>0</v>
      </c>
      <c r="F88" s="14">
        <f t="shared" si="23"/>
        <v>0</v>
      </c>
      <c r="G88" s="14">
        <f t="shared" si="17"/>
        <v>0</v>
      </c>
      <c r="H88" s="14">
        <f t="shared" si="24"/>
        <v>0</v>
      </c>
      <c r="I88" s="24">
        <f t="shared" si="25"/>
        <v>0</v>
      </c>
      <c r="J88" s="24">
        <f t="shared" si="26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8"/>
        <v>52026</v>
      </c>
      <c r="B89" s="12">
        <f t="shared" si="19"/>
        <v>46143</v>
      </c>
      <c r="C89" s="13">
        <f t="shared" si="20"/>
        <v>0</v>
      </c>
      <c r="D89" s="13">
        <f t="shared" si="21"/>
        <v>0</v>
      </c>
      <c r="E89" s="13">
        <f t="shared" si="22"/>
        <v>0</v>
      </c>
      <c r="F89" s="14">
        <f t="shared" si="23"/>
        <v>0</v>
      </c>
      <c r="G89" s="14">
        <f t="shared" si="17"/>
        <v>0</v>
      </c>
      <c r="H89" s="14">
        <f t="shared" si="24"/>
        <v>0</v>
      </c>
      <c r="I89" s="24">
        <f t="shared" si="25"/>
        <v>0</v>
      </c>
      <c r="J89" s="24">
        <f t="shared" si="26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8"/>
        <v>62026</v>
      </c>
      <c r="B90" s="12">
        <f t="shared" si="19"/>
        <v>46174</v>
      </c>
      <c r="C90" s="13">
        <f t="shared" si="20"/>
        <v>0</v>
      </c>
      <c r="D90" s="13">
        <f t="shared" si="21"/>
        <v>0</v>
      </c>
      <c r="E90" s="13">
        <f t="shared" si="22"/>
        <v>0</v>
      </c>
      <c r="F90" s="14">
        <f t="shared" si="23"/>
        <v>0</v>
      </c>
      <c r="G90" s="14">
        <f t="shared" si="17"/>
        <v>0</v>
      </c>
      <c r="H90" s="14">
        <f t="shared" si="24"/>
        <v>0</v>
      </c>
      <c r="I90" s="24">
        <f t="shared" si="25"/>
        <v>0</v>
      </c>
      <c r="J90" s="24">
        <f t="shared" si="26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8"/>
        <v>72026</v>
      </c>
      <c r="B91" s="12">
        <f t="shared" si="19"/>
        <v>46204</v>
      </c>
      <c r="C91" s="13">
        <f t="shared" si="20"/>
        <v>0</v>
      </c>
      <c r="D91" s="13">
        <f t="shared" si="21"/>
        <v>0</v>
      </c>
      <c r="E91" s="13">
        <f t="shared" si="22"/>
        <v>0</v>
      </c>
      <c r="F91" s="14">
        <f t="shared" si="23"/>
        <v>0</v>
      </c>
      <c r="G91" s="14">
        <f t="shared" si="17"/>
        <v>0</v>
      </c>
      <c r="H91" s="14">
        <f t="shared" si="24"/>
        <v>0</v>
      </c>
      <c r="I91" s="24">
        <f t="shared" si="25"/>
        <v>0</v>
      </c>
      <c r="J91" s="24">
        <f t="shared" si="26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8"/>
        <v>82026</v>
      </c>
      <c r="B92" s="12">
        <f t="shared" si="19"/>
        <v>46235</v>
      </c>
      <c r="C92" s="13">
        <f t="shared" si="20"/>
        <v>0</v>
      </c>
      <c r="D92" s="13">
        <f t="shared" si="21"/>
        <v>0</v>
      </c>
      <c r="E92" s="13">
        <f t="shared" si="22"/>
        <v>0</v>
      </c>
      <c r="F92" s="14">
        <f t="shared" si="23"/>
        <v>0</v>
      </c>
      <c r="G92" s="14">
        <f t="shared" si="17"/>
        <v>0</v>
      </c>
      <c r="H92" s="14">
        <f t="shared" si="24"/>
        <v>0</v>
      </c>
      <c r="I92" s="24">
        <f t="shared" si="25"/>
        <v>0</v>
      </c>
      <c r="J92" s="24">
        <f t="shared" si="26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8"/>
        <v>92026</v>
      </c>
      <c r="B93" s="12">
        <f t="shared" si="19"/>
        <v>46266</v>
      </c>
      <c r="C93" s="13">
        <f t="shared" si="20"/>
        <v>0</v>
      </c>
      <c r="D93" s="13">
        <f t="shared" si="21"/>
        <v>0</v>
      </c>
      <c r="E93" s="13">
        <f t="shared" si="22"/>
        <v>0</v>
      </c>
      <c r="F93" s="14">
        <f t="shared" si="23"/>
        <v>0</v>
      </c>
      <c r="G93" s="14">
        <f t="shared" si="17"/>
        <v>0</v>
      </c>
      <c r="H93" s="14">
        <f t="shared" si="24"/>
        <v>0</v>
      </c>
      <c r="I93" s="24">
        <f t="shared" si="25"/>
        <v>0</v>
      </c>
      <c r="J93" s="24">
        <f t="shared" si="26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8"/>
        <v>102026</v>
      </c>
      <c r="B94" s="12">
        <f t="shared" si="19"/>
        <v>46296</v>
      </c>
      <c r="C94" s="13">
        <f t="shared" si="20"/>
        <v>0</v>
      </c>
      <c r="D94" s="13">
        <f t="shared" si="21"/>
        <v>0</v>
      </c>
      <c r="E94" s="13">
        <f t="shared" si="22"/>
        <v>0</v>
      </c>
      <c r="F94" s="14">
        <f t="shared" si="23"/>
        <v>0</v>
      </c>
      <c r="G94" s="14">
        <f t="shared" si="17"/>
        <v>0</v>
      </c>
      <c r="H94" s="14">
        <f t="shared" si="24"/>
        <v>0</v>
      </c>
      <c r="I94" s="24">
        <f t="shared" si="25"/>
        <v>0</v>
      </c>
      <c r="J94" s="24">
        <f t="shared" si="26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8"/>
        <v>112026</v>
      </c>
      <c r="B95" s="12">
        <f t="shared" si="19"/>
        <v>46327</v>
      </c>
      <c r="C95" s="13">
        <f t="shared" si="20"/>
        <v>0</v>
      </c>
      <c r="D95" s="13">
        <f t="shared" si="21"/>
        <v>0</v>
      </c>
      <c r="E95" s="13">
        <f t="shared" si="22"/>
        <v>0</v>
      </c>
      <c r="F95" s="14">
        <f t="shared" si="23"/>
        <v>0</v>
      </c>
      <c r="G95" s="14">
        <f t="shared" si="17"/>
        <v>0</v>
      </c>
      <c r="H95" s="14">
        <f t="shared" si="24"/>
        <v>0</v>
      </c>
      <c r="I95" s="24">
        <f t="shared" si="25"/>
        <v>0</v>
      </c>
      <c r="J95" s="24">
        <f t="shared" si="26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8"/>
        <v>122026</v>
      </c>
      <c r="B96" s="12">
        <f t="shared" si="19"/>
        <v>46357</v>
      </c>
      <c r="C96" s="13">
        <f t="shared" si="20"/>
        <v>0</v>
      </c>
      <c r="D96" s="13">
        <f t="shared" si="21"/>
        <v>0</v>
      </c>
      <c r="E96" s="13">
        <f t="shared" si="22"/>
        <v>0</v>
      </c>
      <c r="F96" s="14">
        <f t="shared" si="23"/>
        <v>0</v>
      </c>
      <c r="G96" s="14">
        <f t="shared" si="17"/>
        <v>0</v>
      </c>
      <c r="H96" s="14">
        <f t="shared" si="24"/>
        <v>0</v>
      </c>
      <c r="I96" s="24">
        <f t="shared" si="25"/>
        <v>0</v>
      </c>
      <c r="J96" s="24">
        <f t="shared" si="26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8"/>
        <v>12027</v>
      </c>
      <c r="B97" s="12">
        <f t="shared" si="19"/>
        <v>46388</v>
      </c>
      <c r="C97" s="13">
        <f t="shared" si="20"/>
        <v>0</v>
      </c>
      <c r="D97" s="13">
        <f t="shared" si="21"/>
        <v>0</v>
      </c>
      <c r="E97" s="13">
        <f t="shared" si="22"/>
        <v>0</v>
      </c>
      <c r="F97" s="14">
        <f t="shared" si="23"/>
        <v>0</v>
      </c>
      <c r="G97" s="14">
        <f t="shared" si="17"/>
        <v>0</v>
      </c>
      <c r="H97" s="14">
        <f t="shared" si="24"/>
        <v>0</v>
      </c>
      <c r="I97" s="24">
        <f t="shared" si="25"/>
        <v>0</v>
      </c>
      <c r="J97" s="24">
        <f t="shared" si="26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8"/>
        <v>22027</v>
      </c>
      <c r="B98" s="12">
        <f t="shared" si="19"/>
        <v>46419</v>
      </c>
      <c r="C98" s="13">
        <f t="shared" si="20"/>
        <v>0</v>
      </c>
      <c r="D98" s="13">
        <f t="shared" si="21"/>
        <v>0</v>
      </c>
      <c r="E98" s="13">
        <f t="shared" si="22"/>
        <v>0</v>
      </c>
      <c r="F98" s="14">
        <f t="shared" si="23"/>
        <v>0</v>
      </c>
      <c r="G98" s="14">
        <f t="shared" si="17"/>
        <v>0</v>
      </c>
      <c r="H98" s="14">
        <f t="shared" si="24"/>
        <v>0</v>
      </c>
      <c r="I98" s="24">
        <f t="shared" si="25"/>
        <v>0</v>
      </c>
      <c r="J98" s="24">
        <f t="shared" si="26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8"/>
        <v>32027</v>
      </c>
      <c r="B99" s="12">
        <f t="shared" si="19"/>
        <v>46447</v>
      </c>
      <c r="C99" s="13">
        <f t="shared" si="20"/>
        <v>0</v>
      </c>
      <c r="D99" s="13">
        <f t="shared" si="21"/>
        <v>0</v>
      </c>
      <c r="E99" s="13">
        <f t="shared" si="22"/>
        <v>0</v>
      </c>
      <c r="F99" s="14">
        <f t="shared" si="23"/>
        <v>0</v>
      </c>
      <c r="G99" s="14">
        <f t="shared" si="17"/>
        <v>0</v>
      </c>
      <c r="H99" s="14">
        <f t="shared" si="24"/>
        <v>0</v>
      </c>
      <c r="I99" s="24">
        <f t="shared" si="25"/>
        <v>0</v>
      </c>
      <c r="J99" s="24">
        <f t="shared" si="26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8"/>
        <v>42027</v>
      </c>
      <c r="B100" s="12">
        <f t="shared" si="19"/>
        <v>46478</v>
      </c>
      <c r="C100" s="13">
        <f t="shared" si="20"/>
        <v>0</v>
      </c>
      <c r="D100" s="13">
        <f t="shared" si="21"/>
        <v>0</v>
      </c>
      <c r="E100" s="13">
        <f t="shared" si="22"/>
        <v>0</v>
      </c>
      <c r="F100" s="14">
        <f t="shared" si="23"/>
        <v>0</v>
      </c>
      <c r="G100" s="14">
        <f t="shared" si="17"/>
        <v>0</v>
      </c>
      <c r="H100" s="14">
        <f t="shared" si="24"/>
        <v>0</v>
      </c>
      <c r="I100" s="24">
        <f t="shared" si="25"/>
        <v>0</v>
      </c>
      <c r="J100" s="24">
        <f t="shared" si="26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8"/>
        <v>52027</v>
      </c>
      <c r="B101" s="12">
        <f t="shared" si="19"/>
        <v>46508</v>
      </c>
      <c r="C101" s="13">
        <f t="shared" si="20"/>
        <v>0</v>
      </c>
      <c r="D101" s="13">
        <f t="shared" si="21"/>
        <v>0</v>
      </c>
      <c r="E101" s="13">
        <f t="shared" si="22"/>
        <v>0</v>
      </c>
      <c r="F101" s="14">
        <f t="shared" si="23"/>
        <v>0</v>
      </c>
      <c r="G101" s="14">
        <f t="shared" ref="G101:G124" si="27">E101-F101</f>
        <v>0</v>
      </c>
      <c r="H101" s="14">
        <f t="shared" si="24"/>
        <v>0</v>
      </c>
      <c r="I101" s="24">
        <f t="shared" si="25"/>
        <v>0</v>
      </c>
      <c r="J101" s="24">
        <f t="shared" si="26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8">MONTH(B102)&amp;YEAR(B102)</f>
        <v>62027</v>
      </c>
      <c r="B102" s="12">
        <f t="shared" ref="B102:B124" si="29">EDATE(B101,1)</f>
        <v>46539</v>
      </c>
      <c r="C102" s="13">
        <f t="shared" ref="C102:C124" si="30">C101-H102+I102</f>
        <v>0</v>
      </c>
      <c r="D102" s="13">
        <f t="shared" ref="D102:D124" si="31">C101*$K$1</f>
        <v>0</v>
      </c>
      <c r="E102" s="13">
        <f t="shared" ref="E102:E124" si="32">C101*$K$1+G101</f>
        <v>0</v>
      </c>
      <c r="F102" s="14">
        <f t="shared" ref="F102:F124" si="33">IF(J102&gt;E102,E102,J102)</f>
        <v>0</v>
      </c>
      <c r="G102" s="14">
        <f t="shared" si="27"/>
        <v>0</v>
      </c>
      <c r="H102" s="14">
        <f t="shared" ref="H102:H124" si="34">IF(J102&gt;F102,J102-F102,0)</f>
        <v>0</v>
      </c>
      <c r="I102" s="24">
        <f t="shared" ref="I102:I124" si="35">-SUMIF(L102:P102,"&lt;0",L102:P102)</f>
        <v>0</v>
      </c>
      <c r="J102" s="24">
        <f t="shared" si="26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8"/>
        <v>72027</v>
      </c>
      <c r="B103" s="12">
        <f t="shared" si="29"/>
        <v>46569</v>
      </c>
      <c r="C103" s="13">
        <f t="shared" si="30"/>
        <v>0</v>
      </c>
      <c r="D103" s="13">
        <f t="shared" si="31"/>
        <v>0</v>
      </c>
      <c r="E103" s="13">
        <f t="shared" si="32"/>
        <v>0</v>
      </c>
      <c r="F103" s="14">
        <f t="shared" si="33"/>
        <v>0</v>
      </c>
      <c r="G103" s="14">
        <f t="shared" si="27"/>
        <v>0</v>
      </c>
      <c r="H103" s="14">
        <f t="shared" si="34"/>
        <v>0</v>
      </c>
      <c r="I103" s="24">
        <f t="shared" si="35"/>
        <v>0</v>
      </c>
      <c r="J103" s="24">
        <f t="shared" si="26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8"/>
        <v>82027</v>
      </c>
      <c r="B104" s="12">
        <f t="shared" si="29"/>
        <v>46600</v>
      </c>
      <c r="C104" s="13">
        <f t="shared" si="30"/>
        <v>0</v>
      </c>
      <c r="D104" s="13">
        <f t="shared" si="31"/>
        <v>0</v>
      </c>
      <c r="E104" s="13">
        <f t="shared" si="32"/>
        <v>0</v>
      </c>
      <c r="F104" s="14">
        <f t="shared" si="33"/>
        <v>0</v>
      </c>
      <c r="G104" s="14">
        <f t="shared" si="27"/>
        <v>0</v>
      </c>
      <c r="H104" s="14">
        <f t="shared" si="34"/>
        <v>0</v>
      </c>
      <c r="I104" s="24">
        <f t="shared" si="35"/>
        <v>0</v>
      </c>
      <c r="J104" s="24">
        <f t="shared" si="26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8"/>
        <v>92027</v>
      </c>
      <c r="B105" s="12">
        <f t="shared" si="29"/>
        <v>46631</v>
      </c>
      <c r="C105" s="13">
        <f t="shared" si="30"/>
        <v>0</v>
      </c>
      <c r="D105" s="13">
        <f t="shared" si="31"/>
        <v>0</v>
      </c>
      <c r="E105" s="13">
        <f t="shared" si="32"/>
        <v>0</v>
      </c>
      <c r="F105" s="14">
        <f t="shared" si="33"/>
        <v>0</v>
      </c>
      <c r="G105" s="14">
        <f t="shared" si="27"/>
        <v>0</v>
      </c>
      <c r="H105" s="14">
        <f t="shared" si="34"/>
        <v>0</v>
      </c>
      <c r="I105" s="24">
        <f t="shared" si="35"/>
        <v>0</v>
      </c>
      <c r="J105" s="24">
        <f t="shared" si="26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8"/>
        <v>102027</v>
      </c>
      <c r="B106" s="12">
        <f t="shared" si="29"/>
        <v>46661</v>
      </c>
      <c r="C106" s="13">
        <f t="shared" si="30"/>
        <v>0</v>
      </c>
      <c r="D106" s="13">
        <f t="shared" si="31"/>
        <v>0</v>
      </c>
      <c r="E106" s="13">
        <f t="shared" si="32"/>
        <v>0</v>
      </c>
      <c r="F106" s="14">
        <f t="shared" si="33"/>
        <v>0</v>
      </c>
      <c r="G106" s="14">
        <f t="shared" si="27"/>
        <v>0</v>
      </c>
      <c r="H106" s="14">
        <f t="shared" si="34"/>
        <v>0</v>
      </c>
      <c r="I106" s="24">
        <f t="shared" si="35"/>
        <v>0</v>
      </c>
      <c r="J106" s="24">
        <f t="shared" si="26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8"/>
        <v>112027</v>
      </c>
      <c r="B107" s="12">
        <f t="shared" si="29"/>
        <v>46692</v>
      </c>
      <c r="C107" s="13">
        <f t="shared" si="30"/>
        <v>0</v>
      </c>
      <c r="D107" s="13">
        <f t="shared" si="31"/>
        <v>0</v>
      </c>
      <c r="E107" s="13">
        <f t="shared" si="32"/>
        <v>0</v>
      </c>
      <c r="F107" s="14">
        <f t="shared" si="33"/>
        <v>0</v>
      </c>
      <c r="G107" s="14">
        <f t="shared" si="27"/>
        <v>0</v>
      </c>
      <c r="H107" s="14">
        <f t="shared" si="34"/>
        <v>0</v>
      </c>
      <c r="I107" s="24">
        <f t="shared" si="35"/>
        <v>0</v>
      </c>
      <c r="J107" s="24">
        <f t="shared" si="26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8"/>
        <v>122027</v>
      </c>
      <c r="B108" s="12">
        <f t="shared" si="29"/>
        <v>46722</v>
      </c>
      <c r="C108" s="13">
        <f t="shared" si="30"/>
        <v>0</v>
      </c>
      <c r="D108" s="13">
        <f t="shared" si="31"/>
        <v>0</v>
      </c>
      <c r="E108" s="13">
        <f t="shared" si="32"/>
        <v>0</v>
      </c>
      <c r="F108" s="14">
        <f t="shared" si="33"/>
        <v>0</v>
      </c>
      <c r="G108" s="14">
        <f t="shared" si="27"/>
        <v>0</v>
      </c>
      <c r="H108" s="14">
        <f t="shared" si="34"/>
        <v>0</v>
      </c>
      <c r="I108" s="24">
        <f t="shared" si="35"/>
        <v>0</v>
      </c>
      <c r="J108" s="24">
        <f t="shared" si="26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8"/>
        <v>12028</v>
      </c>
      <c r="B109" s="12">
        <f t="shared" si="29"/>
        <v>46753</v>
      </c>
      <c r="C109" s="13">
        <f t="shared" si="30"/>
        <v>0</v>
      </c>
      <c r="D109" s="13">
        <f t="shared" si="31"/>
        <v>0</v>
      </c>
      <c r="E109" s="13">
        <f t="shared" si="32"/>
        <v>0</v>
      </c>
      <c r="F109" s="14">
        <f t="shared" si="33"/>
        <v>0</v>
      </c>
      <c r="G109" s="14">
        <f t="shared" si="27"/>
        <v>0</v>
      </c>
      <c r="H109" s="14">
        <f t="shared" si="34"/>
        <v>0</v>
      </c>
      <c r="I109" s="24">
        <f t="shared" si="35"/>
        <v>0</v>
      </c>
      <c r="J109" s="24">
        <f t="shared" si="26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8"/>
        <v>22028</v>
      </c>
      <c r="B110" s="12">
        <f t="shared" si="29"/>
        <v>46784</v>
      </c>
      <c r="C110" s="13">
        <f t="shared" si="30"/>
        <v>0</v>
      </c>
      <c r="D110" s="13">
        <f t="shared" si="31"/>
        <v>0</v>
      </c>
      <c r="E110" s="13">
        <f t="shared" si="32"/>
        <v>0</v>
      </c>
      <c r="F110" s="14">
        <f t="shared" si="33"/>
        <v>0</v>
      </c>
      <c r="G110" s="14">
        <f t="shared" si="27"/>
        <v>0</v>
      </c>
      <c r="H110" s="14">
        <f t="shared" si="34"/>
        <v>0</v>
      </c>
      <c r="I110" s="24">
        <f t="shared" si="35"/>
        <v>0</v>
      </c>
      <c r="J110" s="24">
        <f t="shared" si="26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8"/>
        <v>32028</v>
      </c>
      <c r="B111" s="12">
        <f t="shared" si="29"/>
        <v>46813</v>
      </c>
      <c r="C111" s="13">
        <f t="shared" si="30"/>
        <v>0</v>
      </c>
      <c r="D111" s="13">
        <f t="shared" si="31"/>
        <v>0</v>
      </c>
      <c r="E111" s="13">
        <f t="shared" si="32"/>
        <v>0</v>
      </c>
      <c r="F111" s="14">
        <f t="shared" si="33"/>
        <v>0</v>
      </c>
      <c r="G111" s="14">
        <f t="shared" si="27"/>
        <v>0</v>
      </c>
      <c r="H111" s="14">
        <f t="shared" si="34"/>
        <v>0</v>
      </c>
      <c r="I111" s="24">
        <f t="shared" si="35"/>
        <v>0</v>
      </c>
      <c r="J111" s="24">
        <f t="shared" si="26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8"/>
        <v>42028</v>
      </c>
      <c r="B112" s="12">
        <f t="shared" si="29"/>
        <v>46844</v>
      </c>
      <c r="C112" s="13">
        <f t="shared" si="30"/>
        <v>0</v>
      </c>
      <c r="D112" s="13">
        <f t="shared" si="31"/>
        <v>0</v>
      </c>
      <c r="E112" s="13">
        <f t="shared" si="32"/>
        <v>0</v>
      </c>
      <c r="F112" s="14">
        <f t="shared" si="33"/>
        <v>0</v>
      </c>
      <c r="G112" s="14">
        <f t="shared" si="27"/>
        <v>0</v>
      </c>
      <c r="H112" s="14">
        <f t="shared" si="34"/>
        <v>0</v>
      </c>
      <c r="I112" s="24">
        <f t="shared" si="35"/>
        <v>0</v>
      </c>
      <c r="J112" s="24">
        <f t="shared" si="26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8"/>
        <v>52028</v>
      </c>
      <c r="B113" s="12">
        <f t="shared" si="29"/>
        <v>46874</v>
      </c>
      <c r="C113" s="13">
        <f t="shared" si="30"/>
        <v>0</v>
      </c>
      <c r="D113" s="13">
        <f t="shared" si="31"/>
        <v>0</v>
      </c>
      <c r="E113" s="13">
        <f t="shared" si="32"/>
        <v>0</v>
      </c>
      <c r="F113" s="14">
        <f t="shared" si="33"/>
        <v>0</v>
      </c>
      <c r="G113" s="14">
        <f t="shared" si="27"/>
        <v>0</v>
      </c>
      <c r="H113" s="14">
        <f t="shared" si="34"/>
        <v>0</v>
      </c>
      <c r="I113" s="24">
        <f t="shared" si="35"/>
        <v>0</v>
      </c>
      <c r="J113" s="24">
        <f t="shared" si="26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8"/>
        <v>62028</v>
      </c>
      <c r="B114" s="12">
        <f t="shared" si="29"/>
        <v>46905</v>
      </c>
      <c r="C114" s="13">
        <f t="shared" si="30"/>
        <v>0</v>
      </c>
      <c r="D114" s="13">
        <f t="shared" si="31"/>
        <v>0</v>
      </c>
      <c r="E114" s="13">
        <f t="shared" si="32"/>
        <v>0</v>
      </c>
      <c r="F114" s="14">
        <f t="shared" si="33"/>
        <v>0</v>
      </c>
      <c r="G114" s="14">
        <f t="shared" si="27"/>
        <v>0</v>
      </c>
      <c r="H114" s="14">
        <f t="shared" si="34"/>
        <v>0</v>
      </c>
      <c r="I114" s="24">
        <f t="shared" si="35"/>
        <v>0</v>
      </c>
      <c r="J114" s="24">
        <f t="shared" si="26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8"/>
        <v>72028</v>
      </c>
      <c r="B115" s="12">
        <f t="shared" si="29"/>
        <v>46935</v>
      </c>
      <c r="C115" s="13">
        <f t="shared" si="30"/>
        <v>0</v>
      </c>
      <c r="D115" s="13">
        <f t="shared" si="31"/>
        <v>0</v>
      </c>
      <c r="E115" s="13">
        <f t="shared" si="32"/>
        <v>0</v>
      </c>
      <c r="F115" s="14">
        <f t="shared" si="33"/>
        <v>0</v>
      </c>
      <c r="G115" s="14">
        <f t="shared" si="27"/>
        <v>0</v>
      </c>
      <c r="H115" s="14">
        <f t="shared" si="34"/>
        <v>0</v>
      </c>
      <c r="I115" s="24">
        <f t="shared" si="35"/>
        <v>0</v>
      </c>
      <c r="J115" s="24">
        <f t="shared" si="26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8"/>
        <v>82028</v>
      </c>
      <c r="B116" s="12">
        <f t="shared" si="29"/>
        <v>46966</v>
      </c>
      <c r="C116" s="13">
        <f t="shared" si="30"/>
        <v>0</v>
      </c>
      <c r="D116" s="13">
        <f t="shared" si="31"/>
        <v>0</v>
      </c>
      <c r="E116" s="13">
        <f t="shared" si="32"/>
        <v>0</v>
      </c>
      <c r="F116" s="14">
        <f t="shared" si="33"/>
        <v>0</v>
      </c>
      <c r="G116" s="14">
        <f t="shared" si="27"/>
        <v>0</v>
      </c>
      <c r="H116" s="14">
        <f t="shared" si="34"/>
        <v>0</v>
      </c>
      <c r="I116" s="24">
        <f t="shared" si="35"/>
        <v>0</v>
      </c>
      <c r="J116" s="24">
        <f t="shared" si="26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8"/>
        <v>92028</v>
      </c>
      <c r="B117" s="12">
        <f t="shared" si="29"/>
        <v>46997</v>
      </c>
      <c r="C117" s="13">
        <f t="shared" si="30"/>
        <v>0</v>
      </c>
      <c r="D117" s="13">
        <f t="shared" si="31"/>
        <v>0</v>
      </c>
      <c r="E117" s="13">
        <f t="shared" si="32"/>
        <v>0</v>
      </c>
      <c r="F117" s="14">
        <f t="shared" si="33"/>
        <v>0</v>
      </c>
      <c r="G117" s="14">
        <f t="shared" si="27"/>
        <v>0</v>
      </c>
      <c r="H117" s="14">
        <f t="shared" si="34"/>
        <v>0</v>
      </c>
      <c r="I117" s="24">
        <f t="shared" si="35"/>
        <v>0</v>
      </c>
      <c r="J117" s="24">
        <f t="shared" si="26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8"/>
        <v>102028</v>
      </c>
      <c r="B118" s="12">
        <f t="shared" si="29"/>
        <v>47027</v>
      </c>
      <c r="C118" s="13">
        <f t="shared" si="30"/>
        <v>0</v>
      </c>
      <c r="D118" s="13">
        <f t="shared" si="31"/>
        <v>0</v>
      </c>
      <c r="E118" s="13">
        <f t="shared" si="32"/>
        <v>0</v>
      </c>
      <c r="F118" s="14">
        <f t="shared" si="33"/>
        <v>0</v>
      </c>
      <c r="G118" s="14">
        <f t="shared" si="27"/>
        <v>0</v>
      </c>
      <c r="H118" s="14">
        <f t="shared" si="34"/>
        <v>0</v>
      </c>
      <c r="I118" s="24">
        <f t="shared" si="35"/>
        <v>0</v>
      </c>
      <c r="J118" s="24">
        <f t="shared" si="26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8"/>
        <v>112028</v>
      </c>
      <c r="B119" s="12">
        <f t="shared" si="29"/>
        <v>47058</v>
      </c>
      <c r="C119" s="13">
        <f t="shared" si="30"/>
        <v>0</v>
      </c>
      <c r="D119" s="13">
        <f t="shared" si="31"/>
        <v>0</v>
      </c>
      <c r="E119" s="13">
        <f t="shared" si="32"/>
        <v>0</v>
      </c>
      <c r="F119" s="14">
        <f t="shared" si="33"/>
        <v>0</v>
      </c>
      <c r="G119" s="14">
        <f t="shared" si="27"/>
        <v>0</v>
      </c>
      <c r="H119" s="14">
        <f t="shared" si="34"/>
        <v>0</v>
      </c>
      <c r="I119" s="24">
        <f t="shared" si="35"/>
        <v>0</v>
      </c>
      <c r="J119" s="24">
        <f t="shared" si="26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8"/>
        <v>122028</v>
      </c>
      <c r="B120" s="12">
        <f t="shared" si="29"/>
        <v>47088</v>
      </c>
      <c r="C120" s="13">
        <f t="shared" si="30"/>
        <v>0</v>
      </c>
      <c r="D120" s="13">
        <f t="shared" si="31"/>
        <v>0</v>
      </c>
      <c r="E120" s="13">
        <f t="shared" si="32"/>
        <v>0</v>
      </c>
      <c r="F120" s="14">
        <f t="shared" si="33"/>
        <v>0</v>
      </c>
      <c r="G120" s="14">
        <f t="shared" si="27"/>
        <v>0</v>
      </c>
      <c r="H120" s="14">
        <f t="shared" si="34"/>
        <v>0</v>
      </c>
      <c r="I120" s="24">
        <f t="shared" si="35"/>
        <v>0</v>
      </c>
      <c r="J120" s="24">
        <f t="shared" si="26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8"/>
        <v>12029</v>
      </c>
      <c r="B121" s="12">
        <f t="shared" si="29"/>
        <v>47119</v>
      </c>
      <c r="C121" s="13">
        <f t="shared" si="30"/>
        <v>0</v>
      </c>
      <c r="D121" s="13">
        <f t="shared" si="31"/>
        <v>0</v>
      </c>
      <c r="E121" s="13">
        <f t="shared" si="32"/>
        <v>0</v>
      </c>
      <c r="F121" s="14">
        <f t="shared" si="33"/>
        <v>0</v>
      </c>
      <c r="G121" s="14">
        <f t="shared" si="27"/>
        <v>0</v>
      </c>
      <c r="H121" s="14">
        <f t="shared" si="34"/>
        <v>0</v>
      </c>
      <c r="I121" s="24">
        <f t="shared" si="35"/>
        <v>0</v>
      </c>
      <c r="J121" s="24">
        <f t="shared" si="26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8"/>
        <v>22029</v>
      </c>
      <c r="B122" s="12">
        <f t="shared" si="29"/>
        <v>47150</v>
      </c>
      <c r="C122" s="13">
        <f t="shared" si="30"/>
        <v>0</v>
      </c>
      <c r="D122" s="13">
        <f t="shared" si="31"/>
        <v>0</v>
      </c>
      <c r="E122" s="13">
        <f t="shared" si="32"/>
        <v>0</v>
      </c>
      <c r="F122" s="14">
        <f t="shared" si="33"/>
        <v>0</v>
      </c>
      <c r="G122" s="14">
        <f t="shared" si="27"/>
        <v>0</v>
      </c>
      <c r="H122" s="14">
        <f t="shared" si="34"/>
        <v>0</v>
      </c>
      <c r="I122" s="24">
        <f t="shared" si="35"/>
        <v>0</v>
      </c>
      <c r="J122" s="24">
        <f t="shared" si="26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8"/>
        <v>32029</v>
      </c>
      <c r="B123" s="12">
        <f t="shared" si="29"/>
        <v>47178</v>
      </c>
      <c r="C123" s="13">
        <f t="shared" si="30"/>
        <v>0</v>
      </c>
      <c r="D123" s="13">
        <f t="shared" si="31"/>
        <v>0</v>
      </c>
      <c r="E123" s="13">
        <f t="shared" si="32"/>
        <v>0</v>
      </c>
      <c r="F123" s="14">
        <f t="shared" si="33"/>
        <v>0</v>
      </c>
      <c r="G123" s="14">
        <f t="shared" si="27"/>
        <v>0</v>
      </c>
      <c r="H123" s="14">
        <f t="shared" si="34"/>
        <v>0</v>
      </c>
      <c r="I123" s="24">
        <f t="shared" si="35"/>
        <v>0</v>
      </c>
      <c r="J123" s="24">
        <f t="shared" si="26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8"/>
        <v>42029</v>
      </c>
      <c r="B124" s="12">
        <f t="shared" si="29"/>
        <v>47209</v>
      </c>
      <c r="C124" s="13">
        <f t="shared" si="30"/>
        <v>0</v>
      </c>
      <c r="D124" s="13">
        <f t="shared" si="31"/>
        <v>0</v>
      </c>
      <c r="E124" s="13">
        <f t="shared" si="32"/>
        <v>0</v>
      </c>
      <c r="F124" s="14">
        <f t="shared" si="33"/>
        <v>0</v>
      </c>
      <c r="G124" s="14">
        <f t="shared" si="27"/>
        <v>0</v>
      </c>
      <c r="H124" s="14">
        <f t="shared" si="34"/>
        <v>0</v>
      </c>
      <c r="I124" s="24">
        <f t="shared" si="35"/>
        <v>0</v>
      </c>
      <c r="J124" s="24">
        <f t="shared" si="26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M5" sqref="M5"/>
    </sheetView>
  </sheetViews>
  <sheetFormatPr defaultColWidth="11" defaultRowHeight="15"/>
  <cols>
    <col min="1" max="1" width="7" hidden="1" customWidth="1"/>
    <col min="2" max="2" width="9.42857142857143" customWidth="1"/>
    <col min="4" max="8" width="12" customWidth="1"/>
    <col min="11" max="12" width="10.7142857142857" customWidth="1"/>
    <col min="13" max="13" width="11" customWidth="1"/>
    <col min="14" max="15" width="12.1428571428571" customWidth="1"/>
    <col min="16" max="16" width="13" customWidth="1"/>
    <col min="17" max="17" width="7.14285714285714" customWidth="1"/>
    <col min="18" max="18" width="22" customWidth="1"/>
    <col min="19" max="19" width="10.7142857142857" customWidth="1"/>
  </cols>
  <sheetData>
    <row r="1" spans="2:16">
      <c r="B1" s="1" t="s">
        <v>9</v>
      </c>
      <c r="C1" s="2" t="s">
        <v>180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f ca="1">TODAY()</f>
        <v>44095</v>
      </c>
      <c r="N1" s="19" t="s">
        <v>13</v>
      </c>
      <c r="O1" s="20">
        <v>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ca="1" t="shared" ref="A6:A37" si="1">MONTH(B6)&amp;YEAR(B6)</f>
        <v>102020</v>
      </c>
      <c r="B6" s="12">
        <f ca="1" t="shared" ref="B6:B37" si="2">EDATE(B5,1)</f>
        <v>44125</v>
      </c>
      <c r="C6" s="13">
        <f t="shared" ref="C6:C37" si="3">C5-H6+I6</f>
        <v>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112020</v>
      </c>
      <c r="B7" s="12">
        <f ca="1" t="shared" si="2"/>
        <v>44156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1"/>
        <v>122020</v>
      </c>
      <c r="B8" s="12">
        <f ca="1" t="shared" si="2"/>
        <v>44186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ca="1" t="shared" si="1"/>
        <v>12021</v>
      </c>
      <c r="B9" s="12">
        <f ca="1" t="shared" si="2"/>
        <v>44217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22021</v>
      </c>
      <c r="B10" s="12">
        <f ca="1" t="shared" si="2"/>
        <v>44248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32021</v>
      </c>
      <c r="B11" s="12">
        <f ca="1" t="shared" si="2"/>
        <v>44276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42021</v>
      </c>
      <c r="B12" s="12">
        <f ca="1" t="shared" si="2"/>
        <v>44307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52021</v>
      </c>
      <c r="B13" s="12">
        <f ca="1" t="shared" si="2"/>
        <v>44337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62021</v>
      </c>
      <c r="B14" s="12">
        <f ca="1" t="shared" si="2"/>
        <v>44368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72021</v>
      </c>
      <c r="B15" s="12">
        <f ca="1" t="shared" si="2"/>
        <v>44398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82021</v>
      </c>
      <c r="B16" s="12">
        <f ca="1" t="shared" si="2"/>
        <v>44429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92021</v>
      </c>
      <c r="B17" s="12">
        <f ca="1" t="shared" si="2"/>
        <v>44460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102021</v>
      </c>
      <c r="B18" s="12">
        <f ca="1" t="shared" si="2"/>
        <v>44490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112021</v>
      </c>
      <c r="B19" s="12">
        <f ca="1" t="shared" si="2"/>
        <v>44521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122021</v>
      </c>
      <c r="B20" s="12">
        <f ca="1" t="shared" si="2"/>
        <v>44551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12022</v>
      </c>
      <c r="B21" s="12">
        <f ca="1" t="shared" si="2"/>
        <v>44582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22022</v>
      </c>
      <c r="B22" s="12">
        <f ca="1" t="shared" si="2"/>
        <v>44613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32022</v>
      </c>
      <c r="B23" s="12">
        <f ca="1" t="shared" si="2"/>
        <v>44641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42022</v>
      </c>
      <c r="B24" s="12">
        <f ca="1" t="shared" si="2"/>
        <v>44672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52022</v>
      </c>
      <c r="B25" s="12">
        <f ca="1" t="shared" si="2"/>
        <v>44702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62022</v>
      </c>
      <c r="B26" s="12">
        <f ca="1" t="shared" si="2"/>
        <v>44733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72022</v>
      </c>
      <c r="B27" s="12">
        <f ca="1" t="shared" si="2"/>
        <v>44763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82022</v>
      </c>
      <c r="B28" s="12">
        <f ca="1" t="shared" si="2"/>
        <v>44794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92022</v>
      </c>
      <c r="B29" s="12">
        <f ca="1" t="shared" si="2"/>
        <v>44825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102022</v>
      </c>
      <c r="B30" s="12">
        <f ca="1" t="shared" si="2"/>
        <v>44855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112022</v>
      </c>
      <c r="B31" s="12">
        <f ca="1" t="shared" si="2"/>
        <v>44886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122022</v>
      </c>
      <c r="B32" s="12">
        <f ca="1" t="shared" si="2"/>
        <v>44916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12023</v>
      </c>
      <c r="B33" s="12">
        <f ca="1" t="shared" si="2"/>
        <v>44947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22023</v>
      </c>
      <c r="B34" s="12">
        <f ca="1" t="shared" si="2"/>
        <v>44978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32023</v>
      </c>
      <c r="B35" s="12">
        <f ca="1" t="shared" si="2"/>
        <v>45006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42023</v>
      </c>
      <c r="B36" s="12">
        <f ca="1" t="shared" si="2"/>
        <v>45037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52023</v>
      </c>
      <c r="B37" s="12">
        <f ca="1" t="shared" si="2"/>
        <v>45067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1">MONTH(B38)&amp;YEAR(B38)</f>
        <v>62023</v>
      </c>
      <c r="B38" s="12">
        <f ca="1" t="shared" ref="B38:B69" si="12">EDATE(B37,1)</f>
        <v>45098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1"/>
        <v>72023</v>
      </c>
      <c r="B39" s="12">
        <f ca="1" t="shared" si="12"/>
        <v>45128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1"/>
        <v>82023</v>
      </c>
      <c r="B40" s="12">
        <f ca="1" t="shared" si="12"/>
        <v>45159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1"/>
        <v>92023</v>
      </c>
      <c r="B41" s="12">
        <f ca="1" t="shared" si="12"/>
        <v>45190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1"/>
        <v>102023</v>
      </c>
      <c r="B42" s="12">
        <f ca="1" t="shared" si="12"/>
        <v>45220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1"/>
        <v>112023</v>
      </c>
      <c r="B43" s="12">
        <f ca="1" t="shared" si="12"/>
        <v>45251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1"/>
        <v>122023</v>
      </c>
      <c r="B44" s="12">
        <f ca="1" t="shared" si="12"/>
        <v>45281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1"/>
        <v>12024</v>
      </c>
      <c r="B45" s="12">
        <f ca="1" t="shared" si="12"/>
        <v>45312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1"/>
        <v>22024</v>
      </c>
      <c r="B46" s="12">
        <f ca="1" t="shared" si="12"/>
        <v>45343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1"/>
        <v>32024</v>
      </c>
      <c r="B47" s="12">
        <f ca="1" t="shared" si="12"/>
        <v>45372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1"/>
        <v>42024</v>
      </c>
      <c r="B48" s="12">
        <f ca="1" t="shared" si="12"/>
        <v>45403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1"/>
        <v>52024</v>
      </c>
      <c r="B49" s="12">
        <f ca="1" t="shared" si="12"/>
        <v>45433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1"/>
        <v>62024</v>
      </c>
      <c r="B50" s="12">
        <f ca="1" t="shared" si="12"/>
        <v>45464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1"/>
        <v>72024</v>
      </c>
      <c r="B51" s="12">
        <f ca="1" t="shared" si="12"/>
        <v>45494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1"/>
        <v>82024</v>
      </c>
      <c r="B52" s="12">
        <f ca="1" t="shared" si="12"/>
        <v>45525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1"/>
        <v>92024</v>
      </c>
      <c r="B53" s="12">
        <f ca="1" t="shared" si="12"/>
        <v>45556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1"/>
        <v>102024</v>
      </c>
      <c r="B54" s="12">
        <f ca="1" t="shared" si="12"/>
        <v>45586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1"/>
        <v>112024</v>
      </c>
      <c r="B55" s="12">
        <f ca="1" t="shared" si="12"/>
        <v>45617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1"/>
        <v>122024</v>
      </c>
      <c r="B56" s="12">
        <f ca="1" t="shared" si="12"/>
        <v>45647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1"/>
        <v>12025</v>
      </c>
      <c r="B57" s="12">
        <f ca="1" t="shared" si="12"/>
        <v>45678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1"/>
        <v>22025</v>
      </c>
      <c r="B58" s="12">
        <f ca="1" t="shared" si="12"/>
        <v>45709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1"/>
        <v>32025</v>
      </c>
      <c r="B59" s="12">
        <f ca="1" t="shared" si="12"/>
        <v>45737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1"/>
        <v>42025</v>
      </c>
      <c r="B60" s="12">
        <f ca="1" t="shared" si="12"/>
        <v>45768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1"/>
        <v>52025</v>
      </c>
      <c r="B61" s="12">
        <f ca="1" t="shared" si="12"/>
        <v>45798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1"/>
        <v>62025</v>
      </c>
      <c r="B62" s="12">
        <f ca="1" t="shared" si="12"/>
        <v>45829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1"/>
        <v>72025</v>
      </c>
      <c r="B63" s="12">
        <f ca="1" t="shared" si="12"/>
        <v>45859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1"/>
        <v>82025</v>
      </c>
      <c r="B64" s="12">
        <f ca="1" t="shared" si="12"/>
        <v>45890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1"/>
        <v>92025</v>
      </c>
      <c r="B65" s="12">
        <f ca="1" t="shared" si="12"/>
        <v>45921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1"/>
        <v>102025</v>
      </c>
      <c r="B66" s="12">
        <f ca="1" t="shared" si="12"/>
        <v>45951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1"/>
        <v>112025</v>
      </c>
      <c r="B67" s="12">
        <f ca="1" t="shared" si="12"/>
        <v>45982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1"/>
        <v>122025</v>
      </c>
      <c r="B68" s="12">
        <f ca="1" t="shared" si="12"/>
        <v>46012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1"/>
        <v>12026</v>
      </c>
      <c r="B69" s="12">
        <f ca="1" t="shared" si="12"/>
        <v>46043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20">MONTH(B70)&amp;YEAR(B70)</f>
        <v>22026</v>
      </c>
      <c r="B70" s="12">
        <f ca="1" t="shared" ref="B70:B101" si="21">EDATE(B69,1)</f>
        <v>46074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20"/>
        <v>32026</v>
      </c>
      <c r="B71" s="12">
        <f ca="1" t="shared" si="21"/>
        <v>46102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20"/>
        <v>42026</v>
      </c>
      <c r="B72" s="12">
        <f ca="1" t="shared" si="21"/>
        <v>46133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20"/>
        <v>52026</v>
      </c>
      <c r="B73" s="12">
        <f ca="1" t="shared" si="21"/>
        <v>46163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20"/>
        <v>62026</v>
      </c>
      <c r="B74" s="12">
        <f ca="1" t="shared" si="21"/>
        <v>46194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20"/>
        <v>72026</v>
      </c>
      <c r="B75" s="12">
        <f ca="1" t="shared" si="21"/>
        <v>46224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20"/>
        <v>82026</v>
      </c>
      <c r="B76" s="12">
        <f ca="1" t="shared" si="21"/>
        <v>46255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20"/>
        <v>92026</v>
      </c>
      <c r="B77" s="12">
        <f ca="1" t="shared" si="21"/>
        <v>46286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20"/>
        <v>102026</v>
      </c>
      <c r="B78" s="12">
        <f ca="1" t="shared" si="21"/>
        <v>46316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20"/>
        <v>112026</v>
      </c>
      <c r="B79" s="12">
        <f ca="1" t="shared" si="21"/>
        <v>46347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20"/>
        <v>122026</v>
      </c>
      <c r="B80" s="12">
        <f ca="1" t="shared" si="21"/>
        <v>46377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20"/>
        <v>12027</v>
      </c>
      <c r="B81" s="12">
        <f ca="1" t="shared" si="21"/>
        <v>46408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20"/>
        <v>22027</v>
      </c>
      <c r="B82" s="12">
        <f ca="1" t="shared" si="21"/>
        <v>46439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20"/>
        <v>32027</v>
      </c>
      <c r="B83" s="12">
        <f ca="1" t="shared" si="21"/>
        <v>46467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20"/>
        <v>42027</v>
      </c>
      <c r="B84" s="12">
        <f ca="1" t="shared" si="21"/>
        <v>46498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20"/>
        <v>52027</v>
      </c>
      <c r="B85" s="12">
        <f ca="1" t="shared" si="21"/>
        <v>46528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20"/>
        <v>62027</v>
      </c>
      <c r="B86" s="12">
        <f ca="1" t="shared" si="21"/>
        <v>46559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20"/>
        <v>72027</v>
      </c>
      <c r="B87" s="12">
        <f ca="1" t="shared" si="21"/>
        <v>46589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20"/>
        <v>82027</v>
      </c>
      <c r="B88" s="12">
        <f ca="1" t="shared" si="21"/>
        <v>46620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20"/>
        <v>92027</v>
      </c>
      <c r="B89" s="12">
        <f ca="1" t="shared" si="21"/>
        <v>46651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20"/>
        <v>102027</v>
      </c>
      <c r="B90" s="12">
        <f ca="1" t="shared" si="21"/>
        <v>46681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20"/>
        <v>112027</v>
      </c>
      <c r="B91" s="12">
        <f ca="1" t="shared" si="21"/>
        <v>46712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20"/>
        <v>122027</v>
      </c>
      <c r="B92" s="12">
        <f ca="1" t="shared" si="21"/>
        <v>46742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20"/>
        <v>12028</v>
      </c>
      <c r="B93" s="12">
        <f ca="1" t="shared" si="21"/>
        <v>46773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20"/>
        <v>22028</v>
      </c>
      <c r="B94" s="12">
        <f ca="1" t="shared" si="21"/>
        <v>46804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20"/>
        <v>32028</v>
      </c>
      <c r="B95" s="12">
        <f ca="1" t="shared" si="21"/>
        <v>46833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20"/>
        <v>42028</v>
      </c>
      <c r="B96" s="12">
        <f ca="1" t="shared" si="21"/>
        <v>46864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20"/>
        <v>52028</v>
      </c>
      <c r="B97" s="12">
        <f ca="1" t="shared" si="21"/>
        <v>46894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20"/>
        <v>62028</v>
      </c>
      <c r="B98" s="12">
        <f ca="1" t="shared" si="21"/>
        <v>46925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20"/>
        <v>72028</v>
      </c>
      <c r="B99" s="12">
        <f ca="1" t="shared" si="21"/>
        <v>46955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20"/>
        <v>82028</v>
      </c>
      <c r="B100" s="12">
        <f ca="1" t="shared" si="21"/>
        <v>46986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20"/>
        <v>92028</v>
      </c>
      <c r="B101" s="12">
        <f ca="1" t="shared" si="21"/>
        <v>47017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30">MONTH(B102)&amp;YEAR(B102)</f>
        <v>102028</v>
      </c>
      <c r="B102" s="12">
        <f ca="1" t="shared" ref="B102:B124" si="31">EDATE(B101,1)</f>
        <v>47047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30"/>
        <v>112028</v>
      </c>
      <c r="B103" s="12">
        <f ca="1" t="shared" si="31"/>
        <v>47078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30"/>
        <v>122028</v>
      </c>
      <c r="B104" s="12">
        <f ca="1" t="shared" si="31"/>
        <v>47108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30"/>
        <v>12029</v>
      </c>
      <c r="B105" s="12">
        <f ca="1" t="shared" si="31"/>
        <v>47139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30"/>
        <v>22029</v>
      </c>
      <c r="B106" s="12">
        <f ca="1" t="shared" si="31"/>
        <v>47170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30"/>
        <v>32029</v>
      </c>
      <c r="B107" s="12">
        <f ca="1" t="shared" si="31"/>
        <v>47198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30"/>
        <v>42029</v>
      </c>
      <c r="B108" s="12">
        <f ca="1" t="shared" si="31"/>
        <v>47229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30"/>
        <v>52029</v>
      </c>
      <c r="B109" s="12">
        <f ca="1" t="shared" si="31"/>
        <v>47259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30"/>
        <v>62029</v>
      </c>
      <c r="B110" s="12">
        <f ca="1" t="shared" si="31"/>
        <v>47290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30"/>
        <v>72029</v>
      </c>
      <c r="B111" s="12">
        <f ca="1" t="shared" si="31"/>
        <v>47320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30"/>
        <v>82029</v>
      </c>
      <c r="B112" s="12">
        <f ca="1" t="shared" si="31"/>
        <v>47351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30"/>
        <v>92029</v>
      </c>
      <c r="B113" s="12">
        <f ca="1" t="shared" si="31"/>
        <v>47382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30"/>
        <v>102029</v>
      </c>
      <c r="B114" s="12">
        <f ca="1" t="shared" si="31"/>
        <v>47412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30"/>
        <v>112029</v>
      </c>
      <c r="B115" s="12">
        <f ca="1" t="shared" si="31"/>
        <v>47443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30"/>
        <v>122029</v>
      </c>
      <c r="B116" s="12">
        <f ca="1" t="shared" si="31"/>
        <v>47473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30"/>
        <v>12030</v>
      </c>
      <c r="B117" s="12">
        <f ca="1" t="shared" si="31"/>
        <v>47504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30"/>
        <v>22030</v>
      </c>
      <c r="B118" s="12">
        <f ca="1" t="shared" si="31"/>
        <v>47535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30"/>
        <v>32030</v>
      </c>
      <c r="B119" s="12">
        <f ca="1" t="shared" si="31"/>
        <v>47563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30"/>
        <v>42030</v>
      </c>
      <c r="B120" s="12">
        <f ca="1" t="shared" si="31"/>
        <v>47594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30"/>
        <v>52030</v>
      </c>
      <c r="B121" s="12">
        <f ca="1" t="shared" si="31"/>
        <v>47624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30"/>
        <v>62030</v>
      </c>
      <c r="B122" s="12">
        <f ca="1" t="shared" si="31"/>
        <v>47655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30"/>
        <v>72030</v>
      </c>
      <c r="B123" s="12">
        <f ca="1" t="shared" si="31"/>
        <v>47685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30"/>
        <v>82030</v>
      </c>
      <c r="B124" s="12">
        <f ca="1" t="shared" si="31"/>
        <v>47716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2" sqref="M22"/>
    </sheetView>
  </sheetViews>
  <sheetFormatPr defaultColWidth="11" defaultRowHeight="15"/>
  <cols>
    <col min="1" max="1" width="7" hidden="1" customWidth="1"/>
    <col min="2" max="2" width="7.42857142857143" customWidth="1"/>
    <col min="4" max="4" width="10.5714285714286" customWidth="1"/>
    <col min="5" max="5" width="12.8571428571429" customWidth="1"/>
    <col min="6" max="6" width="10" customWidth="1"/>
    <col min="7" max="7" width="12.4285714285714" customWidth="1"/>
    <col min="8" max="8" width="10.1428571428571" customWidth="1"/>
    <col min="9" max="9" width="11.2857142857143" customWidth="1"/>
    <col min="11" max="11" width="11.5714285714286" customWidth="1"/>
    <col min="12" max="12" width="10.7142857142857" customWidth="1"/>
    <col min="13" max="13" width="10.2857142857143" customWidth="1"/>
    <col min="14" max="14" width="10" customWidth="1"/>
    <col min="15" max="15" width="12.2857142857143" customWidth="1"/>
    <col min="16" max="16" width="9.14285714285714" customWidth="1"/>
    <col min="17" max="17" width="3.57142857142857" customWidth="1"/>
    <col min="18" max="18" width="18.8571428571429" customWidth="1"/>
    <col min="19" max="19" width="10.7142857142857" customWidth="1"/>
  </cols>
  <sheetData>
    <row r="1" spans="2:16">
      <c r="B1" s="1" t="s">
        <v>9</v>
      </c>
      <c r="C1" s="2" t="s">
        <v>181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1500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1500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1500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1500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1500</v>
      </c>
      <c r="D6" s="13">
        <f t="shared" ref="D6:D37" si="4">C5*$K$1</f>
        <v>150</v>
      </c>
      <c r="E6" s="13">
        <f t="shared" ref="E6:E37" si="5">C5*$K$1+G5</f>
        <v>150</v>
      </c>
      <c r="F6" s="14">
        <f t="shared" ref="F6:F37" si="6">IF(J6&gt;E6,E6,J6)</f>
        <v>150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150</v>
      </c>
      <c r="K6" s="27">
        <v>43626</v>
      </c>
      <c r="L6" s="26">
        <v>150</v>
      </c>
      <c r="M6" s="27"/>
      <c r="N6" s="28"/>
      <c r="O6" s="27"/>
      <c r="P6" s="28"/>
      <c r="R6" s="34" t="s">
        <v>5</v>
      </c>
      <c r="S6" s="33">
        <f ca="1">VLOOKUP($A$2,$A$5:$P$127,4,FALSE)</f>
        <v>150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1500</v>
      </c>
      <c r="D7" s="13">
        <f t="shared" si="4"/>
        <v>150</v>
      </c>
      <c r="E7" s="13">
        <f t="shared" si="5"/>
        <v>150</v>
      </c>
      <c r="F7" s="14">
        <f t="shared" si="6"/>
        <v>150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150</v>
      </c>
      <c r="K7" s="27">
        <v>43656</v>
      </c>
      <c r="L7" s="26">
        <v>150</v>
      </c>
      <c r="M7" s="27"/>
      <c r="N7" s="28"/>
      <c r="O7" s="27"/>
      <c r="P7" s="28"/>
      <c r="R7" s="35" t="s">
        <v>24</v>
      </c>
      <c r="S7" s="33">
        <f ca="1">VLOOKUP($A$2,$A$5:$P$127,7,FALSE)</f>
        <v>150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1500</v>
      </c>
      <c r="D8" s="13">
        <f t="shared" si="4"/>
        <v>150</v>
      </c>
      <c r="E8" s="13">
        <f t="shared" si="5"/>
        <v>150</v>
      </c>
      <c r="F8" s="14">
        <f t="shared" si="6"/>
        <v>150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150</v>
      </c>
      <c r="K8" s="27">
        <v>43684</v>
      </c>
      <c r="L8" s="26">
        <v>150</v>
      </c>
      <c r="M8" s="27"/>
      <c r="N8" s="28"/>
      <c r="O8" s="27"/>
      <c r="P8" s="28"/>
      <c r="R8" s="32" t="s">
        <v>7</v>
      </c>
      <c r="S8" s="33">
        <f ca="1">VLOOKUP($A$2,$A$5:$P$127,6,FALSE)</f>
        <v>150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1500</v>
      </c>
      <c r="D9" s="13">
        <f t="shared" si="4"/>
        <v>150</v>
      </c>
      <c r="E9" s="13">
        <f t="shared" si="5"/>
        <v>150</v>
      </c>
      <c r="F9" s="14">
        <f t="shared" si="6"/>
        <v>150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150</v>
      </c>
      <c r="K9" s="27">
        <v>43724</v>
      </c>
      <c r="L9" s="26">
        <v>150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1500</v>
      </c>
      <c r="D10" s="13">
        <f t="shared" si="4"/>
        <v>150</v>
      </c>
      <c r="E10" s="13">
        <f t="shared" si="5"/>
        <v>150</v>
      </c>
      <c r="F10" s="14">
        <f t="shared" si="6"/>
        <v>150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150</v>
      </c>
      <c r="K10" s="27">
        <v>43743</v>
      </c>
      <c r="L10" s="26">
        <v>150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1500</v>
      </c>
      <c r="D11" s="13">
        <f t="shared" si="4"/>
        <v>150</v>
      </c>
      <c r="E11" s="13">
        <f t="shared" si="5"/>
        <v>150</v>
      </c>
      <c r="F11" s="14">
        <f t="shared" si="6"/>
        <v>150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150</v>
      </c>
      <c r="K11" s="27">
        <v>43775</v>
      </c>
      <c r="L11" s="26">
        <v>150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1500</v>
      </c>
      <c r="D12" s="13">
        <f t="shared" si="4"/>
        <v>150</v>
      </c>
      <c r="E12" s="13">
        <f t="shared" si="5"/>
        <v>150</v>
      </c>
      <c r="F12" s="14">
        <f t="shared" si="6"/>
        <v>150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150</v>
      </c>
      <c r="K12" s="27">
        <v>43806</v>
      </c>
      <c r="L12" s="26">
        <v>150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1500</v>
      </c>
      <c r="D13" s="13">
        <f t="shared" si="4"/>
        <v>150</v>
      </c>
      <c r="E13" s="13">
        <f t="shared" si="5"/>
        <v>150</v>
      </c>
      <c r="F13" s="14">
        <f t="shared" si="6"/>
        <v>150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150</v>
      </c>
      <c r="K13" s="27">
        <v>43838</v>
      </c>
      <c r="L13" s="26">
        <v>150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1500</v>
      </c>
      <c r="D14" s="13">
        <f t="shared" si="4"/>
        <v>150</v>
      </c>
      <c r="E14" s="13">
        <f t="shared" si="5"/>
        <v>150</v>
      </c>
      <c r="F14" s="14">
        <f t="shared" si="6"/>
        <v>150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150</v>
      </c>
      <c r="K14" s="27">
        <v>43867</v>
      </c>
      <c r="L14" s="26">
        <v>150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1500</v>
      </c>
      <c r="D15" s="13">
        <f t="shared" si="4"/>
        <v>150</v>
      </c>
      <c r="E15" s="13">
        <f t="shared" si="5"/>
        <v>150</v>
      </c>
      <c r="F15" s="14">
        <f t="shared" si="6"/>
        <v>150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150</v>
      </c>
      <c r="K15" s="29">
        <v>43899</v>
      </c>
      <c r="L15" s="26">
        <v>150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1500</v>
      </c>
      <c r="D16" s="13">
        <f t="shared" si="4"/>
        <v>150</v>
      </c>
      <c r="E16" s="13">
        <f t="shared" si="5"/>
        <v>150</v>
      </c>
      <c r="F16" s="14">
        <f t="shared" si="6"/>
        <v>0</v>
      </c>
      <c r="G16" s="14">
        <f t="shared" si="0"/>
        <v>150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>
        <v>43931</v>
      </c>
      <c r="L16" s="26">
        <v>0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1500</v>
      </c>
      <c r="D17" s="13">
        <f t="shared" si="4"/>
        <v>150</v>
      </c>
      <c r="E17" s="13">
        <f t="shared" si="5"/>
        <v>300</v>
      </c>
      <c r="F17" s="14">
        <f t="shared" si="6"/>
        <v>150</v>
      </c>
      <c r="G17" s="14">
        <f t="shared" si="0"/>
        <v>150</v>
      </c>
      <c r="H17" s="14">
        <f t="shared" si="7"/>
        <v>0</v>
      </c>
      <c r="I17" s="24">
        <f t="shared" si="8"/>
        <v>0</v>
      </c>
      <c r="J17" s="24">
        <f t="shared" si="9"/>
        <v>150</v>
      </c>
      <c r="K17" s="25">
        <v>43973</v>
      </c>
      <c r="L17" s="26">
        <v>150</v>
      </c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1500</v>
      </c>
      <c r="D18" s="13">
        <f t="shared" si="4"/>
        <v>150</v>
      </c>
      <c r="E18" s="13">
        <f t="shared" si="5"/>
        <v>300</v>
      </c>
      <c r="F18" s="14">
        <f t="shared" si="6"/>
        <v>150</v>
      </c>
      <c r="G18" s="14">
        <f t="shared" si="0"/>
        <v>150</v>
      </c>
      <c r="H18" s="14">
        <f t="shared" si="7"/>
        <v>0</v>
      </c>
      <c r="I18" s="24">
        <f t="shared" si="8"/>
        <v>0</v>
      </c>
      <c r="J18" s="24">
        <f t="shared" si="9"/>
        <v>150</v>
      </c>
      <c r="K18" s="25">
        <v>44004</v>
      </c>
      <c r="L18" s="26">
        <v>150</v>
      </c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1500</v>
      </c>
      <c r="D19" s="13">
        <f t="shared" si="4"/>
        <v>150</v>
      </c>
      <c r="E19" s="13">
        <f t="shared" si="5"/>
        <v>300</v>
      </c>
      <c r="F19" s="14">
        <f t="shared" si="6"/>
        <v>150</v>
      </c>
      <c r="G19" s="14">
        <f t="shared" si="0"/>
        <v>150</v>
      </c>
      <c r="H19" s="14">
        <f t="shared" si="7"/>
        <v>0</v>
      </c>
      <c r="I19" s="24">
        <f t="shared" si="8"/>
        <v>0</v>
      </c>
      <c r="J19" s="24">
        <f t="shared" si="9"/>
        <v>150</v>
      </c>
      <c r="K19" s="25">
        <v>44019</v>
      </c>
      <c r="L19" s="26">
        <v>150</v>
      </c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1500</v>
      </c>
      <c r="D20" s="13">
        <f t="shared" si="4"/>
        <v>150</v>
      </c>
      <c r="E20" s="13">
        <f t="shared" si="5"/>
        <v>300</v>
      </c>
      <c r="F20" s="14">
        <f t="shared" si="6"/>
        <v>150</v>
      </c>
      <c r="G20" s="14">
        <f t="shared" si="0"/>
        <v>150</v>
      </c>
      <c r="H20" s="14">
        <f t="shared" si="7"/>
        <v>0</v>
      </c>
      <c r="I20" s="24">
        <f t="shared" si="8"/>
        <v>0</v>
      </c>
      <c r="J20" s="24">
        <f t="shared" si="9"/>
        <v>150</v>
      </c>
      <c r="K20" s="25">
        <v>44061</v>
      </c>
      <c r="L20" s="26">
        <v>150</v>
      </c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1500</v>
      </c>
      <c r="D21" s="13">
        <f t="shared" si="4"/>
        <v>150</v>
      </c>
      <c r="E21" s="13">
        <f t="shared" si="5"/>
        <v>300</v>
      </c>
      <c r="F21" s="14">
        <f t="shared" si="6"/>
        <v>150</v>
      </c>
      <c r="G21" s="14">
        <f t="shared" si="0"/>
        <v>150</v>
      </c>
      <c r="H21" s="14">
        <f t="shared" si="7"/>
        <v>0</v>
      </c>
      <c r="I21" s="24">
        <f t="shared" si="8"/>
        <v>0</v>
      </c>
      <c r="J21" s="24">
        <f t="shared" si="9"/>
        <v>150</v>
      </c>
      <c r="K21" s="25">
        <v>44082</v>
      </c>
      <c r="L21" s="26">
        <v>150</v>
      </c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1500</v>
      </c>
      <c r="D22" s="13">
        <f t="shared" si="4"/>
        <v>150</v>
      </c>
      <c r="E22" s="13">
        <f t="shared" si="5"/>
        <v>300</v>
      </c>
      <c r="F22" s="14">
        <f t="shared" si="6"/>
        <v>0</v>
      </c>
      <c r="G22" s="14">
        <f t="shared" si="0"/>
        <v>300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1500</v>
      </c>
      <c r="D23" s="13">
        <f t="shared" si="4"/>
        <v>150</v>
      </c>
      <c r="E23" s="13">
        <f t="shared" si="5"/>
        <v>450</v>
      </c>
      <c r="F23" s="14">
        <f t="shared" si="6"/>
        <v>0</v>
      </c>
      <c r="G23" s="14">
        <f t="shared" si="0"/>
        <v>450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1500</v>
      </c>
      <c r="D24" s="13">
        <f t="shared" si="4"/>
        <v>150</v>
      </c>
      <c r="E24" s="13">
        <f t="shared" si="5"/>
        <v>600</v>
      </c>
      <c r="F24" s="14">
        <f t="shared" si="6"/>
        <v>0</v>
      </c>
      <c r="G24" s="14">
        <f t="shared" si="0"/>
        <v>600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1500</v>
      </c>
      <c r="D25" s="13">
        <f t="shared" si="4"/>
        <v>150</v>
      </c>
      <c r="E25" s="13">
        <f t="shared" si="5"/>
        <v>750</v>
      </c>
      <c r="F25" s="14">
        <f t="shared" si="6"/>
        <v>0</v>
      </c>
      <c r="G25" s="14">
        <f t="shared" si="0"/>
        <v>750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1500</v>
      </c>
      <c r="D26" s="13">
        <f t="shared" si="4"/>
        <v>150</v>
      </c>
      <c r="E26" s="13">
        <f t="shared" si="5"/>
        <v>900</v>
      </c>
      <c r="F26" s="14">
        <f t="shared" si="6"/>
        <v>0</v>
      </c>
      <c r="G26" s="14">
        <f t="shared" si="0"/>
        <v>900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1500</v>
      </c>
      <c r="D27" s="13">
        <f t="shared" si="4"/>
        <v>150</v>
      </c>
      <c r="E27" s="13">
        <f t="shared" si="5"/>
        <v>1050</v>
      </c>
      <c r="F27" s="14">
        <f t="shared" si="6"/>
        <v>0</v>
      </c>
      <c r="G27" s="14">
        <f t="shared" si="0"/>
        <v>1050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1500</v>
      </c>
      <c r="D28" s="13">
        <f t="shared" si="4"/>
        <v>150</v>
      </c>
      <c r="E28" s="13">
        <f t="shared" si="5"/>
        <v>1200</v>
      </c>
      <c r="F28" s="14">
        <f t="shared" si="6"/>
        <v>0</v>
      </c>
      <c r="G28" s="14">
        <f t="shared" si="0"/>
        <v>1200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1500</v>
      </c>
      <c r="D29" s="13">
        <f t="shared" si="4"/>
        <v>150</v>
      </c>
      <c r="E29" s="13">
        <f t="shared" si="5"/>
        <v>1350</v>
      </c>
      <c r="F29" s="14">
        <f t="shared" si="6"/>
        <v>0</v>
      </c>
      <c r="G29" s="14">
        <f t="shared" si="0"/>
        <v>1350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1500</v>
      </c>
      <c r="D30" s="13">
        <f t="shared" si="4"/>
        <v>150</v>
      </c>
      <c r="E30" s="13">
        <f t="shared" si="5"/>
        <v>1500</v>
      </c>
      <c r="F30" s="14">
        <f t="shared" si="6"/>
        <v>0</v>
      </c>
      <c r="G30" s="14">
        <f t="shared" si="0"/>
        <v>1500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1500</v>
      </c>
      <c r="D31" s="13">
        <f t="shared" si="4"/>
        <v>150</v>
      </c>
      <c r="E31" s="13">
        <f t="shared" si="5"/>
        <v>1650</v>
      </c>
      <c r="F31" s="14">
        <f t="shared" si="6"/>
        <v>0</v>
      </c>
      <c r="G31" s="14">
        <f t="shared" si="0"/>
        <v>1650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1500</v>
      </c>
      <c r="D32" s="13">
        <f t="shared" si="4"/>
        <v>150</v>
      </c>
      <c r="E32" s="13">
        <f t="shared" si="5"/>
        <v>1800</v>
      </c>
      <c r="F32" s="14">
        <f t="shared" si="6"/>
        <v>0</v>
      </c>
      <c r="G32" s="14">
        <f t="shared" si="0"/>
        <v>1800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1500</v>
      </c>
      <c r="D33" s="13">
        <f t="shared" si="4"/>
        <v>150</v>
      </c>
      <c r="E33" s="13">
        <f t="shared" si="5"/>
        <v>1950</v>
      </c>
      <c r="F33" s="14">
        <f t="shared" si="6"/>
        <v>0</v>
      </c>
      <c r="G33" s="14">
        <f t="shared" si="0"/>
        <v>1950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1500</v>
      </c>
      <c r="D34" s="13">
        <f t="shared" si="4"/>
        <v>150</v>
      </c>
      <c r="E34" s="13">
        <f t="shared" si="5"/>
        <v>2100</v>
      </c>
      <c r="F34" s="14">
        <f t="shared" si="6"/>
        <v>0</v>
      </c>
      <c r="G34" s="14">
        <f t="shared" si="0"/>
        <v>2100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1500</v>
      </c>
      <c r="D35" s="13">
        <f t="shared" si="4"/>
        <v>150</v>
      </c>
      <c r="E35" s="13">
        <f t="shared" si="5"/>
        <v>2250</v>
      </c>
      <c r="F35" s="14">
        <f t="shared" si="6"/>
        <v>0</v>
      </c>
      <c r="G35" s="14">
        <f t="shared" si="0"/>
        <v>2250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1500</v>
      </c>
      <c r="D36" s="13">
        <f t="shared" si="4"/>
        <v>150</v>
      </c>
      <c r="E36" s="13">
        <f t="shared" si="5"/>
        <v>2400</v>
      </c>
      <c r="F36" s="14">
        <f t="shared" si="6"/>
        <v>0</v>
      </c>
      <c r="G36" s="14">
        <f t="shared" si="0"/>
        <v>2400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1500</v>
      </c>
      <c r="D37" s="13">
        <f t="shared" si="4"/>
        <v>150</v>
      </c>
      <c r="E37" s="13">
        <f t="shared" si="5"/>
        <v>2550</v>
      </c>
      <c r="F37" s="14">
        <f t="shared" si="6"/>
        <v>0</v>
      </c>
      <c r="G37" s="14">
        <f t="shared" ref="G37:G68" si="10">E37-F37</f>
        <v>2550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1500</v>
      </c>
      <c r="D38" s="13">
        <f t="shared" ref="D38:D69" si="14">C37*$K$1</f>
        <v>150</v>
      </c>
      <c r="E38" s="13">
        <f t="shared" ref="E38:E69" si="15">C37*$K$1+G37</f>
        <v>2700</v>
      </c>
      <c r="F38" s="14">
        <f t="shared" ref="F38:F69" si="16">IF(J38&gt;E38,E38,J38)</f>
        <v>0</v>
      </c>
      <c r="G38" s="14">
        <f t="shared" si="10"/>
        <v>2700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1500</v>
      </c>
      <c r="D39" s="13">
        <f t="shared" si="14"/>
        <v>150</v>
      </c>
      <c r="E39" s="13">
        <f t="shared" si="15"/>
        <v>2850</v>
      </c>
      <c r="F39" s="14">
        <f t="shared" si="16"/>
        <v>0</v>
      </c>
      <c r="G39" s="14">
        <f t="shared" si="10"/>
        <v>2850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1500</v>
      </c>
      <c r="D40" s="13">
        <f t="shared" si="14"/>
        <v>150</v>
      </c>
      <c r="E40" s="13">
        <f t="shared" si="15"/>
        <v>3000</v>
      </c>
      <c r="F40" s="14">
        <f t="shared" si="16"/>
        <v>0</v>
      </c>
      <c r="G40" s="14">
        <f t="shared" si="10"/>
        <v>3000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1500</v>
      </c>
      <c r="D41" s="13">
        <f t="shared" si="14"/>
        <v>150</v>
      </c>
      <c r="E41" s="13">
        <f t="shared" si="15"/>
        <v>3150</v>
      </c>
      <c r="F41" s="14">
        <f t="shared" si="16"/>
        <v>0</v>
      </c>
      <c r="G41" s="14">
        <f t="shared" si="10"/>
        <v>3150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1500</v>
      </c>
      <c r="D42" s="13">
        <f t="shared" si="14"/>
        <v>150</v>
      </c>
      <c r="E42" s="13">
        <f t="shared" si="15"/>
        <v>3300</v>
      </c>
      <c r="F42" s="14">
        <f t="shared" si="16"/>
        <v>0</v>
      </c>
      <c r="G42" s="14">
        <f t="shared" si="10"/>
        <v>3300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1500</v>
      </c>
      <c r="D43" s="13">
        <f t="shared" si="14"/>
        <v>150</v>
      </c>
      <c r="E43" s="13">
        <f t="shared" si="15"/>
        <v>3450</v>
      </c>
      <c r="F43" s="14">
        <f t="shared" si="16"/>
        <v>0</v>
      </c>
      <c r="G43" s="14">
        <f t="shared" si="10"/>
        <v>3450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1500</v>
      </c>
      <c r="D44" s="13">
        <f t="shared" si="14"/>
        <v>150</v>
      </c>
      <c r="E44" s="13">
        <f t="shared" si="15"/>
        <v>3600</v>
      </c>
      <c r="F44" s="14">
        <f t="shared" si="16"/>
        <v>0</v>
      </c>
      <c r="G44" s="14">
        <f t="shared" si="10"/>
        <v>3600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1500</v>
      </c>
      <c r="D45" s="13">
        <f t="shared" si="14"/>
        <v>150</v>
      </c>
      <c r="E45" s="13">
        <f t="shared" si="15"/>
        <v>3750</v>
      </c>
      <c r="F45" s="14">
        <f t="shared" si="16"/>
        <v>0</v>
      </c>
      <c r="G45" s="14">
        <f t="shared" si="10"/>
        <v>3750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1500</v>
      </c>
      <c r="D46" s="13">
        <f t="shared" si="14"/>
        <v>150</v>
      </c>
      <c r="E46" s="13">
        <f t="shared" si="15"/>
        <v>3900</v>
      </c>
      <c r="F46" s="14">
        <f t="shared" si="16"/>
        <v>0</v>
      </c>
      <c r="G46" s="14">
        <f t="shared" si="10"/>
        <v>3900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1500</v>
      </c>
      <c r="D47" s="13">
        <f t="shared" si="14"/>
        <v>150</v>
      </c>
      <c r="E47" s="13">
        <f t="shared" si="15"/>
        <v>4050</v>
      </c>
      <c r="F47" s="14">
        <f t="shared" si="16"/>
        <v>0</v>
      </c>
      <c r="G47" s="14">
        <f t="shared" si="10"/>
        <v>4050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1500</v>
      </c>
      <c r="D48" s="13">
        <f t="shared" si="14"/>
        <v>150</v>
      </c>
      <c r="E48" s="13">
        <f t="shared" si="15"/>
        <v>4200</v>
      </c>
      <c r="F48" s="14">
        <f t="shared" si="16"/>
        <v>0</v>
      </c>
      <c r="G48" s="14">
        <f t="shared" si="10"/>
        <v>4200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1500</v>
      </c>
      <c r="D49" s="13">
        <f t="shared" si="14"/>
        <v>150</v>
      </c>
      <c r="E49" s="13">
        <f t="shared" si="15"/>
        <v>4350</v>
      </c>
      <c r="F49" s="14">
        <f t="shared" si="16"/>
        <v>0</v>
      </c>
      <c r="G49" s="14">
        <f t="shared" si="10"/>
        <v>4350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1500</v>
      </c>
      <c r="D50" s="13">
        <f t="shared" si="14"/>
        <v>150</v>
      </c>
      <c r="E50" s="13">
        <f t="shared" si="15"/>
        <v>4500</v>
      </c>
      <c r="F50" s="14">
        <f t="shared" si="16"/>
        <v>0</v>
      </c>
      <c r="G50" s="14">
        <f t="shared" si="10"/>
        <v>4500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1500</v>
      </c>
      <c r="D51" s="13">
        <f t="shared" si="14"/>
        <v>150</v>
      </c>
      <c r="E51" s="13">
        <f t="shared" si="15"/>
        <v>4650</v>
      </c>
      <c r="F51" s="14">
        <f t="shared" si="16"/>
        <v>0</v>
      </c>
      <c r="G51" s="14">
        <f t="shared" si="10"/>
        <v>4650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1500</v>
      </c>
      <c r="D52" s="13">
        <f t="shared" si="14"/>
        <v>150</v>
      </c>
      <c r="E52" s="13">
        <f t="shared" si="15"/>
        <v>4800</v>
      </c>
      <c r="F52" s="14">
        <f t="shared" si="16"/>
        <v>0</v>
      </c>
      <c r="G52" s="14">
        <f t="shared" si="10"/>
        <v>4800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1500</v>
      </c>
      <c r="D53" s="13">
        <f t="shared" si="14"/>
        <v>150</v>
      </c>
      <c r="E53" s="13">
        <f t="shared" si="15"/>
        <v>4950</v>
      </c>
      <c r="F53" s="14">
        <f t="shared" si="16"/>
        <v>0</v>
      </c>
      <c r="G53" s="14">
        <f t="shared" si="10"/>
        <v>4950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1500</v>
      </c>
      <c r="D54" s="13">
        <f t="shared" si="14"/>
        <v>150</v>
      </c>
      <c r="E54" s="13">
        <f t="shared" si="15"/>
        <v>5100</v>
      </c>
      <c r="F54" s="14">
        <f t="shared" si="16"/>
        <v>0</v>
      </c>
      <c r="G54" s="14">
        <f t="shared" si="10"/>
        <v>5100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1500</v>
      </c>
      <c r="D55" s="13">
        <f t="shared" si="14"/>
        <v>150</v>
      </c>
      <c r="E55" s="13">
        <f t="shared" si="15"/>
        <v>5250</v>
      </c>
      <c r="F55" s="14">
        <f t="shared" si="16"/>
        <v>0</v>
      </c>
      <c r="G55" s="14">
        <f t="shared" si="10"/>
        <v>5250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1500</v>
      </c>
      <c r="D56" s="13">
        <f t="shared" si="14"/>
        <v>150</v>
      </c>
      <c r="E56" s="13">
        <f t="shared" si="15"/>
        <v>5400</v>
      </c>
      <c r="F56" s="14">
        <f t="shared" si="16"/>
        <v>0</v>
      </c>
      <c r="G56" s="14">
        <f t="shared" si="10"/>
        <v>5400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1500</v>
      </c>
      <c r="D57" s="13">
        <f t="shared" si="14"/>
        <v>150</v>
      </c>
      <c r="E57" s="13">
        <f t="shared" si="15"/>
        <v>5550</v>
      </c>
      <c r="F57" s="14">
        <f t="shared" si="16"/>
        <v>0</v>
      </c>
      <c r="G57" s="14">
        <f t="shared" si="10"/>
        <v>5550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1500</v>
      </c>
      <c r="D58" s="13">
        <f t="shared" si="14"/>
        <v>150</v>
      </c>
      <c r="E58" s="13">
        <f t="shared" si="15"/>
        <v>5700</v>
      </c>
      <c r="F58" s="14">
        <f t="shared" si="16"/>
        <v>0</v>
      </c>
      <c r="G58" s="14">
        <f t="shared" si="10"/>
        <v>5700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1500</v>
      </c>
      <c r="D59" s="13">
        <f t="shared" si="14"/>
        <v>150</v>
      </c>
      <c r="E59" s="13">
        <f t="shared" si="15"/>
        <v>5850</v>
      </c>
      <c r="F59" s="14">
        <f t="shared" si="16"/>
        <v>0</v>
      </c>
      <c r="G59" s="14">
        <f t="shared" si="10"/>
        <v>5850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1500</v>
      </c>
      <c r="D60" s="13">
        <f t="shared" si="14"/>
        <v>150</v>
      </c>
      <c r="E60" s="13">
        <f t="shared" si="15"/>
        <v>6000</v>
      </c>
      <c r="F60" s="14">
        <f t="shared" si="16"/>
        <v>0</v>
      </c>
      <c r="G60" s="14">
        <f t="shared" si="10"/>
        <v>6000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1500</v>
      </c>
      <c r="D61" s="13">
        <f t="shared" si="14"/>
        <v>150</v>
      </c>
      <c r="E61" s="13">
        <f t="shared" si="15"/>
        <v>6150</v>
      </c>
      <c r="F61" s="14">
        <f t="shared" si="16"/>
        <v>0</v>
      </c>
      <c r="G61" s="14">
        <f t="shared" si="10"/>
        <v>6150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1500</v>
      </c>
      <c r="D62" s="13">
        <f t="shared" si="14"/>
        <v>150</v>
      </c>
      <c r="E62" s="13">
        <f t="shared" si="15"/>
        <v>6300</v>
      </c>
      <c r="F62" s="14">
        <f t="shared" si="16"/>
        <v>0</v>
      </c>
      <c r="G62" s="14">
        <f t="shared" si="10"/>
        <v>6300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1500</v>
      </c>
      <c r="D63" s="13">
        <f t="shared" si="14"/>
        <v>150</v>
      </c>
      <c r="E63" s="13">
        <f t="shared" si="15"/>
        <v>6450</v>
      </c>
      <c r="F63" s="14">
        <f t="shared" si="16"/>
        <v>0</v>
      </c>
      <c r="G63" s="14">
        <f t="shared" si="10"/>
        <v>6450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1500</v>
      </c>
      <c r="D64" s="13">
        <f t="shared" si="14"/>
        <v>150</v>
      </c>
      <c r="E64" s="13">
        <f t="shared" si="15"/>
        <v>6600</v>
      </c>
      <c r="F64" s="14">
        <f t="shared" si="16"/>
        <v>0</v>
      </c>
      <c r="G64" s="14">
        <f t="shared" si="10"/>
        <v>6600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1500</v>
      </c>
      <c r="D65" s="13">
        <f t="shared" si="14"/>
        <v>150</v>
      </c>
      <c r="E65" s="13">
        <f t="shared" si="15"/>
        <v>6750</v>
      </c>
      <c r="F65" s="14">
        <f t="shared" si="16"/>
        <v>0</v>
      </c>
      <c r="G65" s="14">
        <f t="shared" si="10"/>
        <v>6750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1500</v>
      </c>
      <c r="D66" s="13">
        <f t="shared" si="14"/>
        <v>150</v>
      </c>
      <c r="E66" s="13">
        <f t="shared" si="15"/>
        <v>6900</v>
      </c>
      <c r="F66" s="14">
        <f t="shared" si="16"/>
        <v>0</v>
      </c>
      <c r="G66" s="14">
        <f t="shared" si="10"/>
        <v>6900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1500</v>
      </c>
      <c r="D67" s="13">
        <f t="shared" si="14"/>
        <v>150</v>
      </c>
      <c r="E67" s="13">
        <f t="shared" si="15"/>
        <v>7050</v>
      </c>
      <c r="F67" s="14">
        <f t="shared" si="16"/>
        <v>0</v>
      </c>
      <c r="G67" s="14">
        <f t="shared" si="10"/>
        <v>7050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1500</v>
      </c>
      <c r="D68" s="13">
        <f t="shared" si="14"/>
        <v>150</v>
      </c>
      <c r="E68" s="13">
        <f t="shared" si="15"/>
        <v>7200</v>
      </c>
      <c r="F68" s="14">
        <f t="shared" si="16"/>
        <v>0</v>
      </c>
      <c r="G68" s="14">
        <f t="shared" si="10"/>
        <v>7200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1500</v>
      </c>
      <c r="D69" s="13">
        <f t="shared" si="14"/>
        <v>150</v>
      </c>
      <c r="E69" s="13">
        <f t="shared" si="15"/>
        <v>7350</v>
      </c>
      <c r="F69" s="14">
        <f t="shared" si="16"/>
        <v>0</v>
      </c>
      <c r="G69" s="14">
        <f t="shared" ref="G69:G100" si="19">E69-F69</f>
        <v>7350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1500</v>
      </c>
      <c r="D70" s="13">
        <f t="shared" ref="D70:D101" si="23">C69*$K$1</f>
        <v>150</v>
      </c>
      <c r="E70" s="13">
        <f t="shared" ref="E70:E101" si="24">C69*$K$1+G69</f>
        <v>7500</v>
      </c>
      <c r="F70" s="14">
        <f t="shared" ref="F70:F101" si="25">IF(J70&gt;E70,E70,J70)</f>
        <v>0</v>
      </c>
      <c r="G70" s="14">
        <f t="shared" si="19"/>
        <v>7500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1500</v>
      </c>
      <c r="D71" s="13">
        <f t="shared" si="23"/>
        <v>150</v>
      </c>
      <c r="E71" s="13">
        <f t="shared" si="24"/>
        <v>7650</v>
      </c>
      <c r="F71" s="14">
        <f t="shared" si="25"/>
        <v>0</v>
      </c>
      <c r="G71" s="14">
        <f t="shared" si="19"/>
        <v>7650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1500</v>
      </c>
      <c r="D72" s="13">
        <f t="shared" si="23"/>
        <v>150</v>
      </c>
      <c r="E72" s="13">
        <f t="shared" si="24"/>
        <v>7800</v>
      </c>
      <c r="F72" s="14">
        <f t="shared" si="25"/>
        <v>0</v>
      </c>
      <c r="G72" s="14">
        <f t="shared" si="19"/>
        <v>7800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1500</v>
      </c>
      <c r="D73" s="13">
        <f t="shared" si="23"/>
        <v>150</v>
      </c>
      <c r="E73" s="13">
        <f t="shared" si="24"/>
        <v>7950</v>
      </c>
      <c r="F73" s="14">
        <f t="shared" si="25"/>
        <v>0</v>
      </c>
      <c r="G73" s="14">
        <f t="shared" si="19"/>
        <v>7950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1500</v>
      </c>
      <c r="D74" s="13">
        <f t="shared" si="23"/>
        <v>150</v>
      </c>
      <c r="E74" s="13">
        <f t="shared" si="24"/>
        <v>8100</v>
      </c>
      <c r="F74" s="14">
        <f t="shared" si="25"/>
        <v>0</v>
      </c>
      <c r="G74" s="14">
        <f t="shared" si="19"/>
        <v>8100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1500</v>
      </c>
      <c r="D75" s="13">
        <f t="shared" si="23"/>
        <v>150</v>
      </c>
      <c r="E75" s="13">
        <f t="shared" si="24"/>
        <v>8250</v>
      </c>
      <c r="F75" s="14">
        <f t="shared" si="25"/>
        <v>0</v>
      </c>
      <c r="G75" s="14">
        <f t="shared" si="19"/>
        <v>8250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1500</v>
      </c>
      <c r="D76" s="13">
        <f t="shared" si="23"/>
        <v>150</v>
      </c>
      <c r="E76" s="13">
        <f t="shared" si="24"/>
        <v>8400</v>
      </c>
      <c r="F76" s="14">
        <f t="shared" si="25"/>
        <v>0</v>
      </c>
      <c r="G76" s="14">
        <f t="shared" si="19"/>
        <v>8400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1500</v>
      </c>
      <c r="D77" s="13">
        <f t="shared" si="23"/>
        <v>150</v>
      </c>
      <c r="E77" s="13">
        <f t="shared" si="24"/>
        <v>8550</v>
      </c>
      <c r="F77" s="14">
        <f t="shared" si="25"/>
        <v>0</v>
      </c>
      <c r="G77" s="14">
        <f t="shared" si="19"/>
        <v>8550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1500</v>
      </c>
      <c r="D78" s="13">
        <f t="shared" si="23"/>
        <v>150</v>
      </c>
      <c r="E78" s="13">
        <f t="shared" si="24"/>
        <v>8700</v>
      </c>
      <c r="F78" s="14">
        <f t="shared" si="25"/>
        <v>0</v>
      </c>
      <c r="G78" s="14">
        <f t="shared" si="19"/>
        <v>8700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1500</v>
      </c>
      <c r="D79" s="13">
        <f t="shared" si="23"/>
        <v>150</v>
      </c>
      <c r="E79" s="13">
        <f t="shared" si="24"/>
        <v>8850</v>
      </c>
      <c r="F79" s="14">
        <f t="shared" si="25"/>
        <v>0</v>
      </c>
      <c r="G79" s="14">
        <f t="shared" si="19"/>
        <v>8850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1500</v>
      </c>
      <c r="D80" s="13">
        <f t="shared" si="23"/>
        <v>150</v>
      </c>
      <c r="E80" s="13">
        <f t="shared" si="24"/>
        <v>9000</v>
      </c>
      <c r="F80" s="14">
        <f t="shared" si="25"/>
        <v>0</v>
      </c>
      <c r="G80" s="14">
        <f t="shared" si="19"/>
        <v>9000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1500</v>
      </c>
      <c r="D81" s="13">
        <f t="shared" si="23"/>
        <v>150</v>
      </c>
      <c r="E81" s="13">
        <f t="shared" si="24"/>
        <v>9150</v>
      </c>
      <c r="F81" s="14">
        <f t="shared" si="25"/>
        <v>0</v>
      </c>
      <c r="G81" s="14">
        <f t="shared" si="19"/>
        <v>9150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1500</v>
      </c>
      <c r="D82" s="13">
        <f t="shared" si="23"/>
        <v>150</v>
      </c>
      <c r="E82" s="13">
        <f t="shared" si="24"/>
        <v>9300</v>
      </c>
      <c r="F82" s="14">
        <f t="shared" si="25"/>
        <v>0</v>
      </c>
      <c r="G82" s="14">
        <f t="shared" si="19"/>
        <v>9300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1500</v>
      </c>
      <c r="D83" s="13">
        <f t="shared" si="23"/>
        <v>150</v>
      </c>
      <c r="E83" s="13">
        <f t="shared" si="24"/>
        <v>9450</v>
      </c>
      <c r="F83" s="14">
        <f t="shared" si="25"/>
        <v>0</v>
      </c>
      <c r="G83" s="14">
        <f t="shared" si="19"/>
        <v>9450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1500</v>
      </c>
      <c r="D84" s="13">
        <f t="shared" si="23"/>
        <v>150</v>
      </c>
      <c r="E84" s="13">
        <f t="shared" si="24"/>
        <v>9600</v>
      </c>
      <c r="F84" s="14">
        <f t="shared" si="25"/>
        <v>0</v>
      </c>
      <c r="G84" s="14">
        <f t="shared" si="19"/>
        <v>9600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1500</v>
      </c>
      <c r="D85" s="13">
        <f t="shared" si="23"/>
        <v>150</v>
      </c>
      <c r="E85" s="13">
        <f t="shared" si="24"/>
        <v>9750</v>
      </c>
      <c r="F85" s="14">
        <f t="shared" si="25"/>
        <v>0</v>
      </c>
      <c r="G85" s="14">
        <f t="shared" si="19"/>
        <v>9750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1500</v>
      </c>
      <c r="D86" s="13">
        <f t="shared" si="23"/>
        <v>150</v>
      </c>
      <c r="E86" s="13">
        <f t="shared" si="24"/>
        <v>9900</v>
      </c>
      <c r="F86" s="14">
        <f t="shared" si="25"/>
        <v>0</v>
      </c>
      <c r="G86" s="14">
        <f t="shared" si="19"/>
        <v>9900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1500</v>
      </c>
      <c r="D87" s="13">
        <f t="shared" si="23"/>
        <v>150</v>
      </c>
      <c r="E87" s="13">
        <f t="shared" si="24"/>
        <v>10050</v>
      </c>
      <c r="F87" s="14">
        <f t="shared" si="25"/>
        <v>0</v>
      </c>
      <c r="G87" s="14">
        <f t="shared" si="19"/>
        <v>10050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1500</v>
      </c>
      <c r="D88" s="13">
        <f t="shared" si="23"/>
        <v>150</v>
      </c>
      <c r="E88" s="13">
        <f t="shared" si="24"/>
        <v>10200</v>
      </c>
      <c r="F88" s="14">
        <f t="shared" si="25"/>
        <v>0</v>
      </c>
      <c r="G88" s="14">
        <f t="shared" si="19"/>
        <v>10200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1500</v>
      </c>
      <c r="D89" s="13">
        <f t="shared" si="23"/>
        <v>150</v>
      </c>
      <c r="E89" s="13">
        <f t="shared" si="24"/>
        <v>10350</v>
      </c>
      <c r="F89" s="14">
        <f t="shared" si="25"/>
        <v>0</v>
      </c>
      <c r="G89" s="14">
        <f t="shared" si="19"/>
        <v>10350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1500</v>
      </c>
      <c r="D90" s="13">
        <f t="shared" si="23"/>
        <v>150</v>
      </c>
      <c r="E90" s="13">
        <f t="shared" si="24"/>
        <v>10500</v>
      </c>
      <c r="F90" s="14">
        <f t="shared" si="25"/>
        <v>0</v>
      </c>
      <c r="G90" s="14">
        <f t="shared" si="19"/>
        <v>10500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1500</v>
      </c>
      <c r="D91" s="13">
        <f t="shared" si="23"/>
        <v>150</v>
      </c>
      <c r="E91" s="13">
        <f t="shared" si="24"/>
        <v>10650</v>
      </c>
      <c r="F91" s="14">
        <f t="shared" si="25"/>
        <v>0</v>
      </c>
      <c r="G91" s="14">
        <f t="shared" si="19"/>
        <v>10650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1500</v>
      </c>
      <c r="D92" s="13">
        <f t="shared" si="23"/>
        <v>150</v>
      </c>
      <c r="E92" s="13">
        <f t="shared" si="24"/>
        <v>10800</v>
      </c>
      <c r="F92" s="14">
        <f t="shared" si="25"/>
        <v>0</v>
      </c>
      <c r="G92" s="14">
        <f t="shared" si="19"/>
        <v>10800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1500</v>
      </c>
      <c r="D93" s="13">
        <f t="shared" si="23"/>
        <v>150</v>
      </c>
      <c r="E93" s="13">
        <f t="shared" si="24"/>
        <v>10950</v>
      </c>
      <c r="F93" s="14">
        <f t="shared" si="25"/>
        <v>0</v>
      </c>
      <c r="G93" s="14">
        <f t="shared" si="19"/>
        <v>10950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1500</v>
      </c>
      <c r="D94" s="13">
        <f t="shared" si="23"/>
        <v>150</v>
      </c>
      <c r="E94" s="13">
        <f t="shared" si="24"/>
        <v>11100</v>
      </c>
      <c r="F94" s="14">
        <f t="shared" si="25"/>
        <v>0</v>
      </c>
      <c r="G94" s="14">
        <f t="shared" si="19"/>
        <v>11100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1500</v>
      </c>
      <c r="D95" s="13">
        <f t="shared" si="23"/>
        <v>150</v>
      </c>
      <c r="E95" s="13">
        <f t="shared" si="24"/>
        <v>11250</v>
      </c>
      <c r="F95" s="14">
        <f t="shared" si="25"/>
        <v>0</v>
      </c>
      <c r="G95" s="14">
        <f t="shared" si="19"/>
        <v>11250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1500</v>
      </c>
      <c r="D96" s="13">
        <f t="shared" si="23"/>
        <v>150</v>
      </c>
      <c r="E96" s="13">
        <f t="shared" si="24"/>
        <v>11400</v>
      </c>
      <c r="F96" s="14">
        <f t="shared" si="25"/>
        <v>0</v>
      </c>
      <c r="G96" s="14">
        <f t="shared" si="19"/>
        <v>11400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1500</v>
      </c>
      <c r="D97" s="13">
        <f t="shared" si="23"/>
        <v>150</v>
      </c>
      <c r="E97" s="13">
        <f t="shared" si="24"/>
        <v>11550</v>
      </c>
      <c r="F97" s="14">
        <f t="shared" si="25"/>
        <v>0</v>
      </c>
      <c r="G97" s="14">
        <f t="shared" si="19"/>
        <v>11550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1500</v>
      </c>
      <c r="D98" s="13">
        <f t="shared" si="23"/>
        <v>150</v>
      </c>
      <c r="E98" s="13">
        <f t="shared" si="24"/>
        <v>11700</v>
      </c>
      <c r="F98" s="14">
        <f t="shared" si="25"/>
        <v>0</v>
      </c>
      <c r="G98" s="14">
        <f t="shared" si="19"/>
        <v>11700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1500</v>
      </c>
      <c r="D99" s="13">
        <f t="shared" si="23"/>
        <v>150</v>
      </c>
      <c r="E99" s="13">
        <f t="shared" si="24"/>
        <v>11850</v>
      </c>
      <c r="F99" s="14">
        <f t="shared" si="25"/>
        <v>0</v>
      </c>
      <c r="G99" s="14">
        <f t="shared" si="19"/>
        <v>11850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1500</v>
      </c>
      <c r="D100" s="13">
        <f t="shared" si="23"/>
        <v>150</v>
      </c>
      <c r="E100" s="13">
        <f t="shared" si="24"/>
        <v>12000</v>
      </c>
      <c r="F100" s="14">
        <f t="shared" si="25"/>
        <v>0</v>
      </c>
      <c r="G100" s="14">
        <f t="shared" si="19"/>
        <v>12000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1500</v>
      </c>
      <c r="D101" s="13">
        <f t="shared" si="23"/>
        <v>150</v>
      </c>
      <c r="E101" s="13">
        <f t="shared" si="24"/>
        <v>12150</v>
      </c>
      <c r="F101" s="14">
        <f t="shared" si="25"/>
        <v>0</v>
      </c>
      <c r="G101" s="14">
        <f t="shared" ref="G101:G124" si="29">E101-F101</f>
        <v>12150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1500</v>
      </c>
      <c r="D102" s="13">
        <f t="shared" ref="D102:D124" si="33">C101*$K$1</f>
        <v>150</v>
      </c>
      <c r="E102" s="13">
        <f t="shared" ref="E102:E124" si="34">C101*$K$1+G101</f>
        <v>12300</v>
      </c>
      <c r="F102" s="14">
        <f t="shared" ref="F102:F124" si="35">IF(J102&gt;E102,E102,J102)</f>
        <v>0</v>
      </c>
      <c r="G102" s="14">
        <f t="shared" si="29"/>
        <v>12300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1500</v>
      </c>
      <c r="D103" s="13">
        <f t="shared" si="33"/>
        <v>150</v>
      </c>
      <c r="E103" s="13">
        <f t="shared" si="34"/>
        <v>12450</v>
      </c>
      <c r="F103" s="14">
        <f t="shared" si="35"/>
        <v>0</v>
      </c>
      <c r="G103" s="14">
        <f t="shared" si="29"/>
        <v>12450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1500</v>
      </c>
      <c r="D104" s="13">
        <f t="shared" si="33"/>
        <v>150</v>
      </c>
      <c r="E104" s="13">
        <f t="shared" si="34"/>
        <v>12600</v>
      </c>
      <c r="F104" s="14">
        <f t="shared" si="35"/>
        <v>0</v>
      </c>
      <c r="G104" s="14">
        <f t="shared" si="29"/>
        <v>12600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1500</v>
      </c>
      <c r="D105" s="13">
        <f t="shared" si="33"/>
        <v>150</v>
      </c>
      <c r="E105" s="13">
        <f t="shared" si="34"/>
        <v>12750</v>
      </c>
      <c r="F105" s="14">
        <f t="shared" si="35"/>
        <v>0</v>
      </c>
      <c r="G105" s="14">
        <f t="shared" si="29"/>
        <v>12750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1500</v>
      </c>
      <c r="D106" s="13">
        <f t="shared" si="33"/>
        <v>150</v>
      </c>
      <c r="E106" s="13">
        <f t="shared" si="34"/>
        <v>12900</v>
      </c>
      <c r="F106" s="14">
        <f t="shared" si="35"/>
        <v>0</v>
      </c>
      <c r="G106" s="14">
        <f t="shared" si="29"/>
        <v>12900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1500</v>
      </c>
      <c r="D107" s="13">
        <f t="shared" si="33"/>
        <v>150</v>
      </c>
      <c r="E107" s="13">
        <f t="shared" si="34"/>
        <v>13050</v>
      </c>
      <c r="F107" s="14">
        <f t="shared" si="35"/>
        <v>0</v>
      </c>
      <c r="G107" s="14">
        <f t="shared" si="29"/>
        <v>13050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1500</v>
      </c>
      <c r="D108" s="13">
        <f t="shared" si="33"/>
        <v>150</v>
      </c>
      <c r="E108" s="13">
        <f t="shared" si="34"/>
        <v>13200</v>
      </c>
      <c r="F108" s="14">
        <f t="shared" si="35"/>
        <v>0</v>
      </c>
      <c r="G108" s="14">
        <f t="shared" si="29"/>
        <v>13200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1500</v>
      </c>
      <c r="D109" s="13">
        <f t="shared" si="33"/>
        <v>150</v>
      </c>
      <c r="E109" s="13">
        <f t="shared" si="34"/>
        <v>13350</v>
      </c>
      <c r="F109" s="14">
        <f t="shared" si="35"/>
        <v>0</v>
      </c>
      <c r="G109" s="14">
        <f t="shared" si="29"/>
        <v>13350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1500</v>
      </c>
      <c r="D110" s="13">
        <f t="shared" si="33"/>
        <v>150</v>
      </c>
      <c r="E110" s="13">
        <f t="shared" si="34"/>
        <v>13500</v>
      </c>
      <c r="F110" s="14">
        <f t="shared" si="35"/>
        <v>0</v>
      </c>
      <c r="G110" s="14">
        <f t="shared" si="29"/>
        <v>13500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1500</v>
      </c>
      <c r="D111" s="13">
        <f t="shared" si="33"/>
        <v>150</v>
      </c>
      <c r="E111" s="13">
        <f t="shared" si="34"/>
        <v>13650</v>
      </c>
      <c r="F111" s="14">
        <f t="shared" si="35"/>
        <v>0</v>
      </c>
      <c r="G111" s="14">
        <f t="shared" si="29"/>
        <v>13650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1500</v>
      </c>
      <c r="D112" s="13">
        <f t="shared" si="33"/>
        <v>150</v>
      </c>
      <c r="E112" s="13">
        <f t="shared" si="34"/>
        <v>13800</v>
      </c>
      <c r="F112" s="14">
        <f t="shared" si="35"/>
        <v>0</v>
      </c>
      <c r="G112" s="14">
        <f t="shared" si="29"/>
        <v>13800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1500</v>
      </c>
      <c r="D113" s="13">
        <f t="shared" si="33"/>
        <v>150</v>
      </c>
      <c r="E113" s="13">
        <f t="shared" si="34"/>
        <v>13950</v>
      </c>
      <c r="F113" s="14">
        <f t="shared" si="35"/>
        <v>0</v>
      </c>
      <c r="G113" s="14">
        <f t="shared" si="29"/>
        <v>13950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1500</v>
      </c>
      <c r="D114" s="13">
        <f t="shared" si="33"/>
        <v>150</v>
      </c>
      <c r="E114" s="13">
        <f t="shared" si="34"/>
        <v>14100</v>
      </c>
      <c r="F114" s="14">
        <f t="shared" si="35"/>
        <v>0</v>
      </c>
      <c r="G114" s="14">
        <f t="shared" si="29"/>
        <v>14100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1500</v>
      </c>
      <c r="D115" s="13">
        <f t="shared" si="33"/>
        <v>150</v>
      </c>
      <c r="E115" s="13">
        <f t="shared" si="34"/>
        <v>14250</v>
      </c>
      <c r="F115" s="14">
        <f t="shared" si="35"/>
        <v>0</v>
      </c>
      <c r="G115" s="14">
        <f t="shared" si="29"/>
        <v>14250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1500</v>
      </c>
      <c r="D116" s="13">
        <f t="shared" si="33"/>
        <v>150</v>
      </c>
      <c r="E116" s="13">
        <f t="shared" si="34"/>
        <v>14400</v>
      </c>
      <c r="F116" s="14">
        <f t="shared" si="35"/>
        <v>0</v>
      </c>
      <c r="G116" s="14">
        <f t="shared" si="29"/>
        <v>14400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1500</v>
      </c>
      <c r="D117" s="13">
        <f t="shared" si="33"/>
        <v>150</v>
      </c>
      <c r="E117" s="13">
        <f t="shared" si="34"/>
        <v>14550</v>
      </c>
      <c r="F117" s="14">
        <f t="shared" si="35"/>
        <v>0</v>
      </c>
      <c r="G117" s="14">
        <f t="shared" si="29"/>
        <v>14550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1500</v>
      </c>
      <c r="D118" s="13">
        <f t="shared" si="33"/>
        <v>150</v>
      </c>
      <c r="E118" s="13">
        <f t="shared" si="34"/>
        <v>14700</v>
      </c>
      <c r="F118" s="14">
        <f t="shared" si="35"/>
        <v>0</v>
      </c>
      <c r="G118" s="14">
        <f t="shared" si="29"/>
        <v>14700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1500</v>
      </c>
      <c r="D119" s="13">
        <f t="shared" si="33"/>
        <v>150</v>
      </c>
      <c r="E119" s="13">
        <f t="shared" si="34"/>
        <v>14850</v>
      </c>
      <c r="F119" s="14">
        <f t="shared" si="35"/>
        <v>0</v>
      </c>
      <c r="G119" s="14">
        <f t="shared" si="29"/>
        <v>14850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1500</v>
      </c>
      <c r="D120" s="13">
        <f t="shared" si="33"/>
        <v>150</v>
      </c>
      <c r="E120" s="13">
        <f t="shared" si="34"/>
        <v>15000</v>
      </c>
      <c r="F120" s="14">
        <f t="shared" si="35"/>
        <v>0</v>
      </c>
      <c r="G120" s="14">
        <f t="shared" si="29"/>
        <v>15000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1500</v>
      </c>
      <c r="D121" s="13">
        <f t="shared" si="33"/>
        <v>150</v>
      </c>
      <c r="E121" s="13">
        <f t="shared" si="34"/>
        <v>15150</v>
      </c>
      <c r="F121" s="14">
        <f t="shared" si="35"/>
        <v>0</v>
      </c>
      <c r="G121" s="14">
        <f t="shared" si="29"/>
        <v>15150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1500</v>
      </c>
      <c r="D122" s="13">
        <f t="shared" si="33"/>
        <v>150</v>
      </c>
      <c r="E122" s="13">
        <f t="shared" si="34"/>
        <v>15300</v>
      </c>
      <c r="F122" s="14">
        <f t="shared" si="35"/>
        <v>0</v>
      </c>
      <c r="G122" s="14">
        <f t="shared" si="29"/>
        <v>15300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1500</v>
      </c>
      <c r="D123" s="13">
        <f t="shared" si="33"/>
        <v>150</v>
      </c>
      <c r="E123" s="13">
        <f t="shared" si="34"/>
        <v>15450</v>
      </c>
      <c r="F123" s="14">
        <f t="shared" si="35"/>
        <v>0</v>
      </c>
      <c r="G123" s="14">
        <f t="shared" si="29"/>
        <v>15450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1500</v>
      </c>
      <c r="D124" s="13">
        <f t="shared" si="33"/>
        <v>150</v>
      </c>
      <c r="E124" s="13">
        <f t="shared" si="34"/>
        <v>15600</v>
      </c>
      <c r="F124" s="14">
        <f t="shared" si="35"/>
        <v>0</v>
      </c>
      <c r="G124" s="14">
        <f t="shared" si="29"/>
        <v>15600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1" sqref="M21"/>
    </sheetView>
  </sheetViews>
  <sheetFormatPr defaultColWidth="11" defaultRowHeight="15"/>
  <cols>
    <col min="1" max="1" width="7" hidden="1" customWidth="1"/>
    <col min="2" max="2" width="8.71428571428571" customWidth="1"/>
    <col min="3" max="3" width="12.4285714285714" customWidth="1"/>
    <col min="4" max="4" width="10.8571428571429" customWidth="1"/>
    <col min="5" max="5" width="12.1428571428571" customWidth="1"/>
    <col min="6" max="6" width="9.85714285714286" customWidth="1"/>
    <col min="7" max="7" width="11.2857142857143" customWidth="1"/>
    <col min="8" max="8" width="10" customWidth="1"/>
    <col min="9" max="9" width="11.2857142857143" customWidth="1"/>
    <col min="10" max="10" width="11.5714285714286" customWidth="1"/>
    <col min="11" max="11" width="11.8571428571429" customWidth="1"/>
    <col min="12" max="12" width="8.71428571428571" customWidth="1"/>
    <col min="13" max="13" width="11.5714285714286" customWidth="1"/>
    <col min="14" max="14" width="11.8571428571429" customWidth="1"/>
    <col min="15" max="15" width="12.1428571428571" customWidth="1"/>
    <col min="16" max="16" width="8" customWidth="1"/>
    <col min="17" max="17" width="3.42857142857143" customWidth="1"/>
    <col min="18" max="18" width="19" customWidth="1"/>
    <col min="19" max="19" width="9.14285714285714" customWidth="1"/>
  </cols>
  <sheetData>
    <row r="1" spans="2:16">
      <c r="B1" s="1" t="s">
        <v>9</v>
      </c>
      <c r="C1" s="2" t="s">
        <v>182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1150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0.000878459999995584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1150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v>1150</v>
      </c>
      <c r="J5" s="24"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149.99033694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1150</v>
      </c>
      <c r="D6" s="13">
        <f t="shared" ref="D6:D37" si="4">C5*$K$1</f>
        <v>115</v>
      </c>
      <c r="E6" s="13">
        <f t="shared" ref="E6:E37" si="5">C5*$K$1+G5</f>
        <v>115</v>
      </c>
      <c r="F6" s="14">
        <f t="shared" ref="F6:F37" si="6">IF(J6&gt;E6,E6,J6)</f>
        <v>90.85</v>
      </c>
      <c r="G6" s="14">
        <f t="shared" si="0"/>
        <v>24.15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90.85</v>
      </c>
      <c r="K6" s="27">
        <v>43625</v>
      </c>
      <c r="L6" s="26">
        <v>90.85</v>
      </c>
      <c r="M6" s="27"/>
      <c r="N6" s="28"/>
      <c r="O6" s="27"/>
      <c r="P6" s="28"/>
      <c r="R6" s="34" t="s">
        <v>5</v>
      </c>
      <c r="S6" s="33">
        <f ca="1">VLOOKUP($A$2,$A$5:$P$127,4,FALSE)</f>
        <v>14.99912154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1150</v>
      </c>
      <c r="D7" s="13">
        <f t="shared" si="4"/>
        <v>115</v>
      </c>
      <c r="E7" s="13">
        <f t="shared" si="5"/>
        <v>139.15</v>
      </c>
      <c r="F7" s="14">
        <f t="shared" si="6"/>
        <v>90.85</v>
      </c>
      <c r="G7" s="14">
        <f t="shared" si="0"/>
        <v>48.3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90.85</v>
      </c>
      <c r="K7" s="27">
        <v>43655</v>
      </c>
      <c r="L7" s="26">
        <v>90.85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222.45</v>
      </c>
      <c r="D8" s="13">
        <f t="shared" si="4"/>
        <v>115</v>
      </c>
      <c r="E8" s="13">
        <f t="shared" si="5"/>
        <v>163.3</v>
      </c>
      <c r="F8" s="14">
        <f t="shared" si="6"/>
        <v>163.3</v>
      </c>
      <c r="G8" s="14">
        <f t="shared" si="0"/>
        <v>0</v>
      </c>
      <c r="H8" s="14">
        <f t="shared" si="7"/>
        <v>927.55</v>
      </c>
      <c r="I8" s="24">
        <f t="shared" si="8"/>
        <v>0</v>
      </c>
      <c r="J8" s="24">
        <f t="shared" si="9"/>
        <v>1090.85</v>
      </c>
      <c r="K8" s="27">
        <v>43679</v>
      </c>
      <c r="L8" s="26">
        <v>90.85</v>
      </c>
      <c r="M8" s="27">
        <v>43689</v>
      </c>
      <c r="N8" s="28">
        <v>1000</v>
      </c>
      <c r="O8" s="27"/>
      <c r="P8" s="28"/>
      <c r="R8" s="32" t="s">
        <v>7</v>
      </c>
      <c r="S8" s="33">
        <f ca="1">VLOOKUP($A$2,$A$5:$P$127,6,FALSE)</f>
        <v>14.99912154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222.45</v>
      </c>
      <c r="D9" s="13">
        <f t="shared" si="4"/>
        <v>22.245</v>
      </c>
      <c r="E9" s="13">
        <f t="shared" si="5"/>
        <v>22.245</v>
      </c>
      <c r="F9" s="14">
        <f t="shared" si="6"/>
        <v>15</v>
      </c>
      <c r="G9" s="14">
        <f t="shared" si="0"/>
        <v>7.245</v>
      </c>
      <c r="H9" s="14">
        <f t="shared" si="7"/>
        <v>0</v>
      </c>
      <c r="I9" s="24">
        <f t="shared" si="8"/>
        <v>0</v>
      </c>
      <c r="J9" s="24">
        <f t="shared" si="9"/>
        <v>15</v>
      </c>
      <c r="K9" s="27">
        <v>43716</v>
      </c>
      <c r="L9" s="26">
        <v>15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222.45</v>
      </c>
      <c r="D10" s="13">
        <f t="shared" si="4"/>
        <v>22.245</v>
      </c>
      <c r="E10" s="13">
        <f t="shared" si="5"/>
        <v>29.49</v>
      </c>
      <c r="F10" s="14">
        <f t="shared" si="6"/>
        <v>15</v>
      </c>
      <c r="G10" s="14">
        <f t="shared" si="0"/>
        <v>14.49</v>
      </c>
      <c r="H10" s="14">
        <f t="shared" si="7"/>
        <v>0</v>
      </c>
      <c r="I10" s="24">
        <f t="shared" si="8"/>
        <v>0</v>
      </c>
      <c r="J10" s="24">
        <f t="shared" si="9"/>
        <v>15</v>
      </c>
      <c r="K10" s="27">
        <v>43747</v>
      </c>
      <c r="L10" s="26">
        <v>15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v>150</v>
      </c>
      <c r="D11" s="13">
        <f t="shared" si="4"/>
        <v>22.245</v>
      </c>
      <c r="E11" s="13">
        <f t="shared" si="5"/>
        <v>36.735</v>
      </c>
      <c r="F11" s="14">
        <f t="shared" si="6"/>
        <v>15</v>
      </c>
      <c r="G11" s="14">
        <f t="shared" si="0"/>
        <v>21.735</v>
      </c>
      <c r="H11" s="14">
        <f t="shared" si="7"/>
        <v>0</v>
      </c>
      <c r="I11" s="24">
        <f t="shared" si="8"/>
        <v>0</v>
      </c>
      <c r="J11" s="24">
        <f t="shared" si="9"/>
        <v>15</v>
      </c>
      <c r="K11" s="27">
        <v>43779</v>
      </c>
      <c r="L11" s="26">
        <v>15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150</v>
      </c>
      <c r="D12" s="13">
        <f t="shared" si="4"/>
        <v>15</v>
      </c>
      <c r="E12" s="13">
        <f t="shared" si="5"/>
        <v>36.735</v>
      </c>
      <c r="F12" s="14">
        <f t="shared" si="6"/>
        <v>15</v>
      </c>
      <c r="G12" s="14">
        <f t="shared" si="0"/>
        <v>21.735</v>
      </c>
      <c r="H12" s="14">
        <f t="shared" si="7"/>
        <v>0</v>
      </c>
      <c r="I12" s="24">
        <f t="shared" si="8"/>
        <v>0</v>
      </c>
      <c r="J12" s="24">
        <f t="shared" si="9"/>
        <v>15</v>
      </c>
      <c r="K12" s="27">
        <v>43809</v>
      </c>
      <c r="L12" s="26">
        <v>15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150</v>
      </c>
      <c r="D13" s="13">
        <f t="shared" si="4"/>
        <v>15</v>
      </c>
      <c r="E13" s="13">
        <f t="shared" si="5"/>
        <v>36.735</v>
      </c>
      <c r="F13" s="14">
        <f t="shared" si="6"/>
        <v>15</v>
      </c>
      <c r="G13" s="14">
        <f t="shared" si="0"/>
        <v>21.735</v>
      </c>
      <c r="H13" s="14">
        <f t="shared" si="7"/>
        <v>0</v>
      </c>
      <c r="I13" s="24">
        <f t="shared" si="8"/>
        <v>0</v>
      </c>
      <c r="J13" s="24">
        <f t="shared" si="9"/>
        <v>15</v>
      </c>
      <c r="K13" s="27">
        <v>43842</v>
      </c>
      <c r="L13" s="26">
        <v>15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149.995</v>
      </c>
      <c r="D14" s="13">
        <f t="shared" si="4"/>
        <v>15</v>
      </c>
      <c r="E14" s="13">
        <f t="shared" si="5"/>
        <v>36.735</v>
      </c>
      <c r="F14" s="14">
        <f t="shared" si="6"/>
        <v>36.735</v>
      </c>
      <c r="G14" s="14">
        <f t="shared" si="0"/>
        <v>0</v>
      </c>
      <c r="H14" s="14">
        <f t="shared" si="7"/>
        <v>0.00499999999998835</v>
      </c>
      <c r="I14" s="24">
        <f t="shared" si="8"/>
        <v>0</v>
      </c>
      <c r="J14" s="24">
        <f t="shared" si="9"/>
        <v>36.74</v>
      </c>
      <c r="K14" s="27">
        <v>43870</v>
      </c>
      <c r="L14" s="26">
        <v>36.74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149.9945</v>
      </c>
      <c r="D15" s="13">
        <f t="shared" si="4"/>
        <v>14.9995</v>
      </c>
      <c r="E15" s="13">
        <f t="shared" si="5"/>
        <v>14.9995</v>
      </c>
      <c r="F15" s="14">
        <f t="shared" si="6"/>
        <v>14.9995</v>
      </c>
      <c r="G15" s="14">
        <f t="shared" si="0"/>
        <v>0</v>
      </c>
      <c r="H15" s="14">
        <f t="shared" si="7"/>
        <v>0.000499999999998835</v>
      </c>
      <c r="I15" s="24">
        <f t="shared" si="8"/>
        <v>0</v>
      </c>
      <c r="J15" s="24">
        <f t="shared" si="9"/>
        <v>15</v>
      </c>
      <c r="K15" s="29">
        <v>43899</v>
      </c>
      <c r="L15" s="26">
        <v>15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149.99395</v>
      </c>
      <c r="D16" s="13">
        <f t="shared" si="4"/>
        <v>14.99945</v>
      </c>
      <c r="E16" s="13">
        <f t="shared" si="5"/>
        <v>14.99945</v>
      </c>
      <c r="F16" s="14">
        <f t="shared" si="6"/>
        <v>14.99945</v>
      </c>
      <c r="G16" s="14">
        <f t="shared" si="0"/>
        <v>0</v>
      </c>
      <c r="H16" s="14">
        <f t="shared" si="7"/>
        <v>0.000549999999996942</v>
      </c>
      <c r="I16" s="24">
        <f t="shared" si="8"/>
        <v>0</v>
      </c>
      <c r="J16" s="24">
        <f t="shared" si="9"/>
        <v>15</v>
      </c>
      <c r="K16" s="25">
        <v>43935</v>
      </c>
      <c r="L16" s="26">
        <v>15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149.99395</v>
      </c>
      <c r="D17" s="13">
        <f t="shared" si="4"/>
        <v>14.999395</v>
      </c>
      <c r="E17" s="13">
        <f t="shared" si="5"/>
        <v>14.999395</v>
      </c>
      <c r="F17" s="14">
        <f t="shared" si="6"/>
        <v>10</v>
      </c>
      <c r="G17" s="14">
        <f t="shared" si="0"/>
        <v>4.999395</v>
      </c>
      <c r="H17" s="14">
        <f t="shared" si="7"/>
        <v>0</v>
      </c>
      <c r="I17" s="24">
        <f t="shared" si="8"/>
        <v>0</v>
      </c>
      <c r="J17" s="24">
        <f t="shared" si="9"/>
        <v>10</v>
      </c>
      <c r="K17" s="25">
        <v>43973</v>
      </c>
      <c r="L17" s="26">
        <v>10</v>
      </c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149.99274</v>
      </c>
      <c r="D18" s="13">
        <f t="shared" si="4"/>
        <v>14.999395</v>
      </c>
      <c r="E18" s="13">
        <f t="shared" si="5"/>
        <v>19.99879</v>
      </c>
      <c r="F18" s="14">
        <f t="shared" si="6"/>
        <v>19.99879</v>
      </c>
      <c r="G18" s="14">
        <f t="shared" si="0"/>
        <v>0</v>
      </c>
      <c r="H18" s="14">
        <f t="shared" si="7"/>
        <v>0.00120999999999682</v>
      </c>
      <c r="I18" s="24">
        <f t="shared" si="8"/>
        <v>0</v>
      </c>
      <c r="J18" s="24">
        <f t="shared" si="9"/>
        <v>20</v>
      </c>
      <c r="K18" s="25">
        <v>43989</v>
      </c>
      <c r="L18" s="26">
        <v>20</v>
      </c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149.992014</v>
      </c>
      <c r="D19" s="13">
        <f t="shared" si="4"/>
        <v>14.999274</v>
      </c>
      <c r="E19" s="13">
        <f t="shared" si="5"/>
        <v>14.999274</v>
      </c>
      <c r="F19" s="14">
        <f t="shared" si="6"/>
        <v>14.999274</v>
      </c>
      <c r="G19" s="14">
        <f t="shared" si="0"/>
        <v>0</v>
      </c>
      <c r="H19" s="14">
        <f t="shared" si="7"/>
        <v>0.000725999999996674</v>
      </c>
      <c r="I19" s="24">
        <f t="shared" si="8"/>
        <v>0</v>
      </c>
      <c r="J19" s="24">
        <f t="shared" si="9"/>
        <v>15</v>
      </c>
      <c r="K19" s="25">
        <v>44019</v>
      </c>
      <c r="L19" s="26">
        <v>15</v>
      </c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149.9912154</v>
      </c>
      <c r="D20" s="13">
        <f t="shared" si="4"/>
        <v>14.9992014</v>
      </c>
      <c r="E20" s="13">
        <f t="shared" si="5"/>
        <v>14.9992014</v>
      </c>
      <c r="F20" s="14">
        <f t="shared" si="6"/>
        <v>14.9992014</v>
      </c>
      <c r="G20" s="14">
        <f t="shared" si="0"/>
        <v>0</v>
      </c>
      <c r="H20" s="14">
        <f t="shared" si="7"/>
        <v>0.000798599999995986</v>
      </c>
      <c r="I20" s="24">
        <f t="shared" si="8"/>
        <v>0</v>
      </c>
      <c r="J20" s="24">
        <f t="shared" si="9"/>
        <v>15</v>
      </c>
      <c r="K20" s="25">
        <v>44048</v>
      </c>
      <c r="L20" s="26">
        <v>15</v>
      </c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149.99033694</v>
      </c>
      <c r="D21" s="13">
        <f t="shared" si="4"/>
        <v>14.99912154</v>
      </c>
      <c r="E21" s="13">
        <f t="shared" si="5"/>
        <v>14.99912154</v>
      </c>
      <c r="F21" s="14">
        <f t="shared" si="6"/>
        <v>14.99912154</v>
      </c>
      <c r="G21" s="14">
        <f t="shared" si="0"/>
        <v>0</v>
      </c>
      <c r="H21" s="14">
        <f t="shared" si="7"/>
        <v>0.000878459999995584</v>
      </c>
      <c r="I21" s="24">
        <f t="shared" si="8"/>
        <v>0</v>
      </c>
      <c r="J21" s="24">
        <f t="shared" si="9"/>
        <v>15</v>
      </c>
      <c r="K21" s="25">
        <v>44083</v>
      </c>
      <c r="L21" s="26">
        <v>15</v>
      </c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149.99033694</v>
      </c>
      <c r="D22" s="13">
        <f t="shared" si="4"/>
        <v>14.999033694</v>
      </c>
      <c r="E22" s="13">
        <f t="shared" si="5"/>
        <v>14.999033694</v>
      </c>
      <c r="F22" s="14">
        <f t="shared" si="6"/>
        <v>0</v>
      </c>
      <c r="G22" s="14">
        <f t="shared" si="0"/>
        <v>14.999033694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149.99033694</v>
      </c>
      <c r="D23" s="13">
        <f t="shared" si="4"/>
        <v>14.999033694</v>
      </c>
      <c r="E23" s="13">
        <f t="shared" si="5"/>
        <v>29.998067388</v>
      </c>
      <c r="F23" s="14">
        <f t="shared" si="6"/>
        <v>0</v>
      </c>
      <c r="G23" s="14">
        <f t="shared" si="0"/>
        <v>29.998067388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149.99033694</v>
      </c>
      <c r="D24" s="13">
        <f t="shared" si="4"/>
        <v>14.999033694</v>
      </c>
      <c r="E24" s="13">
        <f t="shared" si="5"/>
        <v>44.997101082</v>
      </c>
      <c r="F24" s="14">
        <f t="shared" si="6"/>
        <v>0</v>
      </c>
      <c r="G24" s="14">
        <f t="shared" si="0"/>
        <v>44.997101082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149.99033694</v>
      </c>
      <c r="D25" s="13">
        <f t="shared" si="4"/>
        <v>14.999033694</v>
      </c>
      <c r="E25" s="13">
        <f t="shared" si="5"/>
        <v>59.996134776</v>
      </c>
      <c r="F25" s="14">
        <f t="shared" si="6"/>
        <v>0</v>
      </c>
      <c r="G25" s="14">
        <f t="shared" si="0"/>
        <v>59.996134776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149.99033694</v>
      </c>
      <c r="D26" s="13">
        <f t="shared" si="4"/>
        <v>14.999033694</v>
      </c>
      <c r="E26" s="13">
        <f t="shared" si="5"/>
        <v>74.99516847</v>
      </c>
      <c r="F26" s="14">
        <f t="shared" si="6"/>
        <v>0</v>
      </c>
      <c r="G26" s="14">
        <f t="shared" si="0"/>
        <v>74.99516847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149.99033694</v>
      </c>
      <c r="D27" s="13">
        <f t="shared" si="4"/>
        <v>14.999033694</v>
      </c>
      <c r="E27" s="13">
        <f t="shared" si="5"/>
        <v>89.994202164</v>
      </c>
      <c r="F27" s="14">
        <f t="shared" si="6"/>
        <v>0</v>
      </c>
      <c r="G27" s="14">
        <f t="shared" si="0"/>
        <v>89.994202164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149.99033694</v>
      </c>
      <c r="D28" s="13">
        <f t="shared" si="4"/>
        <v>14.999033694</v>
      </c>
      <c r="E28" s="13">
        <f t="shared" si="5"/>
        <v>104.993235858</v>
      </c>
      <c r="F28" s="14">
        <f t="shared" si="6"/>
        <v>0</v>
      </c>
      <c r="G28" s="14">
        <f t="shared" si="0"/>
        <v>104.993235858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149.99033694</v>
      </c>
      <c r="D29" s="13">
        <f t="shared" si="4"/>
        <v>14.999033694</v>
      </c>
      <c r="E29" s="13">
        <f t="shared" si="5"/>
        <v>119.992269552</v>
      </c>
      <c r="F29" s="14">
        <f t="shared" si="6"/>
        <v>0</v>
      </c>
      <c r="G29" s="14">
        <f t="shared" si="0"/>
        <v>119.992269552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149.99033694</v>
      </c>
      <c r="D30" s="13">
        <f t="shared" si="4"/>
        <v>14.999033694</v>
      </c>
      <c r="E30" s="13">
        <f t="shared" si="5"/>
        <v>134.991303246</v>
      </c>
      <c r="F30" s="14">
        <f t="shared" si="6"/>
        <v>0</v>
      </c>
      <c r="G30" s="14">
        <f t="shared" si="0"/>
        <v>134.991303246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149.99033694</v>
      </c>
      <c r="D31" s="13">
        <f t="shared" si="4"/>
        <v>14.999033694</v>
      </c>
      <c r="E31" s="13">
        <f t="shared" si="5"/>
        <v>149.99033694</v>
      </c>
      <c r="F31" s="14">
        <f t="shared" si="6"/>
        <v>0</v>
      </c>
      <c r="G31" s="14">
        <f t="shared" si="0"/>
        <v>149.99033694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149.99033694</v>
      </c>
      <c r="D32" s="13">
        <f t="shared" si="4"/>
        <v>14.999033694</v>
      </c>
      <c r="E32" s="13">
        <f t="shared" si="5"/>
        <v>164.989370634</v>
      </c>
      <c r="F32" s="14">
        <f t="shared" si="6"/>
        <v>0</v>
      </c>
      <c r="G32" s="14">
        <f t="shared" si="0"/>
        <v>164.989370634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149.99033694</v>
      </c>
      <c r="D33" s="13">
        <f t="shared" si="4"/>
        <v>14.999033694</v>
      </c>
      <c r="E33" s="13">
        <f t="shared" si="5"/>
        <v>179.988404328</v>
      </c>
      <c r="F33" s="14">
        <f t="shared" si="6"/>
        <v>0</v>
      </c>
      <c r="G33" s="14">
        <f t="shared" si="0"/>
        <v>179.988404328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149.99033694</v>
      </c>
      <c r="D34" s="13">
        <f t="shared" si="4"/>
        <v>14.999033694</v>
      </c>
      <c r="E34" s="13">
        <f t="shared" si="5"/>
        <v>194.987438022</v>
      </c>
      <c r="F34" s="14">
        <f t="shared" si="6"/>
        <v>0</v>
      </c>
      <c r="G34" s="14">
        <f t="shared" si="0"/>
        <v>194.987438022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149.99033694</v>
      </c>
      <c r="D35" s="13">
        <f t="shared" si="4"/>
        <v>14.999033694</v>
      </c>
      <c r="E35" s="13">
        <f t="shared" si="5"/>
        <v>209.986471716</v>
      </c>
      <c r="F35" s="14">
        <f t="shared" si="6"/>
        <v>0</v>
      </c>
      <c r="G35" s="14">
        <f t="shared" si="0"/>
        <v>209.986471716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149.99033694</v>
      </c>
      <c r="D36" s="13">
        <f t="shared" si="4"/>
        <v>14.999033694</v>
      </c>
      <c r="E36" s="13">
        <f t="shared" si="5"/>
        <v>224.98550541</v>
      </c>
      <c r="F36" s="14">
        <f t="shared" si="6"/>
        <v>0</v>
      </c>
      <c r="G36" s="14">
        <f t="shared" si="0"/>
        <v>224.98550541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149.99033694</v>
      </c>
      <c r="D37" s="13">
        <f t="shared" si="4"/>
        <v>14.999033694</v>
      </c>
      <c r="E37" s="13">
        <f t="shared" si="5"/>
        <v>239.984539104</v>
      </c>
      <c r="F37" s="14">
        <f t="shared" si="6"/>
        <v>0</v>
      </c>
      <c r="G37" s="14">
        <f t="shared" ref="G37:G68" si="10">E37-F37</f>
        <v>239.984539104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149.99033694</v>
      </c>
      <c r="D38" s="13">
        <f t="shared" ref="D38:D69" si="14">C37*$K$1</f>
        <v>14.999033694</v>
      </c>
      <c r="E38" s="13">
        <f t="shared" ref="E38:E69" si="15">C37*$K$1+G37</f>
        <v>254.983572798</v>
      </c>
      <c r="F38" s="14">
        <f t="shared" ref="F38:F69" si="16">IF(J38&gt;E38,E38,J38)</f>
        <v>0</v>
      </c>
      <c r="G38" s="14">
        <f t="shared" si="10"/>
        <v>254.983572798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149.99033694</v>
      </c>
      <c r="D39" s="13">
        <f t="shared" si="14"/>
        <v>14.999033694</v>
      </c>
      <c r="E39" s="13">
        <f t="shared" si="15"/>
        <v>269.982606492</v>
      </c>
      <c r="F39" s="14">
        <f t="shared" si="16"/>
        <v>0</v>
      </c>
      <c r="G39" s="14">
        <f t="shared" si="10"/>
        <v>269.982606492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149.99033694</v>
      </c>
      <c r="D40" s="13">
        <f t="shared" si="14"/>
        <v>14.999033694</v>
      </c>
      <c r="E40" s="13">
        <f t="shared" si="15"/>
        <v>284.981640186</v>
      </c>
      <c r="F40" s="14">
        <f t="shared" si="16"/>
        <v>0</v>
      </c>
      <c r="G40" s="14">
        <f t="shared" si="10"/>
        <v>284.981640186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149.99033694</v>
      </c>
      <c r="D41" s="13">
        <f t="shared" si="14"/>
        <v>14.999033694</v>
      </c>
      <c r="E41" s="13">
        <f t="shared" si="15"/>
        <v>299.98067388</v>
      </c>
      <c r="F41" s="14">
        <f t="shared" si="16"/>
        <v>0</v>
      </c>
      <c r="G41" s="14">
        <f t="shared" si="10"/>
        <v>299.98067388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149.99033694</v>
      </c>
      <c r="D42" s="13">
        <f t="shared" si="14"/>
        <v>14.999033694</v>
      </c>
      <c r="E42" s="13">
        <f t="shared" si="15"/>
        <v>314.979707574</v>
      </c>
      <c r="F42" s="14">
        <f t="shared" si="16"/>
        <v>0</v>
      </c>
      <c r="G42" s="14">
        <f t="shared" si="10"/>
        <v>314.979707574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149.99033694</v>
      </c>
      <c r="D43" s="13">
        <f t="shared" si="14"/>
        <v>14.999033694</v>
      </c>
      <c r="E43" s="13">
        <f t="shared" si="15"/>
        <v>329.978741268</v>
      </c>
      <c r="F43" s="14">
        <f t="shared" si="16"/>
        <v>0</v>
      </c>
      <c r="G43" s="14">
        <f t="shared" si="10"/>
        <v>329.978741268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149.99033694</v>
      </c>
      <c r="D44" s="13">
        <f t="shared" si="14"/>
        <v>14.999033694</v>
      </c>
      <c r="E44" s="13">
        <f t="shared" si="15"/>
        <v>344.977774962</v>
      </c>
      <c r="F44" s="14">
        <f t="shared" si="16"/>
        <v>0</v>
      </c>
      <c r="G44" s="14">
        <f t="shared" si="10"/>
        <v>344.977774962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149.99033694</v>
      </c>
      <c r="D45" s="13">
        <f t="shared" si="14"/>
        <v>14.999033694</v>
      </c>
      <c r="E45" s="13">
        <f t="shared" si="15"/>
        <v>359.976808656</v>
      </c>
      <c r="F45" s="14">
        <f t="shared" si="16"/>
        <v>0</v>
      </c>
      <c r="G45" s="14">
        <f t="shared" si="10"/>
        <v>359.976808656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149.99033694</v>
      </c>
      <c r="D46" s="13">
        <f t="shared" si="14"/>
        <v>14.999033694</v>
      </c>
      <c r="E46" s="13">
        <f t="shared" si="15"/>
        <v>374.97584235</v>
      </c>
      <c r="F46" s="14">
        <f t="shared" si="16"/>
        <v>0</v>
      </c>
      <c r="G46" s="14">
        <f t="shared" si="10"/>
        <v>374.97584235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149.99033694</v>
      </c>
      <c r="D47" s="13">
        <f t="shared" si="14"/>
        <v>14.999033694</v>
      </c>
      <c r="E47" s="13">
        <f t="shared" si="15"/>
        <v>389.974876044</v>
      </c>
      <c r="F47" s="14">
        <f t="shared" si="16"/>
        <v>0</v>
      </c>
      <c r="G47" s="14">
        <f t="shared" si="10"/>
        <v>389.974876044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149.99033694</v>
      </c>
      <c r="D48" s="13">
        <f t="shared" si="14"/>
        <v>14.999033694</v>
      </c>
      <c r="E48" s="13">
        <f t="shared" si="15"/>
        <v>404.973909738</v>
      </c>
      <c r="F48" s="14">
        <f t="shared" si="16"/>
        <v>0</v>
      </c>
      <c r="G48" s="14">
        <f t="shared" si="10"/>
        <v>404.973909738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149.99033694</v>
      </c>
      <c r="D49" s="13">
        <f t="shared" si="14"/>
        <v>14.999033694</v>
      </c>
      <c r="E49" s="13">
        <f t="shared" si="15"/>
        <v>419.972943432</v>
      </c>
      <c r="F49" s="14">
        <f t="shared" si="16"/>
        <v>0</v>
      </c>
      <c r="G49" s="14">
        <f t="shared" si="10"/>
        <v>419.972943432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149.99033694</v>
      </c>
      <c r="D50" s="13">
        <f t="shared" si="14"/>
        <v>14.999033694</v>
      </c>
      <c r="E50" s="13">
        <f t="shared" si="15"/>
        <v>434.971977126</v>
      </c>
      <c r="F50" s="14">
        <f t="shared" si="16"/>
        <v>0</v>
      </c>
      <c r="G50" s="14">
        <f t="shared" si="10"/>
        <v>434.971977126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149.99033694</v>
      </c>
      <c r="D51" s="13">
        <f t="shared" si="14"/>
        <v>14.999033694</v>
      </c>
      <c r="E51" s="13">
        <f t="shared" si="15"/>
        <v>449.97101082</v>
      </c>
      <c r="F51" s="14">
        <f t="shared" si="16"/>
        <v>0</v>
      </c>
      <c r="G51" s="14">
        <f t="shared" si="10"/>
        <v>449.97101082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149.99033694</v>
      </c>
      <c r="D52" s="13">
        <f t="shared" si="14"/>
        <v>14.999033694</v>
      </c>
      <c r="E52" s="13">
        <f t="shared" si="15"/>
        <v>464.970044514</v>
      </c>
      <c r="F52" s="14">
        <f t="shared" si="16"/>
        <v>0</v>
      </c>
      <c r="G52" s="14">
        <f t="shared" si="10"/>
        <v>464.970044514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149.99033694</v>
      </c>
      <c r="D53" s="13">
        <f t="shared" si="14"/>
        <v>14.999033694</v>
      </c>
      <c r="E53" s="13">
        <f t="shared" si="15"/>
        <v>479.969078208</v>
      </c>
      <c r="F53" s="14">
        <f t="shared" si="16"/>
        <v>0</v>
      </c>
      <c r="G53" s="14">
        <f t="shared" si="10"/>
        <v>479.969078208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149.99033694</v>
      </c>
      <c r="D54" s="13">
        <f t="shared" si="14"/>
        <v>14.999033694</v>
      </c>
      <c r="E54" s="13">
        <f t="shared" si="15"/>
        <v>494.968111902</v>
      </c>
      <c r="F54" s="14">
        <f t="shared" si="16"/>
        <v>0</v>
      </c>
      <c r="G54" s="14">
        <f t="shared" si="10"/>
        <v>494.968111902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149.99033694</v>
      </c>
      <c r="D55" s="13">
        <f t="shared" si="14"/>
        <v>14.999033694</v>
      </c>
      <c r="E55" s="13">
        <f t="shared" si="15"/>
        <v>509.967145596</v>
      </c>
      <c r="F55" s="14">
        <f t="shared" si="16"/>
        <v>0</v>
      </c>
      <c r="G55" s="14">
        <f t="shared" si="10"/>
        <v>509.967145596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149.99033694</v>
      </c>
      <c r="D56" s="13">
        <f t="shared" si="14"/>
        <v>14.999033694</v>
      </c>
      <c r="E56" s="13">
        <f t="shared" si="15"/>
        <v>524.96617929</v>
      </c>
      <c r="F56" s="14">
        <f t="shared" si="16"/>
        <v>0</v>
      </c>
      <c r="G56" s="14">
        <f t="shared" si="10"/>
        <v>524.96617929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149.99033694</v>
      </c>
      <c r="D57" s="13">
        <f t="shared" si="14"/>
        <v>14.999033694</v>
      </c>
      <c r="E57" s="13">
        <f t="shared" si="15"/>
        <v>539.965212984</v>
      </c>
      <c r="F57" s="14">
        <f t="shared" si="16"/>
        <v>0</v>
      </c>
      <c r="G57" s="14">
        <f t="shared" si="10"/>
        <v>539.965212984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149.99033694</v>
      </c>
      <c r="D58" s="13">
        <f t="shared" si="14"/>
        <v>14.999033694</v>
      </c>
      <c r="E58" s="13">
        <f t="shared" si="15"/>
        <v>554.964246678</v>
      </c>
      <c r="F58" s="14">
        <f t="shared" si="16"/>
        <v>0</v>
      </c>
      <c r="G58" s="14">
        <f t="shared" si="10"/>
        <v>554.964246678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149.99033694</v>
      </c>
      <c r="D59" s="13">
        <f t="shared" si="14"/>
        <v>14.999033694</v>
      </c>
      <c r="E59" s="13">
        <f t="shared" si="15"/>
        <v>569.963280372</v>
      </c>
      <c r="F59" s="14">
        <f t="shared" si="16"/>
        <v>0</v>
      </c>
      <c r="G59" s="14">
        <f t="shared" si="10"/>
        <v>569.963280372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149.99033694</v>
      </c>
      <c r="D60" s="13">
        <f t="shared" si="14"/>
        <v>14.999033694</v>
      </c>
      <c r="E60" s="13">
        <f t="shared" si="15"/>
        <v>584.962314066</v>
      </c>
      <c r="F60" s="14">
        <f t="shared" si="16"/>
        <v>0</v>
      </c>
      <c r="G60" s="14">
        <f t="shared" si="10"/>
        <v>584.962314066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149.99033694</v>
      </c>
      <c r="D61" s="13">
        <f t="shared" si="14"/>
        <v>14.999033694</v>
      </c>
      <c r="E61" s="13">
        <f t="shared" si="15"/>
        <v>599.96134776</v>
      </c>
      <c r="F61" s="14">
        <f t="shared" si="16"/>
        <v>0</v>
      </c>
      <c r="G61" s="14">
        <f t="shared" si="10"/>
        <v>599.96134776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149.99033694</v>
      </c>
      <c r="D62" s="13">
        <f t="shared" si="14"/>
        <v>14.999033694</v>
      </c>
      <c r="E62" s="13">
        <f t="shared" si="15"/>
        <v>614.960381454</v>
      </c>
      <c r="F62" s="14">
        <f t="shared" si="16"/>
        <v>0</v>
      </c>
      <c r="G62" s="14">
        <f t="shared" si="10"/>
        <v>614.960381454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149.99033694</v>
      </c>
      <c r="D63" s="13">
        <f t="shared" si="14"/>
        <v>14.999033694</v>
      </c>
      <c r="E63" s="13">
        <f t="shared" si="15"/>
        <v>629.959415148</v>
      </c>
      <c r="F63" s="14">
        <f t="shared" si="16"/>
        <v>0</v>
      </c>
      <c r="G63" s="14">
        <f t="shared" si="10"/>
        <v>629.959415148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149.99033694</v>
      </c>
      <c r="D64" s="13">
        <f t="shared" si="14"/>
        <v>14.999033694</v>
      </c>
      <c r="E64" s="13">
        <f t="shared" si="15"/>
        <v>644.958448842</v>
      </c>
      <c r="F64" s="14">
        <f t="shared" si="16"/>
        <v>0</v>
      </c>
      <c r="G64" s="14">
        <f t="shared" si="10"/>
        <v>644.958448842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149.99033694</v>
      </c>
      <c r="D65" s="13">
        <f t="shared" si="14"/>
        <v>14.999033694</v>
      </c>
      <c r="E65" s="13">
        <f t="shared" si="15"/>
        <v>659.957482536</v>
      </c>
      <c r="F65" s="14">
        <f t="shared" si="16"/>
        <v>0</v>
      </c>
      <c r="G65" s="14">
        <f t="shared" si="10"/>
        <v>659.957482536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149.99033694</v>
      </c>
      <c r="D66" s="13">
        <f t="shared" si="14"/>
        <v>14.999033694</v>
      </c>
      <c r="E66" s="13">
        <f t="shared" si="15"/>
        <v>674.95651623</v>
      </c>
      <c r="F66" s="14">
        <f t="shared" si="16"/>
        <v>0</v>
      </c>
      <c r="G66" s="14">
        <f t="shared" si="10"/>
        <v>674.95651623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149.99033694</v>
      </c>
      <c r="D67" s="13">
        <f t="shared" si="14"/>
        <v>14.999033694</v>
      </c>
      <c r="E67" s="13">
        <f t="shared" si="15"/>
        <v>689.955549924</v>
      </c>
      <c r="F67" s="14">
        <f t="shared" si="16"/>
        <v>0</v>
      </c>
      <c r="G67" s="14">
        <f t="shared" si="10"/>
        <v>689.955549924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149.99033694</v>
      </c>
      <c r="D68" s="13">
        <f t="shared" si="14"/>
        <v>14.999033694</v>
      </c>
      <c r="E68" s="13">
        <f t="shared" si="15"/>
        <v>704.954583618</v>
      </c>
      <c r="F68" s="14">
        <f t="shared" si="16"/>
        <v>0</v>
      </c>
      <c r="G68" s="14">
        <f t="shared" si="10"/>
        <v>704.954583618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149.99033694</v>
      </c>
      <c r="D69" s="13">
        <f t="shared" si="14"/>
        <v>14.999033694</v>
      </c>
      <c r="E69" s="13">
        <f t="shared" si="15"/>
        <v>719.953617312</v>
      </c>
      <c r="F69" s="14">
        <f t="shared" si="16"/>
        <v>0</v>
      </c>
      <c r="G69" s="14">
        <f t="shared" ref="G69:G100" si="19">E69-F69</f>
        <v>719.953617312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149.99033694</v>
      </c>
      <c r="D70" s="13">
        <f t="shared" ref="D70:D101" si="23">C69*$K$1</f>
        <v>14.999033694</v>
      </c>
      <c r="E70" s="13">
        <f t="shared" ref="E70:E101" si="24">C69*$K$1+G69</f>
        <v>734.952651006</v>
      </c>
      <c r="F70" s="14">
        <f t="shared" ref="F70:F101" si="25">IF(J70&gt;E70,E70,J70)</f>
        <v>0</v>
      </c>
      <c r="G70" s="14">
        <f t="shared" si="19"/>
        <v>734.952651006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149.99033694</v>
      </c>
      <c r="D71" s="13">
        <f t="shared" si="23"/>
        <v>14.999033694</v>
      </c>
      <c r="E71" s="13">
        <f t="shared" si="24"/>
        <v>749.9516847</v>
      </c>
      <c r="F71" s="14">
        <f t="shared" si="25"/>
        <v>0</v>
      </c>
      <c r="G71" s="14">
        <f t="shared" si="19"/>
        <v>749.9516847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149.99033694</v>
      </c>
      <c r="D72" s="13">
        <f t="shared" si="23"/>
        <v>14.999033694</v>
      </c>
      <c r="E72" s="13">
        <f t="shared" si="24"/>
        <v>764.950718394</v>
      </c>
      <c r="F72" s="14">
        <f t="shared" si="25"/>
        <v>0</v>
      </c>
      <c r="G72" s="14">
        <f t="shared" si="19"/>
        <v>764.950718394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149.99033694</v>
      </c>
      <c r="D73" s="13">
        <f t="shared" si="23"/>
        <v>14.999033694</v>
      </c>
      <c r="E73" s="13">
        <f t="shared" si="24"/>
        <v>779.949752088</v>
      </c>
      <c r="F73" s="14">
        <f t="shared" si="25"/>
        <v>0</v>
      </c>
      <c r="G73" s="14">
        <f t="shared" si="19"/>
        <v>779.949752088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149.99033694</v>
      </c>
      <c r="D74" s="13">
        <f t="shared" si="23"/>
        <v>14.999033694</v>
      </c>
      <c r="E74" s="13">
        <f t="shared" si="24"/>
        <v>794.948785782</v>
      </c>
      <c r="F74" s="14">
        <f t="shared" si="25"/>
        <v>0</v>
      </c>
      <c r="G74" s="14">
        <f t="shared" si="19"/>
        <v>794.948785782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149.99033694</v>
      </c>
      <c r="D75" s="13">
        <f t="shared" si="23"/>
        <v>14.999033694</v>
      </c>
      <c r="E75" s="13">
        <f t="shared" si="24"/>
        <v>809.947819476</v>
      </c>
      <c r="F75" s="14">
        <f t="shared" si="25"/>
        <v>0</v>
      </c>
      <c r="G75" s="14">
        <f t="shared" si="19"/>
        <v>809.947819476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149.99033694</v>
      </c>
      <c r="D76" s="13">
        <f t="shared" si="23"/>
        <v>14.999033694</v>
      </c>
      <c r="E76" s="13">
        <f t="shared" si="24"/>
        <v>824.94685317</v>
      </c>
      <c r="F76" s="14">
        <f t="shared" si="25"/>
        <v>0</v>
      </c>
      <c r="G76" s="14">
        <f t="shared" si="19"/>
        <v>824.94685317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149.99033694</v>
      </c>
      <c r="D77" s="13">
        <f t="shared" si="23"/>
        <v>14.999033694</v>
      </c>
      <c r="E77" s="13">
        <f t="shared" si="24"/>
        <v>839.945886864</v>
      </c>
      <c r="F77" s="14">
        <f t="shared" si="25"/>
        <v>0</v>
      </c>
      <c r="G77" s="14">
        <f t="shared" si="19"/>
        <v>839.945886864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149.99033694</v>
      </c>
      <c r="D78" s="13">
        <f t="shared" si="23"/>
        <v>14.999033694</v>
      </c>
      <c r="E78" s="13">
        <f t="shared" si="24"/>
        <v>854.944920558</v>
      </c>
      <c r="F78" s="14">
        <f t="shared" si="25"/>
        <v>0</v>
      </c>
      <c r="G78" s="14">
        <f t="shared" si="19"/>
        <v>854.944920558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149.99033694</v>
      </c>
      <c r="D79" s="13">
        <f t="shared" si="23"/>
        <v>14.999033694</v>
      </c>
      <c r="E79" s="13">
        <f t="shared" si="24"/>
        <v>869.943954252</v>
      </c>
      <c r="F79" s="14">
        <f t="shared" si="25"/>
        <v>0</v>
      </c>
      <c r="G79" s="14">
        <f t="shared" si="19"/>
        <v>869.943954252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149.99033694</v>
      </c>
      <c r="D80" s="13">
        <f t="shared" si="23"/>
        <v>14.999033694</v>
      </c>
      <c r="E80" s="13">
        <f t="shared" si="24"/>
        <v>884.942987946</v>
      </c>
      <c r="F80" s="14">
        <f t="shared" si="25"/>
        <v>0</v>
      </c>
      <c r="G80" s="14">
        <f t="shared" si="19"/>
        <v>884.942987946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149.99033694</v>
      </c>
      <c r="D81" s="13">
        <f t="shared" si="23"/>
        <v>14.999033694</v>
      </c>
      <c r="E81" s="13">
        <f t="shared" si="24"/>
        <v>899.94202164</v>
      </c>
      <c r="F81" s="14">
        <f t="shared" si="25"/>
        <v>0</v>
      </c>
      <c r="G81" s="14">
        <f t="shared" si="19"/>
        <v>899.94202164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149.99033694</v>
      </c>
      <c r="D82" s="13">
        <f t="shared" si="23"/>
        <v>14.999033694</v>
      </c>
      <c r="E82" s="13">
        <f t="shared" si="24"/>
        <v>914.941055334</v>
      </c>
      <c r="F82" s="14">
        <f t="shared" si="25"/>
        <v>0</v>
      </c>
      <c r="G82" s="14">
        <f t="shared" si="19"/>
        <v>914.941055334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149.99033694</v>
      </c>
      <c r="D83" s="13">
        <f t="shared" si="23"/>
        <v>14.999033694</v>
      </c>
      <c r="E83" s="13">
        <f t="shared" si="24"/>
        <v>929.940089028</v>
      </c>
      <c r="F83" s="14">
        <f t="shared" si="25"/>
        <v>0</v>
      </c>
      <c r="G83" s="14">
        <f t="shared" si="19"/>
        <v>929.940089028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149.99033694</v>
      </c>
      <c r="D84" s="13">
        <f t="shared" si="23"/>
        <v>14.999033694</v>
      </c>
      <c r="E84" s="13">
        <f t="shared" si="24"/>
        <v>944.939122722</v>
      </c>
      <c r="F84" s="14">
        <f t="shared" si="25"/>
        <v>0</v>
      </c>
      <c r="G84" s="14">
        <f t="shared" si="19"/>
        <v>944.939122722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149.99033694</v>
      </c>
      <c r="D85" s="13">
        <f t="shared" si="23"/>
        <v>14.999033694</v>
      </c>
      <c r="E85" s="13">
        <f t="shared" si="24"/>
        <v>959.938156416</v>
      </c>
      <c r="F85" s="14">
        <f t="shared" si="25"/>
        <v>0</v>
      </c>
      <c r="G85" s="14">
        <f t="shared" si="19"/>
        <v>959.938156416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149.99033694</v>
      </c>
      <c r="D86" s="13">
        <f t="shared" si="23"/>
        <v>14.999033694</v>
      </c>
      <c r="E86" s="13">
        <f t="shared" si="24"/>
        <v>974.93719011</v>
      </c>
      <c r="F86" s="14">
        <f t="shared" si="25"/>
        <v>0</v>
      </c>
      <c r="G86" s="14">
        <f t="shared" si="19"/>
        <v>974.93719011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149.99033694</v>
      </c>
      <c r="D87" s="13">
        <f t="shared" si="23"/>
        <v>14.999033694</v>
      </c>
      <c r="E87" s="13">
        <f t="shared" si="24"/>
        <v>989.936223803999</v>
      </c>
      <c r="F87" s="14">
        <f t="shared" si="25"/>
        <v>0</v>
      </c>
      <c r="G87" s="14">
        <f t="shared" si="19"/>
        <v>989.936223803999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149.99033694</v>
      </c>
      <c r="D88" s="13">
        <f t="shared" si="23"/>
        <v>14.999033694</v>
      </c>
      <c r="E88" s="13">
        <f t="shared" si="24"/>
        <v>1004.935257498</v>
      </c>
      <c r="F88" s="14">
        <f t="shared" si="25"/>
        <v>0</v>
      </c>
      <c r="G88" s="14">
        <f t="shared" si="19"/>
        <v>1004.935257498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149.99033694</v>
      </c>
      <c r="D89" s="13">
        <f t="shared" si="23"/>
        <v>14.999033694</v>
      </c>
      <c r="E89" s="13">
        <f t="shared" si="24"/>
        <v>1019.934291192</v>
      </c>
      <c r="F89" s="14">
        <f t="shared" si="25"/>
        <v>0</v>
      </c>
      <c r="G89" s="14">
        <f t="shared" si="19"/>
        <v>1019.934291192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149.99033694</v>
      </c>
      <c r="D90" s="13">
        <f t="shared" si="23"/>
        <v>14.999033694</v>
      </c>
      <c r="E90" s="13">
        <f t="shared" si="24"/>
        <v>1034.933324886</v>
      </c>
      <c r="F90" s="14">
        <f t="shared" si="25"/>
        <v>0</v>
      </c>
      <c r="G90" s="14">
        <f t="shared" si="19"/>
        <v>1034.933324886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149.99033694</v>
      </c>
      <c r="D91" s="13">
        <f t="shared" si="23"/>
        <v>14.999033694</v>
      </c>
      <c r="E91" s="13">
        <f t="shared" si="24"/>
        <v>1049.93235858</v>
      </c>
      <c r="F91" s="14">
        <f t="shared" si="25"/>
        <v>0</v>
      </c>
      <c r="G91" s="14">
        <f t="shared" si="19"/>
        <v>1049.93235858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149.99033694</v>
      </c>
      <c r="D92" s="13">
        <f t="shared" si="23"/>
        <v>14.999033694</v>
      </c>
      <c r="E92" s="13">
        <f t="shared" si="24"/>
        <v>1064.931392274</v>
      </c>
      <c r="F92" s="14">
        <f t="shared" si="25"/>
        <v>0</v>
      </c>
      <c r="G92" s="14">
        <f t="shared" si="19"/>
        <v>1064.931392274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149.99033694</v>
      </c>
      <c r="D93" s="13">
        <f t="shared" si="23"/>
        <v>14.999033694</v>
      </c>
      <c r="E93" s="13">
        <f t="shared" si="24"/>
        <v>1079.930425968</v>
      </c>
      <c r="F93" s="14">
        <f t="shared" si="25"/>
        <v>0</v>
      </c>
      <c r="G93" s="14">
        <f t="shared" si="19"/>
        <v>1079.930425968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149.99033694</v>
      </c>
      <c r="D94" s="13">
        <f t="shared" si="23"/>
        <v>14.999033694</v>
      </c>
      <c r="E94" s="13">
        <f t="shared" si="24"/>
        <v>1094.929459662</v>
      </c>
      <c r="F94" s="14">
        <f t="shared" si="25"/>
        <v>0</v>
      </c>
      <c r="G94" s="14">
        <f t="shared" si="19"/>
        <v>1094.929459662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149.99033694</v>
      </c>
      <c r="D95" s="13">
        <f t="shared" si="23"/>
        <v>14.999033694</v>
      </c>
      <c r="E95" s="13">
        <f t="shared" si="24"/>
        <v>1109.928493356</v>
      </c>
      <c r="F95" s="14">
        <f t="shared" si="25"/>
        <v>0</v>
      </c>
      <c r="G95" s="14">
        <f t="shared" si="19"/>
        <v>1109.928493356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149.99033694</v>
      </c>
      <c r="D96" s="13">
        <f t="shared" si="23"/>
        <v>14.999033694</v>
      </c>
      <c r="E96" s="13">
        <f t="shared" si="24"/>
        <v>1124.92752705</v>
      </c>
      <c r="F96" s="14">
        <f t="shared" si="25"/>
        <v>0</v>
      </c>
      <c r="G96" s="14">
        <f t="shared" si="19"/>
        <v>1124.92752705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149.99033694</v>
      </c>
      <c r="D97" s="13">
        <f t="shared" si="23"/>
        <v>14.999033694</v>
      </c>
      <c r="E97" s="13">
        <f t="shared" si="24"/>
        <v>1139.926560744</v>
      </c>
      <c r="F97" s="14">
        <f t="shared" si="25"/>
        <v>0</v>
      </c>
      <c r="G97" s="14">
        <f t="shared" si="19"/>
        <v>1139.926560744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149.99033694</v>
      </c>
      <c r="D98" s="13">
        <f t="shared" si="23"/>
        <v>14.999033694</v>
      </c>
      <c r="E98" s="13">
        <f t="shared" si="24"/>
        <v>1154.925594438</v>
      </c>
      <c r="F98" s="14">
        <f t="shared" si="25"/>
        <v>0</v>
      </c>
      <c r="G98" s="14">
        <f t="shared" si="19"/>
        <v>1154.925594438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149.99033694</v>
      </c>
      <c r="D99" s="13">
        <f t="shared" si="23"/>
        <v>14.999033694</v>
      </c>
      <c r="E99" s="13">
        <f t="shared" si="24"/>
        <v>1169.924628132</v>
      </c>
      <c r="F99" s="14">
        <f t="shared" si="25"/>
        <v>0</v>
      </c>
      <c r="G99" s="14">
        <f t="shared" si="19"/>
        <v>1169.924628132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149.99033694</v>
      </c>
      <c r="D100" s="13">
        <f t="shared" si="23"/>
        <v>14.999033694</v>
      </c>
      <c r="E100" s="13">
        <f t="shared" si="24"/>
        <v>1184.923661826</v>
      </c>
      <c r="F100" s="14">
        <f t="shared" si="25"/>
        <v>0</v>
      </c>
      <c r="G100" s="14">
        <f t="shared" si="19"/>
        <v>1184.923661826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149.99033694</v>
      </c>
      <c r="D101" s="13">
        <f t="shared" si="23"/>
        <v>14.999033694</v>
      </c>
      <c r="E101" s="13">
        <f t="shared" si="24"/>
        <v>1199.92269552</v>
      </c>
      <c r="F101" s="14">
        <f t="shared" si="25"/>
        <v>0</v>
      </c>
      <c r="G101" s="14">
        <f t="shared" ref="G101:G124" si="29">E101-F101</f>
        <v>1199.92269552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149.99033694</v>
      </c>
      <c r="D102" s="13">
        <f t="shared" ref="D102:D124" si="33">C101*$K$1</f>
        <v>14.999033694</v>
      </c>
      <c r="E102" s="13">
        <f t="shared" ref="E102:E124" si="34">C101*$K$1+G101</f>
        <v>1214.921729214</v>
      </c>
      <c r="F102" s="14">
        <f t="shared" ref="F102:F124" si="35">IF(J102&gt;E102,E102,J102)</f>
        <v>0</v>
      </c>
      <c r="G102" s="14">
        <f t="shared" si="29"/>
        <v>1214.921729214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149.99033694</v>
      </c>
      <c r="D103" s="13">
        <f t="shared" si="33"/>
        <v>14.999033694</v>
      </c>
      <c r="E103" s="13">
        <f t="shared" si="34"/>
        <v>1229.920762908</v>
      </c>
      <c r="F103" s="14">
        <f t="shared" si="35"/>
        <v>0</v>
      </c>
      <c r="G103" s="14">
        <f t="shared" si="29"/>
        <v>1229.920762908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149.99033694</v>
      </c>
      <c r="D104" s="13">
        <f t="shared" si="33"/>
        <v>14.999033694</v>
      </c>
      <c r="E104" s="13">
        <f t="shared" si="34"/>
        <v>1244.919796602</v>
      </c>
      <c r="F104" s="14">
        <f t="shared" si="35"/>
        <v>0</v>
      </c>
      <c r="G104" s="14">
        <f t="shared" si="29"/>
        <v>1244.919796602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149.99033694</v>
      </c>
      <c r="D105" s="13">
        <f t="shared" si="33"/>
        <v>14.999033694</v>
      </c>
      <c r="E105" s="13">
        <f t="shared" si="34"/>
        <v>1259.918830296</v>
      </c>
      <c r="F105" s="14">
        <f t="shared" si="35"/>
        <v>0</v>
      </c>
      <c r="G105" s="14">
        <f t="shared" si="29"/>
        <v>1259.918830296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149.99033694</v>
      </c>
      <c r="D106" s="13">
        <f t="shared" si="33"/>
        <v>14.999033694</v>
      </c>
      <c r="E106" s="13">
        <f t="shared" si="34"/>
        <v>1274.91786399</v>
      </c>
      <c r="F106" s="14">
        <f t="shared" si="35"/>
        <v>0</v>
      </c>
      <c r="G106" s="14">
        <f t="shared" si="29"/>
        <v>1274.91786399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149.99033694</v>
      </c>
      <c r="D107" s="13">
        <f t="shared" si="33"/>
        <v>14.999033694</v>
      </c>
      <c r="E107" s="13">
        <f t="shared" si="34"/>
        <v>1289.916897684</v>
      </c>
      <c r="F107" s="14">
        <f t="shared" si="35"/>
        <v>0</v>
      </c>
      <c r="G107" s="14">
        <f t="shared" si="29"/>
        <v>1289.916897684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149.99033694</v>
      </c>
      <c r="D108" s="13">
        <f t="shared" si="33"/>
        <v>14.999033694</v>
      </c>
      <c r="E108" s="13">
        <f t="shared" si="34"/>
        <v>1304.915931378</v>
      </c>
      <c r="F108" s="14">
        <f t="shared" si="35"/>
        <v>0</v>
      </c>
      <c r="G108" s="14">
        <f t="shared" si="29"/>
        <v>1304.915931378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149.99033694</v>
      </c>
      <c r="D109" s="13">
        <f t="shared" si="33"/>
        <v>14.999033694</v>
      </c>
      <c r="E109" s="13">
        <f t="shared" si="34"/>
        <v>1319.914965072</v>
      </c>
      <c r="F109" s="14">
        <f t="shared" si="35"/>
        <v>0</v>
      </c>
      <c r="G109" s="14">
        <f t="shared" si="29"/>
        <v>1319.914965072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149.99033694</v>
      </c>
      <c r="D110" s="13">
        <f t="shared" si="33"/>
        <v>14.999033694</v>
      </c>
      <c r="E110" s="13">
        <f t="shared" si="34"/>
        <v>1334.913998766</v>
      </c>
      <c r="F110" s="14">
        <f t="shared" si="35"/>
        <v>0</v>
      </c>
      <c r="G110" s="14">
        <f t="shared" si="29"/>
        <v>1334.913998766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149.99033694</v>
      </c>
      <c r="D111" s="13">
        <f t="shared" si="33"/>
        <v>14.999033694</v>
      </c>
      <c r="E111" s="13">
        <f t="shared" si="34"/>
        <v>1349.91303246</v>
      </c>
      <c r="F111" s="14">
        <f t="shared" si="35"/>
        <v>0</v>
      </c>
      <c r="G111" s="14">
        <f t="shared" si="29"/>
        <v>1349.91303246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149.99033694</v>
      </c>
      <c r="D112" s="13">
        <f t="shared" si="33"/>
        <v>14.999033694</v>
      </c>
      <c r="E112" s="13">
        <f t="shared" si="34"/>
        <v>1364.912066154</v>
      </c>
      <c r="F112" s="14">
        <f t="shared" si="35"/>
        <v>0</v>
      </c>
      <c r="G112" s="14">
        <f t="shared" si="29"/>
        <v>1364.912066154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149.99033694</v>
      </c>
      <c r="D113" s="13">
        <f t="shared" si="33"/>
        <v>14.999033694</v>
      </c>
      <c r="E113" s="13">
        <f t="shared" si="34"/>
        <v>1379.911099848</v>
      </c>
      <c r="F113" s="14">
        <f t="shared" si="35"/>
        <v>0</v>
      </c>
      <c r="G113" s="14">
        <f t="shared" si="29"/>
        <v>1379.911099848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149.99033694</v>
      </c>
      <c r="D114" s="13">
        <f t="shared" si="33"/>
        <v>14.999033694</v>
      </c>
      <c r="E114" s="13">
        <f t="shared" si="34"/>
        <v>1394.910133542</v>
      </c>
      <c r="F114" s="14">
        <f t="shared" si="35"/>
        <v>0</v>
      </c>
      <c r="G114" s="14">
        <f t="shared" si="29"/>
        <v>1394.910133542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149.99033694</v>
      </c>
      <c r="D115" s="13">
        <f t="shared" si="33"/>
        <v>14.999033694</v>
      </c>
      <c r="E115" s="13">
        <f t="shared" si="34"/>
        <v>1409.909167236</v>
      </c>
      <c r="F115" s="14">
        <f t="shared" si="35"/>
        <v>0</v>
      </c>
      <c r="G115" s="14">
        <f t="shared" si="29"/>
        <v>1409.909167236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149.99033694</v>
      </c>
      <c r="D116" s="13">
        <f t="shared" si="33"/>
        <v>14.999033694</v>
      </c>
      <c r="E116" s="13">
        <f t="shared" si="34"/>
        <v>1424.90820093</v>
      </c>
      <c r="F116" s="14">
        <f t="shared" si="35"/>
        <v>0</v>
      </c>
      <c r="G116" s="14">
        <f t="shared" si="29"/>
        <v>1424.90820093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149.99033694</v>
      </c>
      <c r="D117" s="13">
        <f t="shared" si="33"/>
        <v>14.999033694</v>
      </c>
      <c r="E117" s="13">
        <f t="shared" si="34"/>
        <v>1439.907234624</v>
      </c>
      <c r="F117" s="14">
        <f t="shared" si="35"/>
        <v>0</v>
      </c>
      <c r="G117" s="14">
        <f t="shared" si="29"/>
        <v>1439.907234624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149.99033694</v>
      </c>
      <c r="D118" s="13">
        <f t="shared" si="33"/>
        <v>14.999033694</v>
      </c>
      <c r="E118" s="13">
        <f t="shared" si="34"/>
        <v>1454.906268318</v>
      </c>
      <c r="F118" s="14">
        <f t="shared" si="35"/>
        <v>0</v>
      </c>
      <c r="G118" s="14">
        <f t="shared" si="29"/>
        <v>1454.906268318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149.99033694</v>
      </c>
      <c r="D119" s="13">
        <f t="shared" si="33"/>
        <v>14.999033694</v>
      </c>
      <c r="E119" s="13">
        <f t="shared" si="34"/>
        <v>1469.905302012</v>
      </c>
      <c r="F119" s="14">
        <f t="shared" si="35"/>
        <v>0</v>
      </c>
      <c r="G119" s="14">
        <f t="shared" si="29"/>
        <v>1469.905302012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149.99033694</v>
      </c>
      <c r="D120" s="13">
        <f t="shared" si="33"/>
        <v>14.999033694</v>
      </c>
      <c r="E120" s="13">
        <f t="shared" si="34"/>
        <v>1484.904335706</v>
      </c>
      <c r="F120" s="14">
        <f t="shared" si="35"/>
        <v>0</v>
      </c>
      <c r="G120" s="14">
        <f t="shared" si="29"/>
        <v>1484.904335706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149.99033694</v>
      </c>
      <c r="D121" s="13">
        <f t="shared" si="33"/>
        <v>14.999033694</v>
      </c>
      <c r="E121" s="13">
        <f t="shared" si="34"/>
        <v>1499.9033694</v>
      </c>
      <c r="F121" s="14">
        <f t="shared" si="35"/>
        <v>0</v>
      </c>
      <c r="G121" s="14">
        <f t="shared" si="29"/>
        <v>1499.9033694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149.99033694</v>
      </c>
      <c r="D122" s="13">
        <f t="shared" si="33"/>
        <v>14.999033694</v>
      </c>
      <c r="E122" s="13">
        <f t="shared" si="34"/>
        <v>1514.902403094</v>
      </c>
      <c r="F122" s="14">
        <f t="shared" si="35"/>
        <v>0</v>
      </c>
      <c r="G122" s="14">
        <f t="shared" si="29"/>
        <v>1514.902403094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149.99033694</v>
      </c>
      <c r="D123" s="13">
        <f t="shared" si="33"/>
        <v>14.999033694</v>
      </c>
      <c r="E123" s="13">
        <f t="shared" si="34"/>
        <v>1529.901436788</v>
      </c>
      <c r="F123" s="14">
        <f t="shared" si="35"/>
        <v>0</v>
      </c>
      <c r="G123" s="14">
        <f t="shared" si="29"/>
        <v>1529.901436788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149.99033694</v>
      </c>
      <c r="D124" s="13">
        <f t="shared" si="33"/>
        <v>14.999033694</v>
      </c>
      <c r="E124" s="13">
        <f t="shared" si="34"/>
        <v>1544.900470482</v>
      </c>
      <c r="F124" s="14">
        <f t="shared" si="35"/>
        <v>0</v>
      </c>
      <c r="G124" s="14">
        <f t="shared" si="29"/>
        <v>1544.900470482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1" sqref="M21"/>
    </sheetView>
  </sheetViews>
  <sheetFormatPr defaultColWidth="11" defaultRowHeight="15"/>
  <cols>
    <col min="1" max="1" width="7" hidden="1" customWidth="1"/>
    <col min="2" max="2" width="9.14285714285714" customWidth="1"/>
    <col min="4" max="4" width="13.4285714285714" customWidth="1"/>
    <col min="5" max="5" width="11.2857142857143" customWidth="1"/>
    <col min="6" max="6" width="9.28571428571429" customWidth="1"/>
    <col min="7" max="7" width="12" customWidth="1"/>
    <col min="8" max="8" width="9.14285714285714" customWidth="1"/>
    <col min="9" max="9" width="9.85714285714286" customWidth="1"/>
    <col min="10" max="10" width="8.71428571428571" customWidth="1"/>
    <col min="11" max="11" width="11.2857142857143" customWidth="1"/>
    <col min="12" max="12" width="9" customWidth="1"/>
    <col min="13" max="13" width="10.5714285714286" customWidth="1"/>
    <col min="14" max="14" width="10.8571428571429" customWidth="1"/>
    <col min="15" max="15" width="11" customWidth="1"/>
    <col min="16" max="16" width="9.85714285714286" customWidth="1"/>
    <col min="17" max="17" width="6.57142857142857" customWidth="1"/>
    <col min="18" max="18" width="19.1428571428571" customWidth="1"/>
    <col min="19" max="19" width="8.57142857142857" customWidth="1"/>
  </cols>
  <sheetData>
    <row r="1" spans="2:16">
      <c r="B1" s="1" t="s">
        <v>9</v>
      </c>
      <c r="C1" s="2" t="s">
        <v>183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550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550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550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550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550</v>
      </c>
      <c r="D6" s="13">
        <f t="shared" ref="D6:D37" si="4">C5*$K$1</f>
        <v>55</v>
      </c>
      <c r="E6" s="13">
        <f t="shared" ref="E6:E37" si="5">C5*$K$1+G5</f>
        <v>55</v>
      </c>
      <c r="F6" s="14">
        <f t="shared" ref="F6:F37" si="6">IF(J6&gt;E6,E6,J6)</f>
        <v>55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55</v>
      </c>
      <c r="K6" s="27">
        <v>43625</v>
      </c>
      <c r="L6" s="26">
        <v>55</v>
      </c>
      <c r="M6" s="27"/>
      <c r="N6" s="28"/>
      <c r="O6" s="27"/>
      <c r="P6" s="28"/>
      <c r="R6" s="34" t="s">
        <v>5</v>
      </c>
      <c r="S6" s="33">
        <f ca="1">VLOOKUP($A$2,$A$5:$P$127,4,FALSE)</f>
        <v>55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550</v>
      </c>
      <c r="D7" s="13">
        <f t="shared" si="4"/>
        <v>55</v>
      </c>
      <c r="E7" s="13">
        <f t="shared" si="5"/>
        <v>55</v>
      </c>
      <c r="F7" s="14">
        <f t="shared" si="6"/>
        <v>55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55</v>
      </c>
      <c r="K7" s="27">
        <v>43655</v>
      </c>
      <c r="L7" s="26">
        <v>55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550</v>
      </c>
      <c r="D8" s="13">
        <f t="shared" si="4"/>
        <v>55</v>
      </c>
      <c r="E8" s="13">
        <f t="shared" si="5"/>
        <v>55</v>
      </c>
      <c r="F8" s="14">
        <f t="shared" si="6"/>
        <v>55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55</v>
      </c>
      <c r="K8" s="27">
        <v>43679</v>
      </c>
      <c r="L8" s="26">
        <v>55</v>
      </c>
      <c r="M8" s="27"/>
      <c r="N8" s="28"/>
      <c r="O8" s="27"/>
      <c r="P8" s="28"/>
      <c r="R8" s="32" t="s">
        <v>7</v>
      </c>
      <c r="S8" s="33">
        <f ca="1">VLOOKUP($A$2,$A$5:$P$127,6,FALSE)</f>
        <v>55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550</v>
      </c>
      <c r="D9" s="13">
        <f t="shared" si="4"/>
        <v>55</v>
      </c>
      <c r="E9" s="13">
        <f t="shared" si="5"/>
        <v>55</v>
      </c>
      <c r="F9" s="14">
        <f t="shared" si="6"/>
        <v>55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55</v>
      </c>
      <c r="K9" s="27">
        <v>43716</v>
      </c>
      <c r="L9" s="26">
        <v>55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550</v>
      </c>
      <c r="D10" s="13">
        <f t="shared" si="4"/>
        <v>55</v>
      </c>
      <c r="E10" s="13">
        <f t="shared" si="5"/>
        <v>55</v>
      </c>
      <c r="F10" s="14">
        <f t="shared" si="6"/>
        <v>55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55</v>
      </c>
      <c r="K10" s="27">
        <v>43747</v>
      </c>
      <c r="L10" s="26">
        <v>55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550</v>
      </c>
      <c r="D11" s="13">
        <f t="shared" si="4"/>
        <v>55</v>
      </c>
      <c r="E11" s="13">
        <f t="shared" si="5"/>
        <v>55</v>
      </c>
      <c r="F11" s="14">
        <f t="shared" si="6"/>
        <v>55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55</v>
      </c>
      <c r="K11" s="27">
        <v>43779</v>
      </c>
      <c r="L11" s="26">
        <v>55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550</v>
      </c>
      <c r="D12" s="13">
        <f t="shared" si="4"/>
        <v>55</v>
      </c>
      <c r="E12" s="13">
        <f t="shared" si="5"/>
        <v>55</v>
      </c>
      <c r="F12" s="14">
        <f t="shared" si="6"/>
        <v>55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55</v>
      </c>
      <c r="K12" s="27">
        <v>43809</v>
      </c>
      <c r="L12" s="26">
        <v>55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550</v>
      </c>
      <c r="D13" s="13">
        <f t="shared" si="4"/>
        <v>55</v>
      </c>
      <c r="E13" s="13">
        <f t="shared" si="5"/>
        <v>55</v>
      </c>
      <c r="F13" s="14">
        <f t="shared" si="6"/>
        <v>55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55</v>
      </c>
      <c r="K13" s="27">
        <v>43842</v>
      </c>
      <c r="L13" s="26">
        <v>55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550</v>
      </c>
      <c r="D14" s="13">
        <f t="shared" si="4"/>
        <v>55</v>
      </c>
      <c r="E14" s="13">
        <f t="shared" si="5"/>
        <v>55</v>
      </c>
      <c r="F14" s="14">
        <f t="shared" si="6"/>
        <v>55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55</v>
      </c>
      <c r="K14" s="27">
        <v>43870</v>
      </c>
      <c r="L14" s="26">
        <v>55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550</v>
      </c>
      <c r="D15" s="13">
        <f t="shared" si="4"/>
        <v>55</v>
      </c>
      <c r="E15" s="13">
        <f t="shared" si="5"/>
        <v>55</v>
      </c>
      <c r="F15" s="14">
        <f t="shared" si="6"/>
        <v>55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55</v>
      </c>
      <c r="K15" s="29">
        <v>43899</v>
      </c>
      <c r="L15" s="26">
        <v>55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550</v>
      </c>
      <c r="D16" s="13">
        <f t="shared" si="4"/>
        <v>55</v>
      </c>
      <c r="E16" s="13">
        <f t="shared" si="5"/>
        <v>55</v>
      </c>
      <c r="F16" s="14">
        <f t="shared" si="6"/>
        <v>55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55</v>
      </c>
      <c r="K16" s="25">
        <v>43935</v>
      </c>
      <c r="L16" s="26">
        <v>55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550</v>
      </c>
      <c r="D17" s="13">
        <f t="shared" si="4"/>
        <v>55</v>
      </c>
      <c r="E17" s="13">
        <f t="shared" si="5"/>
        <v>55</v>
      </c>
      <c r="F17" s="14">
        <f t="shared" si="6"/>
        <v>55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55</v>
      </c>
      <c r="K17" s="25">
        <v>43973</v>
      </c>
      <c r="L17" s="26">
        <v>55</v>
      </c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550</v>
      </c>
      <c r="D18" s="13">
        <f t="shared" si="4"/>
        <v>55</v>
      </c>
      <c r="E18" s="13">
        <f t="shared" si="5"/>
        <v>55</v>
      </c>
      <c r="F18" s="14">
        <f t="shared" si="6"/>
        <v>55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55</v>
      </c>
      <c r="K18" s="25">
        <v>43989</v>
      </c>
      <c r="L18" s="26">
        <v>55</v>
      </c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550</v>
      </c>
      <c r="D19" s="13">
        <f t="shared" si="4"/>
        <v>55</v>
      </c>
      <c r="E19" s="13">
        <f t="shared" si="5"/>
        <v>55</v>
      </c>
      <c r="F19" s="14">
        <f t="shared" si="6"/>
        <v>55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55</v>
      </c>
      <c r="K19" s="25">
        <v>44019</v>
      </c>
      <c r="L19" s="26">
        <v>55</v>
      </c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550</v>
      </c>
      <c r="D20" s="13">
        <f t="shared" si="4"/>
        <v>55</v>
      </c>
      <c r="E20" s="13">
        <f t="shared" si="5"/>
        <v>55</v>
      </c>
      <c r="F20" s="14">
        <f t="shared" si="6"/>
        <v>55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55</v>
      </c>
      <c r="K20" s="25">
        <v>44048</v>
      </c>
      <c r="L20" s="26">
        <v>55</v>
      </c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550</v>
      </c>
      <c r="D21" s="13">
        <f t="shared" si="4"/>
        <v>55</v>
      </c>
      <c r="E21" s="13">
        <f t="shared" si="5"/>
        <v>55</v>
      </c>
      <c r="F21" s="14">
        <f t="shared" si="6"/>
        <v>55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55</v>
      </c>
      <c r="K21" s="25">
        <v>44083</v>
      </c>
      <c r="L21" s="26">
        <v>55</v>
      </c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550</v>
      </c>
      <c r="D22" s="13">
        <f t="shared" si="4"/>
        <v>55</v>
      </c>
      <c r="E22" s="13">
        <f t="shared" si="5"/>
        <v>55</v>
      </c>
      <c r="F22" s="14">
        <f t="shared" si="6"/>
        <v>0</v>
      </c>
      <c r="G22" s="14">
        <f t="shared" si="0"/>
        <v>55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550</v>
      </c>
      <c r="D23" s="13">
        <f t="shared" si="4"/>
        <v>55</v>
      </c>
      <c r="E23" s="13">
        <f t="shared" si="5"/>
        <v>110</v>
      </c>
      <c r="F23" s="14">
        <f t="shared" si="6"/>
        <v>0</v>
      </c>
      <c r="G23" s="14">
        <f t="shared" si="0"/>
        <v>110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550</v>
      </c>
      <c r="D24" s="13">
        <f t="shared" si="4"/>
        <v>55</v>
      </c>
      <c r="E24" s="13">
        <f t="shared" si="5"/>
        <v>165</v>
      </c>
      <c r="F24" s="14">
        <f t="shared" si="6"/>
        <v>0</v>
      </c>
      <c r="G24" s="14">
        <f t="shared" si="0"/>
        <v>165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550</v>
      </c>
      <c r="D25" s="13">
        <f t="shared" si="4"/>
        <v>55</v>
      </c>
      <c r="E25" s="13">
        <f t="shared" si="5"/>
        <v>220</v>
      </c>
      <c r="F25" s="14">
        <f t="shared" si="6"/>
        <v>0</v>
      </c>
      <c r="G25" s="14">
        <f t="shared" si="0"/>
        <v>220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550</v>
      </c>
      <c r="D26" s="13">
        <f t="shared" si="4"/>
        <v>55</v>
      </c>
      <c r="E26" s="13">
        <f t="shared" si="5"/>
        <v>275</v>
      </c>
      <c r="F26" s="14">
        <f t="shared" si="6"/>
        <v>0</v>
      </c>
      <c r="G26" s="14">
        <f t="shared" si="0"/>
        <v>275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550</v>
      </c>
      <c r="D27" s="13">
        <f t="shared" si="4"/>
        <v>55</v>
      </c>
      <c r="E27" s="13">
        <f t="shared" si="5"/>
        <v>330</v>
      </c>
      <c r="F27" s="14">
        <f t="shared" si="6"/>
        <v>0</v>
      </c>
      <c r="G27" s="14">
        <f t="shared" si="0"/>
        <v>330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550</v>
      </c>
      <c r="D28" s="13">
        <f t="shared" si="4"/>
        <v>55</v>
      </c>
      <c r="E28" s="13">
        <f t="shared" si="5"/>
        <v>385</v>
      </c>
      <c r="F28" s="14">
        <f t="shared" si="6"/>
        <v>0</v>
      </c>
      <c r="G28" s="14">
        <f t="shared" si="0"/>
        <v>385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550</v>
      </c>
      <c r="D29" s="13">
        <f t="shared" si="4"/>
        <v>55</v>
      </c>
      <c r="E29" s="13">
        <f t="shared" si="5"/>
        <v>440</v>
      </c>
      <c r="F29" s="14">
        <f t="shared" si="6"/>
        <v>0</v>
      </c>
      <c r="G29" s="14">
        <f t="shared" si="0"/>
        <v>440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550</v>
      </c>
      <c r="D30" s="13">
        <f t="shared" si="4"/>
        <v>55</v>
      </c>
      <c r="E30" s="13">
        <f t="shared" si="5"/>
        <v>495</v>
      </c>
      <c r="F30" s="14">
        <f t="shared" si="6"/>
        <v>0</v>
      </c>
      <c r="G30" s="14">
        <f t="shared" si="0"/>
        <v>495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550</v>
      </c>
      <c r="D31" s="13">
        <f t="shared" si="4"/>
        <v>55</v>
      </c>
      <c r="E31" s="13">
        <f t="shared" si="5"/>
        <v>550</v>
      </c>
      <c r="F31" s="14">
        <f t="shared" si="6"/>
        <v>0</v>
      </c>
      <c r="G31" s="14">
        <f t="shared" si="0"/>
        <v>550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550</v>
      </c>
      <c r="D32" s="13">
        <f t="shared" si="4"/>
        <v>55</v>
      </c>
      <c r="E32" s="13">
        <f t="shared" si="5"/>
        <v>605</v>
      </c>
      <c r="F32" s="14">
        <f t="shared" si="6"/>
        <v>0</v>
      </c>
      <c r="G32" s="14">
        <f t="shared" si="0"/>
        <v>605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550</v>
      </c>
      <c r="D33" s="13">
        <f t="shared" si="4"/>
        <v>55</v>
      </c>
      <c r="E33" s="13">
        <f t="shared" si="5"/>
        <v>660</v>
      </c>
      <c r="F33" s="14">
        <f t="shared" si="6"/>
        <v>0</v>
      </c>
      <c r="G33" s="14">
        <f t="shared" si="0"/>
        <v>660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550</v>
      </c>
      <c r="D34" s="13">
        <f t="shared" si="4"/>
        <v>55</v>
      </c>
      <c r="E34" s="13">
        <f t="shared" si="5"/>
        <v>715</v>
      </c>
      <c r="F34" s="14">
        <f t="shared" si="6"/>
        <v>0</v>
      </c>
      <c r="G34" s="14">
        <f t="shared" si="0"/>
        <v>715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550</v>
      </c>
      <c r="D35" s="13">
        <f t="shared" si="4"/>
        <v>55</v>
      </c>
      <c r="E35" s="13">
        <f t="shared" si="5"/>
        <v>770</v>
      </c>
      <c r="F35" s="14">
        <f t="shared" si="6"/>
        <v>0</v>
      </c>
      <c r="G35" s="14">
        <f t="shared" si="0"/>
        <v>770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550</v>
      </c>
      <c r="D36" s="13">
        <f t="shared" si="4"/>
        <v>55</v>
      </c>
      <c r="E36" s="13">
        <f t="shared" si="5"/>
        <v>825</v>
      </c>
      <c r="F36" s="14">
        <f t="shared" si="6"/>
        <v>0</v>
      </c>
      <c r="G36" s="14">
        <f t="shared" si="0"/>
        <v>825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550</v>
      </c>
      <c r="D37" s="13">
        <f t="shared" si="4"/>
        <v>55</v>
      </c>
      <c r="E37" s="13">
        <f t="shared" si="5"/>
        <v>880</v>
      </c>
      <c r="F37" s="14">
        <f t="shared" si="6"/>
        <v>0</v>
      </c>
      <c r="G37" s="14">
        <f t="shared" ref="G37:G68" si="10">E37-F37</f>
        <v>880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550</v>
      </c>
      <c r="D38" s="13">
        <f t="shared" ref="D38:D69" si="14">C37*$K$1</f>
        <v>55</v>
      </c>
      <c r="E38" s="13">
        <f t="shared" ref="E38:E69" si="15">C37*$K$1+G37</f>
        <v>935</v>
      </c>
      <c r="F38" s="14">
        <f t="shared" ref="F38:F69" si="16">IF(J38&gt;E38,E38,J38)</f>
        <v>0</v>
      </c>
      <c r="G38" s="14">
        <f t="shared" si="10"/>
        <v>935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550</v>
      </c>
      <c r="D39" s="13">
        <f t="shared" si="14"/>
        <v>55</v>
      </c>
      <c r="E39" s="13">
        <f t="shared" si="15"/>
        <v>990</v>
      </c>
      <c r="F39" s="14">
        <f t="shared" si="16"/>
        <v>0</v>
      </c>
      <c r="G39" s="14">
        <f t="shared" si="10"/>
        <v>990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550</v>
      </c>
      <c r="D40" s="13">
        <f t="shared" si="14"/>
        <v>55</v>
      </c>
      <c r="E40" s="13">
        <f t="shared" si="15"/>
        <v>1045</v>
      </c>
      <c r="F40" s="14">
        <f t="shared" si="16"/>
        <v>0</v>
      </c>
      <c r="G40" s="14">
        <f t="shared" si="10"/>
        <v>1045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550</v>
      </c>
      <c r="D41" s="13">
        <f t="shared" si="14"/>
        <v>55</v>
      </c>
      <c r="E41" s="13">
        <f t="shared" si="15"/>
        <v>1100</v>
      </c>
      <c r="F41" s="14">
        <f t="shared" si="16"/>
        <v>0</v>
      </c>
      <c r="G41" s="14">
        <f t="shared" si="10"/>
        <v>1100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550</v>
      </c>
      <c r="D42" s="13">
        <f t="shared" si="14"/>
        <v>55</v>
      </c>
      <c r="E42" s="13">
        <f t="shared" si="15"/>
        <v>1155</v>
      </c>
      <c r="F42" s="14">
        <f t="shared" si="16"/>
        <v>0</v>
      </c>
      <c r="G42" s="14">
        <f t="shared" si="10"/>
        <v>1155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550</v>
      </c>
      <c r="D43" s="13">
        <f t="shared" si="14"/>
        <v>55</v>
      </c>
      <c r="E43" s="13">
        <f t="shared" si="15"/>
        <v>1210</v>
      </c>
      <c r="F43" s="14">
        <f t="shared" si="16"/>
        <v>0</v>
      </c>
      <c r="G43" s="14">
        <f t="shared" si="10"/>
        <v>1210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550</v>
      </c>
      <c r="D44" s="13">
        <f t="shared" si="14"/>
        <v>55</v>
      </c>
      <c r="E44" s="13">
        <f t="shared" si="15"/>
        <v>1265</v>
      </c>
      <c r="F44" s="14">
        <f t="shared" si="16"/>
        <v>0</v>
      </c>
      <c r="G44" s="14">
        <f t="shared" si="10"/>
        <v>1265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550</v>
      </c>
      <c r="D45" s="13">
        <f t="shared" si="14"/>
        <v>55</v>
      </c>
      <c r="E45" s="13">
        <f t="shared" si="15"/>
        <v>1320</v>
      </c>
      <c r="F45" s="14">
        <f t="shared" si="16"/>
        <v>0</v>
      </c>
      <c r="G45" s="14">
        <f t="shared" si="10"/>
        <v>1320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550</v>
      </c>
      <c r="D46" s="13">
        <f t="shared" si="14"/>
        <v>55</v>
      </c>
      <c r="E46" s="13">
        <f t="shared" si="15"/>
        <v>1375</v>
      </c>
      <c r="F46" s="14">
        <f t="shared" si="16"/>
        <v>0</v>
      </c>
      <c r="G46" s="14">
        <f t="shared" si="10"/>
        <v>1375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550</v>
      </c>
      <c r="D47" s="13">
        <f t="shared" si="14"/>
        <v>55</v>
      </c>
      <c r="E47" s="13">
        <f t="shared" si="15"/>
        <v>1430</v>
      </c>
      <c r="F47" s="14">
        <f t="shared" si="16"/>
        <v>0</v>
      </c>
      <c r="G47" s="14">
        <f t="shared" si="10"/>
        <v>1430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550</v>
      </c>
      <c r="D48" s="13">
        <f t="shared" si="14"/>
        <v>55</v>
      </c>
      <c r="E48" s="13">
        <f t="shared" si="15"/>
        <v>1485</v>
      </c>
      <c r="F48" s="14">
        <f t="shared" si="16"/>
        <v>0</v>
      </c>
      <c r="G48" s="14">
        <f t="shared" si="10"/>
        <v>1485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550</v>
      </c>
      <c r="D49" s="13">
        <f t="shared" si="14"/>
        <v>55</v>
      </c>
      <c r="E49" s="13">
        <f t="shared" si="15"/>
        <v>1540</v>
      </c>
      <c r="F49" s="14">
        <f t="shared" si="16"/>
        <v>0</v>
      </c>
      <c r="G49" s="14">
        <f t="shared" si="10"/>
        <v>1540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550</v>
      </c>
      <c r="D50" s="13">
        <f t="shared" si="14"/>
        <v>55</v>
      </c>
      <c r="E50" s="13">
        <f t="shared" si="15"/>
        <v>1595</v>
      </c>
      <c r="F50" s="14">
        <f t="shared" si="16"/>
        <v>0</v>
      </c>
      <c r="G50" s="14">
        <f t="shared" si="10"/>
        <v>1595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550</v>
      </c>
      <c r="D51" s="13">
        <f t="shared" si="14"/>
        <v>55</v>
      </c>
      <c r="E51" s="13">
        <f t="shared" si="15"/>
        <v>1650</v>
      </c>
      <c r="F51" s="14">
        <f t="shared" si="16"/>
        <v>0</v>
      </c>
      <c r="G51" s="14">
        <f t="shared" si="10"/>
        <v>1650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550</v>
      </c>
      <c r="D52" s="13">
        <f t="shared" si="14"/>
        <v>55</v>
      </c>
      <c r="E52" s="13">
        <f t="shared" si="15"/>
        <v>1705</v>
      </c>
      <c r="F52" s="14">
        <f t="shared" si="16"/>
        <v>0</v>
      </c>
      <c r="G52" s="14">
        <f t="shared" si="10"/>
        <v>1705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550</v>
      </c>
      <c r="D53" s="13">
        <f t="shared" si="14"/>
        <v>55</v>
      </c>
      <c r="E53" s="13">
        <f t="shared" si="15"/>
        <v>1760</v>
      </c>
      <c r="F53" s="14">
        <f t="shared" si="16"/>
        <v>0</v>
      </c>
      <c r="G53" s="14">
        <f t="shared" si="10"/>
        <v>1760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550</v>
      </c>
      <c r="D54" s="13">
        <f t="shared" si="14"/>
        <v>55</v>
      </c>
      <c r="E54" s="13">
        <f t="shared" si="15"/>
        <v>1815</v>
      </c>
      <c r="F54" s="14">
        <f t="shared" si="16"/>
        <v>0</v>
      </c>
      <c r="G54" s="14">
        <f t="shared" si="10"/>
        <v>1815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550</v>
      </c>
      <c r="D55" s="13">
        <f t="shared" si="14"/>
        <v>55</v>
      </c>
      <c r="E55" s="13">
        <f t="shared" si="15"/>
        <v>1870</v>
      </c>
      <c r="F55" s="14">
        <f t="shared" si="16"/>
        <v>0</v>
      </c>
      <c r="G55" s="14">
        <f t="shared" si="10"/>
        <v>1870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550</v>
      </c>
      <c r="D56" s="13">
        <f t="shared" si="14"/>
        <v>55</v>
      </c>
      <c r="E56" s="13">
        <f t="shared" si="15"/>
        <v>1925</v>
      </c>
      <c r="F56" s="14">
        <f t="shared" si="16"/>
        <v>0</v>
      </c>
      <c r="G56" s="14">
        <f t="shared" si="10"/>
        <v>1925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550</v>
      </c>
      <c r="D57" s="13">
        <f t="shared" si="14"/>
        <v>55</v>
      </c>
      <c r="E57" s="13">
        <f t="shared" si="15"/>
        <v>1980</v>
      </c>
      <c r="F57" s="14">
        <f t="shared" si="16"/>
        <v>0</v>
      </c>
      <c r="G57" s="14">
        <f t="shared" si="10"/>
        <v>1980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550</v>
      </c>
      <c r="D58" s="13">
        <f t="shared" si="14"/>
        <v>55</v>
      </c>
      <c r="E58" s="13">
        <f t="shared" si="15"/>
        <v>2035</v>
      </c>
      <c r="F58" s="14">
        <f t="shared" si="16"/>
        <v>0</v>
      </c>
      <c r="G58" s="14">
        <f t="shared" si="10"/>
        <v>2035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550</v>
      </c>
      <c r="D59" s="13">
        <f t="shared" si="14"/>
        <v>55</v>
      </c>
      <c r="E59" s="13">
        <f t="shared" si="15"/>
        <v>2090</v>
      </c>
      <c r="F59" s="14">
        <f t="shared" si="16"/>
        <v>0</v>
      </c>
      <c r="G59" s="14">
        <f t="shared" si="10"/>
        <v>2090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550</v>
      </c>
      <c r="D60" s="13">
        <f t="shared" si="14"/>
        <v>55</v>
      </c>
      <c r="E60" s="13">
        <f t="shared" si="15"/>
        <v>2145</v>
      </c>
      <c r="F60" s="14">
        <f t="shared" si="16"/>
        <v>0</v>
      </c>
      <c r="G60" s="14">
        <f t="shared" si="10"/>
        <v>2145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550</v>
      </c>
      <c r="D61" s="13">
        <f t="shared" si="14"/>
        <v>55</v>
      </c>
      <c r="E61" s="13">
        <f t="shared" si="15"/>
        <v>2200</v>
      </c>
      <c r="F61" s="14">
        <f t="shared" si="16"/>
        <v>0</v>
      </c>
      <c r="G61" s="14">
        <f t="shared" si="10"/>
        <v>2200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550</v>
      </c>
      <c r="D62" s="13">
        <f t="shared" si="14"/>
        <v>55</v>
      </c>
      <c r="E62" s="13">
        <f t="shared" si="15"/>
        <v>2255</v>
      </c>
      <c r="F62" s="14">
        <f t="shared" si="16"/>
        <v>0</v>
      </c>
      <c r="G62" s="14">
        <f t="shared" si="10"/>
        <v>2255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550</v>
      </c>
      <c r="D63" s="13">
        <f t="shared" si="14"/>
        <v>55</v>
      </c>
      <c r="E63" s="13">
        <f t="shared" si="15"/>
        <v>2310</v>
      </c>
      <c r="F63" s="14">
        <f t="shared" si="16"/>
        <v>0</v>
      </c>
      <c r="G63" s="14">
        <f t="shared" si="10"/>
        <v>2310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550</v>
      </c>
      <c r="D64" s="13">
        <f t="shared" si="14"/>
        <v>55</v>
      </c>
      <c r="E64" s="13">
        <f t="shared" si="15"/>
        <v>2365</v>
      </c>
      <c r="F64" s="14">
        <f t="shared" si="16"/>
        <v>0</v>
      </c>
      <c r="G64" s="14">
        <f t="shared" si="10"/>
        <v>2365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550</v>
      </c>
      <c r="D65" s="13">
        <f t="shared" si="14"/>
        <v>55</v>
      </c>
      <c r="E65" s="13">
        <f t="shared" si="15"/>
        <v>2420</v>
      </c>
      <c r="F65" s="14">
        <f t="shared" si="16"/>
        <v>0</v>
      </c>
      <c r="G65" s="14">
        <f t="shared" si="10"/>
        <v>2420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550</v>
      </c>
      <c r="D66" s="13">
        <f t="shared" si="14"/>
        <v>55</v>
      </c>
      <c r="E66" s="13">
        <f t="shared" si="15"/>
        <v>2475</v>
      </c>
      <c r="F66" s="14">
        <f t="shared" si="16"/>
        <v>0</v>
      </c>
      <c r="G66" s="14">
        <f t="shared" si="10"/>
        <v>2475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550</v>
      </c>
      <c r="D67" s="13">
        <f t="shared" si="14"/>
        <v>55</v>
      </c>
      <c r="E67" s="13">
        <f t="shared" si="15"/>
        <v>2530</v>
      </c>
      <c r="F67" s="14">
        <f t="shared" si="16"/>
        <v>0</v>
      </c>
      <c r="G67" s="14">
        <f t="shared" si="10"/>
        <v>2530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550</v>
      </c>
      <c r="D68" s="13">
        <f t="shared" si="14"/>
        <v>55</v>
      </c>
      <c r="E68" s="13">
        <f t="shared" si="15"/>
        <v>2585</v>
      </c>
      <c r="F68" s="14">
        <f t="shared" si="16"/>
        <v>0</v>
      </c>
      <c r="G68" s="14">
        <f t="shared" si="10"/>
        <v>2585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550</v>
      </c>
      <c r="D69" s="13">
        <f t="shared" si="14"/>
        <v>55</v>
      </c>
      <c r="E69" s="13">
        <f t="shared" si="15"/>
        <v>2640</v>
      </c>
      <c r="F69" s="14">
        <f t="shared" si="16"/>
        <v>0</v>
      </c>
      <c r="G69" s="14">
        <f t="shared" ref="G69:G100" si="19">E69-F69</f>
        <v>2640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550</v>
      </c>
      <c r="D70" s="13">
        <f t="shared" ref="D70:D101" si="23">C69*$K$1</f>
        <v>55</v>
      </c>
      <c r="E70" s="13">
        <f t="shared" ref="E70:E101" si="24">C69*$K$1+G69</f>
        <v>2695</v>
      </c>
      <c r="F70" s="14">
        <f t="shared" ref="F70:F101" si="25">IF(J70&gt;E70,E70,J70)</f>
        <v>0</v>
      </c>
      <c r="G70" s="14">
        <f t="shared" si="19"/>
        <v>2695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550</v>
      </c>
      <c r="D71" s="13">
        <f t="shared" si="23"/>
        <v>55</v>
      </c>
      <c r="E71" s="13">
        <f t="shared" si="24"/>
        <v>2750</v>
      </c>
      <c r="F71" s="14">
        <f t="shared" si="25"/>
        <v>0</v>
      </c>
      <c r="G71" s="14">
        <f t="shared" si="19"/>
        <v>2750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550</v>
      </c>
      <c r="D72" s="13">
        <f t="shared" si="23"/>
        <v>55</v>
      </c>
      <c r="E72" s="13">
        <f t="shared" si="24"/>
        <v>2805</v>
      </c>
      <c r="F72" s="14">
        <f t="shared" si="25"/>
        <v>0</v>
      </c>
      <c r="G72" s="14">
        <f t="shared" si="19"/>
        <v>2805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550</v>
      </c>
      <c r="D73" s="13">
        <f t="shared" si="23"/>
        <v>55</v>
      </c>
      <c r="E73" s="13">
        <f t="shared" si="24"/>
        <v>2860</v>
      </c>
      <c r="F73" s="14">
        <f t="shared" si="25"/>
        <v>0</v>
      </c>
      <c r="G73" s="14">
        <f t="shared" si="19"/>
        <v>2860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550</v>
      </c>
      <c r="D74" s="13">
        <f t="shared" si="23"/>
        <v>55</v>
      </c>
      <c r="E74" s="13">
        <f t="shared" si="24"/>
        <v>2915</v>
      </c>
      <c r="F74" s="14">
        <f t="shared" si="25"/>
        <v>0</v>
      </c>
      <c r="G74" s="14">
        <f t="shared" si="19"/>
        <v>2915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550</v>
      </c>
      <c r="D75" s="13">
        <f t="shared" si="23"/>
        <v>55</v>
      </c>
      <c r="E75" s="13">
        <f t="shared" si="24"/>
        <v>2970</v>
      </c>
      <c r="F75" s="14">
        <f t="shared" si="25"/>
        <v>0</v>
      </c>
      <c r="G75" s="14">
        <f t="shared" si="19"/>
        <v>2970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550</v>
      </c>
      <c r="D76" s="13">
        <f t="shared" si="23"/>
        <v>55</v>
      </c>
      <c r="E76" s="13">
        <f t="shared" si="24"/>
        <v>3025</v>
      </c>
      <c r="F76" s="14">
        <f t="shared" si="25"/>
        <v>0</v>
      </c>
      <c r="G76" s="14">
        <f t="shared" si="19"/>
        <v>3025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550</v>
      </c>
      <c r="D77" s="13">
        <f t="shared" si="23"/>
        <v>55</v>
      </c>
      <c r="E77" s="13">
        <f t="shared" si="24"/>
        <v>3080</v>
      </c>
      <c r="F77" s="14">
        <f t="shared" si="25"/>
        <v>0</v>
      </c>
      <c r="G77" s="14">
        <f t="shared" si="19"/>
        <v>3080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550</v>
      </c>
      <c r="D78" s="13">
        <f t="shared" si="23"/>
        <v>55</v>
      </c>
      <c r="E78" s="13">
        <f t="shared" si="24"/>
        <v>3135</v>
      </c>
      <c r="F78" s="14">
        <f t="shared" si="25"/>
        <v>0</v>
      </c>
      <c r="G78" s="14">
        <f t="shared" si="19"/>
        <v>3135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550</v>
      </c>
      <c r="D79" s="13">
        <f t="shared" si="23"/>
        <v>55</v>
      </c>
      <c r="E79" s="13">
        <f t="shared" si="24"/>
        <v>3190</v>
      </c>
      <c r="F79" s="14">
        <f t="shared" si="25"/>
        <v>0</v>
      </c>
      <c r="G79" s="14">
        <f t="shared" si="19"/>
        <v>3190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550</v>
      </c>
      <c r="D80" s="13">
        <f t="shared" si="23"/>
        <v>55</v>
      </c>
      <c r="E80" s="13">
        <f t="shared" si="24"/>
        <v>3245</v>
      </c>
      <c r="F80" s="14">
        <f t="shared" si="25"/>
        <v>0</v>
      </c>
      <c r="G80" s="14">
        <f t="shared" si="19"/>
        <v>3245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550</v>
      </c>
      <c r="D81" s="13">
        <f t="shared" si="23"/>
        <v>55</v>
      </c>
      <c r="E81" s="13">
        <f t="shared" si="24"/>
        <v>3300</v>
      </c>
      <c r="F81" s="14">
        <f t="shared" si="25"/>
        <v>0</v>
      </c>
      <c r="G81" s="14">
        <f t="shared" si="19"/>
        <v>3300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550</v>
      </c>
      <c r="D82" s="13">
        <f t="shared" si="23"/>
        <v>55</v>
      </c>
      <c r="E82" s="13">
        <f t="shared" si="24"/>
        <v>3355</v>
      </c>
      <c r="F82" s="14">
        <f t="shared" si="25"/>
        <v>0</v>
      </c>
      <c r="G82" s="14">
        <f t="shared" si="19"/>
        <v>3355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550</v>
      </c>
      <c r="D83" s="13">
        <f t="shared" si="23"/>
        <v>55</v>
      </c>
      <c r="E83" s="13">
        <f t="shared" si="24"/>
        <v>3410</v>
      </c>
      <c r="F83" s="14">
        <f t="shared" si="25"/>
        <v>0</v>
      </c>
      <c r="G83" s="14">
        <f t="shared" si="19"/>
        <v>3410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550</v>
      </c>
      <c r="D84" s="13">
        <f t="shared" si="23"/>
        <v>55</v>
      </c>
      <c r="E84" s="13">
        <f t="shared" si="24"/>
        <v>3465</v>
      </c>
      <c r="F84" s="14">
        <f t="shared" si="25"/>
        <v>0</v>
      </c>
      <c r="G84" s="14">
        <f t="shared" si="19"/>
        <v>3465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550</v>
      </c>
      <c r="D85" s="13">
        <f t="shared" si="23"/>
        <v>55</v>
      </c>
      <c r="E85" s="13">
        <f t="shared" si="24"/>
        <v>3520</v>
      </c>
      <c r="F85" s="14">
        <f t="shared" si="25"/>
        <v>0</v>
      </c>
      <c r="G85" s="14">
        <f t="shared" si="19"/>
        <v>3520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550</v>
      </c>
      <c r="D86" s="13">
        <f t="shared" si="23"/>
        <v>55</v>
      </c>
      <c r="E86" s="13">
        <f t="shared" si="24"/>
        <v>3575</v>
      </c>
      <c r="F86" s="14">
        <f t="shared" si="25"/>
        <v>0</v>
      </c>
      <c r="G86" s="14">
        <f t="shared" si="19"/>
        <v>3575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550</v>
      </c>
      <c r="D87" s="13">
        <f t="shared" si="23"/>
        <v>55</v>
      </c>
      <c r="E87" s="13">
        <f t="shared" si="24"/>
        <v>3630</v>
      </c>
      <c r="F87" s="14">
        <f t="shared" si="25"/>
        <v>0</v>
      </c>
      <c r="G87" s="14">
        <f t="shared" si="19"/>
        <v>3630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550</v>
      </c>
      <c r="D88" s="13">
        <f t="shared" si="23"/>
        <v>55</v>
      </c>
      <c r="E88" s="13">
        <f t="shared" si="24"/>
        <v>3685</v>
      </c>
      <c r="F88" s="14">
        <f t="shared" si="25"/>
        <v>0</v>
      </c>
      <c r="G88" s="14">
        <f t="shared" si="19"/>
        <v>3685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550</v>
      </c>
      <c r="D89" s="13">
        <f t="shared" si="23"/>
        <v>55</v>
      </c>
      <c r="E89" s="13">
        <f t="shared" si="24"/>
        <v>3740</v>
      </c>
      <c r="F89" s="14">
        <f t="shared" si="25"/>
        <v>0</v>
      </c>
      <c r="G89" s="14">
        <f t="shared" si="19"/>
        <v>3740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550</v>
      </c>
      <c r="D90" s="13">
        <f t="shared" si="23"/>
        <v>55</v>
      </c>
      <c r="E90" s="13">
        <f t="shared" si="24"/>
        <v>3795</v>
      </c>
      <c r="F90" s="14">
        <f t="shared" si="25"/>
        <v>0</v>
      </c>
      <c r="G90" s="14">
        <f t="shared" si="19"/>
        <v>3795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550</v>
      </c>
      <c r="D91" s="13">
        <f t="shared" si="23"/>
        <v>55</v>
      </c>
      <c r="E91" s="13">
        <f t="shared" si="24"/>
        <v>3850</v>
      </c>
      <c r="F91" s="14">
        <f t="shared" si="25"/>
        <v>0</v>
      </c>
      <c r="G91" s="14">
        <f t="shared" si="19"/>
        <v>3850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550</v>
      </c>
      <c r="D92" s="13">
        <f t="shared" si="23"/>
        <v>55</v>
      </c>
      <c r="E92" s="13">
        <f t="shared" si="24"/>
        <v>3905</v>
      </c>
      <c r="F92" s="14">
        <f t="shared" si="25"/>
        <v>0</v>
      </c>
      <c r="G92" s="14">
        <f t="shared" si="19"/>
        <v>3905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550</v>
      </c>
      <c r="D93" s="13">
        <f t="shared" si="23"/>
        <v>55</v>
      </c>
      <c r="E93" s="13">
        <f t="shared" si="24"/>
        <v>3960</v>
      </c>
      <c r="F93" s="14">
        <f t="shared" si="25"/>
        <v>0</v>
      </c>
      <c r="G93" s="14">
        <f t="shared" si="19"/>
        <v>3960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550</v>
      </c>
      <c r="D94" s="13">
        <f t="shared" si="23"/>
        <v>55</v>
      </c>
      <c r="E94" s="13">
        <f t="shared" si="24"/>
        <v>4015</v>
      </c>
      <c r="F94" s="14">
        <f t="shared" si="25"/>
        <v>0</v>
      </c>
      <c r="G94" s="14">
        <f t="shared" si="19"/>
        <v>4015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550</v>
      </c>
      <c r="D95" s="13">
        <f t="shared" si="23"/>
        <v>55</v>
      </c>
      <c r="E95" s="13">
        <f t="shared" si="24"/>
        <v>4070</v>
      </c>
      <c r="F95" s="14">
        <f t="shared" si="25"/>
        <v>0</v>
      </c>
      <c r="G95" s="14">
        <f t="shared" si="19"/>
        <v>4070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550</v>
      </c>
      <c r="D96" s="13">
        <f t="shared" si="23"/>
        <v>55</v>
      </c>
      <c r="E96" s="13">
        <f t="shared" si="24"/>
        <v>4125</v>
      </c>
      <c r="F96" s="14">
        <f t="shared" si="25"/>
        <v>0</v>
      </c>
      <c r="G96" s="14">
        <f t="shared" si="19"/>
        <v>4125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550</v>
      </c>
      <c r="D97" s="13">
        <f t="shared" si="23"/>
        <v>55</v>
      </c>
      <c r="E97" s="13">
        <f t="shared" si="24"/>
        <v>4180</v>
      </c>
      <c r="F97" s="14">
        <f t="shared" si="25"/>
        <v>0</v>
      </c>
      <c r="G97" s="14">
        <f t="shared" si="19"/>
        <v>4180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550</v>
      </c>
      <c r="D98" s="13">
        <f t="shared" si="23"/>
        <v>55</v>
      </c>
      <c r="E98" s="13">
        <f t="shared" si="24"/>
        <v>4235</v>
      </c>
      <c r="F98" s="14">
        <f t="shared" si="25"/>
        <v>0</v>
      </c>
      <c r="G98" s="14">
        <f t="shared" si="19"/>
        <v>4235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550</v>
      </c>
      <c r="D99" s="13">
        <f t="shared" si="23"/>
        <v>55</v>
      </c>
      <c r="E99" s="13">
        <f t="shared" si="24"/>
        <v>4290</v>
      </c>
      <c r="F99" s="14">
        <f t="shared" si="25"/>
        <v>0</v>
      </c>
      <c r="G99" s="14">
        <f t="shared" si="19"/>
        <v>4290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550</v>
      </c>
      <c r="D100" s="13">
        <f t="shared" si="23"/>
        <v>55</v>
      </c>
      <c r="E100" s="13">
        <f t="shared" si="24"/>
        <v>4345</v>
      </c>
      <c r="F100" s="14">
        <f t="shared" si="25"/>
        <v>0</v>
      </c>
      <c r="G100" s="14">
        <f t="shared" si="19"/>
        <v>4345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550</v>
      </c>
      <c r="D101" s="13">
        <f t="shared" si="23"/>
        <v>55</v>
      </c>
      <c r="E101" s="13">
        <f t="shared" si="24"/>
        <v>4400</v>
      </c>
      <c r="F101" s="14">
        <f t="shared" si="25"/>
        <v>0</v>
      </c>
      <c r="G101" s="14">
        <f t="shared" ref="G101:G124" si="29">E101-F101</f>
        <v>4400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550</v>
      </c>
      <c r="D102" s="13">
        <f t="shared" ref="D102:D124" si="33">C101*$K$1</f>
        <v>55</v>
      </c>
      <c r="E102" s="13">
        <f t="shared" ref="E102:E124" si="34">C101*$K$1+G101</f>
        <v>4455</v>
      </c>
      <c r="F102" s="14">
        <f t="shared" ref="F102:F124" si="35">IF(J102&gt;E102,E102,J102)</f>
        <v>0</v>
      </c>
      <c r="G102" s="14">
        <f t="shared" si="29"/>
        <v>4455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550</v>
      </c>
      <c r="D103" s="13">
        <f t="shared" si="33"/>
        <v>55</v>
      </c>
      <c r="E103" s="13">
        <f t="shared" si="34"/>
        <v>4510</v>
      </c>
      <c r="F103" s="14">
        <f t="shared" si="35"/>
        <v>0</v>
      </c>
      <c r="G103" s="14">
        <f t="shared" si="29"/>
        <v>4510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550</v>
      </c>
      <c r="D104" s="13">
        <f t="shared" si="33"/>
        <v>55</v>
      </c>
      <c r="E104" s="13">
        <f t="shared" si="34"/>
        <v>4565</v>
      </c>
      <c r="F104" s="14">
        <f t="shared" si="35"/>
        <v>0</v>
      </c>
      <c r="G104" s="14">
        <f t="shared" si="29"/>
        <v>4565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550</v>
      </c>
      <c r="D105" s="13">
        <f t="shared" si="33"/>
        <v>55</v>
      </c>
      <c r="E105" s="13">
        <f t="shared" si="34"/>
        <v>4620</v>
      </c>
      <c r="F105" s="14">
        <f t="shared" si="35"/>
        <v>0</v>
      </c>
      <c r="G105" s="14">
        <f t="shared" si="29"/>
        <v>4620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550</v>
      </c>
      <c r="D106" s="13">
        <f t="shared" si="33"/>
        <v>55</v>
      </c>
      <c r="E106" s="13">
        <f t="shared" si="34"/>
        <v>4675</v>
      </c>
      <c r="F106" s="14">
        <f t="shared" si="35"/>
        <v>0</v>
      </c>
      <c r="G106" s="14">
        <f t="shared" si="29"/>
        <v>4675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550</v>
      </c>
      <c r="D107" s="13">
        <f t="shared" si="33"/>
        <v>55</v>
      </c>
      <c r="E107" s="13">
        <f t="shared" si="34"/>
        <v>4730</v>
      </c>
      <c r="F107" s="14">
        <f t="shared" si="35"/>
        <v>0</v>
      </c>
      <c r="G107" s="14">
        <f t="shared" si="29"/>
        <v>4730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550</v>
      </c>
      <c r="D108" s="13">
        <f t="shared" si="33"/>
        <v>55</v>
      </c>
      <c r="E108" s="13">
        <f t="shared" si="34"/>
        <v>4785</v>
      </c>
      <c r="F108" s="14">
        <f t="shared" si="35"/>
        <v>0</v>
      </c>
      <c r="G108" s="14">
        <f t="shared" si="29"/>
        <v>4785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550</v>
      </c>
      <c r="D109" s="13">
        <f t="shared" si="33"/>
        <v>55</v>
      </c>
      <c r="E109" s="13">
        <f t="shared" si="34"/>
        <v>4840</v>
      </c>
      <c r="F109" s="14">
        <f t="shared" si="35"/>
        <v>0</v>
      </c>
      <c r="G109" s="14">
        <f t="shared" si="29"/>
        <v>4840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550</v>
      </c>
      <c r="D110" s="13">
        <f t="shared" si="33"/>
        <v>55</v>
      </c>
      <c r="E110" s="13">
        <f t="shared" si="34"/>
        <v>4895</v>
      </c>
      <c r="F110" s="14">
        <f t="shared" si="35"/>
        <v>0</v>
      </c>
      <c r="G110" s="14">
        <f t="shared" si="29"/>
        <v>4895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550</v>
      </c>
      <c r="D111" s="13">
        <f t="shared" si="33"/>
        <v>55</v>
      </c>
      <c r="E111" s="13">
        <f t="shared" si="34"/>
        <v>4950</v>
      </c>
      <c r="F111" s="14">
        <f t="shared" si="35"/>
        <v>0</v>
      </c>
      <c r="G111" s="14">
        <f t="shared" si="29"/>
        <v>4950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550</v>
      </c>
      <c r="D112" s="13">
        <f t="shared" si="33"/>
        <v>55</v>
      </c>
      <c r="E112" s="13">
        <f t="shared" si="34"/>
        <v>5005</v>
      </c>
      <c r="F112" s="14">
        <f t="shared" si="35"/>
        <v>0</v>
      </c>
      <c r="G112" s="14">
        <f t="shared" si="29"/>
        <v>5005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550</v>
      </c>
      <c r="D113" s="13">
        <f t="shared" si="33"/>
        <v>55</v>
      </c>
      <c r="E113" s="13">
        <f t="shared" si="34"/>
        <v>5060</v>
      </c>
      <c r="F113" s="14">
        <f t="shared" si="35"/>
        <v>0</v>
      </c>
      <c r="G113" s="14">
        <f t="shared" si="29"/>
        <v>5060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550</v>
      </c>
      <c r="D114" s="13">
        <f t="shared" si="33"/>
        <v>55</v>
      </c>
      <c r="E114" s="13">
        <f t="shared" si="34"/>
        <v>5115</v>
      </c>
      <c r="F114" s="14">
        <f t="shared" si="35"/>
        <v>0</v>
      </c>
      <c r="G114" s="14">
        <f t="shared" si="29"/>
        <v>5115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550</v>
      </c>
      <c r="D115" s="13">
        <f t="shared" si="33"/>
        <v>55</v>
      </c>
      <c r="E115" s="13">
        <f t="shared" si="34"/>
        <v>5170</v>
      </c>
      <c r="F115" s="14">
        <f t="shared" si="35"/>
        <v>0</v>
      </c>
      <c r="G115" s="14">
        <f t="shared" si="29"/>
        <v>5170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550</v>
      </c>
      <c r="D116" s="13">
        <f t="shared" si="33"/>
        <v>55</v>
      </c>
      <c r="E116" s="13">
        <f t="shared" si="34"/>
        <v>5225</v>
      </c>
      <c r="F116" s="14">
        <f t="shared" si="35"/>
        <v>0</v>
      </c>
      <c r="G116" s="14">
        <f t="shared" si="29"/>
        <v>5225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550</v>
      </c>
      <c r="D117" s="13">
        <f t="shared" si="33"/>
        <v>55</v>
      </c>
      <c r="E117" s="13">
        <f t="shared" si="34"/>
        <v>5280</v>
      </c>
      <c r="F117" s="14">
        <f t="shared" si="35"/>
        <v>0</v>
      </c>
      <c r="G117" s="14">
        <f t="shared" si="29"/>
        <v>5280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550</v>
      </c>
      <c r="D118" s="13">
        <f t="shared" si="33"/>
        <v>55</v>
      </c>
      <c r="E118" s="13">
        <f t="shared" si="34"/>
        <v>5335</v>
      </c>
      <c r="F118" s="14">
        <f t="shared" si="35"/>
        <v>0</v>
      </c>
      <c r="G118" s="14">
        <f t="shared" si="29"/>
        <v>5335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550</v>
      </c>
      <c r="D119" s="13">
        <f t="shared" si="33"/>
        <v>55</v>
      </c>
      <c r="E119" s="13">
        <f t="shared" si="34"/>
        <v>5390</v>
      </c>
      <c r="F119" s="14">
        <f t="shared" si="35"/>
        <v>0</v>
      </c>
      <c r="G119" s="14">
        <f t="shared" si="29"/>
        <v>5390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550</v>
      </c>
      <c r="D120" s="13">
        <f t="shared" si="33"/>
        <v>55</v>
      </c>
      <c r="E120" s="13">
        <f t="shared" si="34"/>
        <v>5445</v>
      </c>
      <c r="F120" s="14">
        <f t="shared" si="35"/>
        <v>0</v>
      </c>
      <c r="G120" s="14">
        <f t="shared" si="29"/>
        <v>5445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550</v>
      </c>
      <c r="D121" s="13">
        <f t="shared" si="33"/>
        <v>55</v>
      </c>
      <c r="E121" s="13">
        <f t="shared" si="34"/>
        <v>5500</v>
      </c>
      <c r="F121" s="14">
        <f t="shared" si="35"/>
        <v>0</v>
      </c>
      <c r="G121" s="14">
        <f t="shared" si="29"/>
        <v>5500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550</v>
      </c>
      <c r="D122" s="13">
        <f t="shared" si="33"/>
        <v>55</v>
      </c>
      <c r="E122" s="13">
        <f t="shared" si="34"/>
        <v>5555</v>
      </c>
      <c r="F122" s="14">
        <f t="shared" si="35"/>
        <v>0</v>
      </c>
      <c r="G122" s="14">
        <f t="shared" si="29"/>
        <v>5555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550</v>
      </c>
      <c r="D123" s="13">
        <f t="shared" si="33"/>
        <v>55</v>
      </c>
      <c r="E123" s="13">
        <f t="shared" si="34"/>
        <v>5610</v>
      </c>
      <c r="F123" s="14">
        <f t="shared" si="35"/>
        <v>0</v>
      </c>
      <c r="G123" s="14">
        <f t="shared" si="29"/>
        <v>5610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550</v>
      </c>
      <c r="D124" s="13">
        <f t="shared" si="33"/>
        <v>55</v>
      </c>
      <c r="E124" s="13">
        <f t="shared" si="34"/>
        <v>5665</v>
      </c>
      <c r="F124" s="14">
        <f t="shared" si="35"/>
        <v>0</v>
      </c>
      <c r="G124" s="14">
        <f t="shared" si="29"/>
        <v>5665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4" sqref="S4"/>
    </sheetView>
  </sheetViews>
  <sheetFormatPr defaultColWidth="11" defaultRowHeight="15"/>
  <cols>
    <col min="1" max="1" width="7" hidden="1" customWidth="1"/>
    <col min="2" max="2" width="8.42857142857143" customWidth="1"/>
    <col min="4" max="4" width="12.2857142857143" customWidth="1"/>
    <col min="5" max="5" width="11.2857142857143" customWidth="1"/>
    <col min="6" max="6" width="11.4285714285714" customWidth="1"/>
    <col min="7" max="7" width="10" customWidth="1"/>
    <col min="8" max="8" width="11.5809523809524" customWidth="1"/>
    <col min="9" max="9" width="10.7142857142857" customWidth="1"/>
    <col min="10" max="10" width="10.6285714285714" customWidth="1"/>
    <col min="11" max="11" width="11.2857142857143" customWidth="1"/>
    <col min="12" max="12" width="12.1428571428571" customWidth="1"/>
    <col min="13" max="13" width="12.2190476190476" customWidth="1"/>
    <col min="14" max="14" width="10.1619047619048" customWidth="1"/>
    <col min="15" max="15" width="10.9428571428571" customWidth="1"/>
    <col min="16" max="16" width="9.67619047619048" customWidth="1"/>
    <col min="17" max="17" width="3.48571428571429" customWidth="1"/>
    <col min="18" max="18" width="18.8857142857143" customWidth="1"/>
    <col min="19" max="19" width="7.61904761904762" customWidth="1"/>
  </cols>
  <sheetData>
    <row r="1" spans="2:16">
      <c r="B1" s="1" t="s">
        <v>9</v>
      </c>
      <c r="C1" s="2" t="s">
        <v>184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500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500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500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500</v>
      </c>
      <c r="D6" s="13">
        <f t="shared" ref="D6:D37" si="4">C5*$K$1</f>
        <v>50</v>
      </c>
      <c r="E6" s="13">
        <f t="shared" ref="E6:E37" si="5">C5*$K$1+G5</f>
        <v>50</v>
      </c>
      <c r="F6" s="14">
        <f t="shared" ref="F6:F37" si="6">IF(J6&gt;E6,E6,J6)</f>
        <v>50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50</v>
      </c>
      <c r="K6" s="27">
        <v>43625</v>
      </c>
      <c r="L6" s="26">
        <v>50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500</v>
      </c>
      <c r="D7" s="13">
        <f t="shared" si="4"/>
        <v>50</v>
      </c>
      <c r="E7" s="13">
        <f t="shared" si="5"/>
        <v>50</v>
      </c>
      <c r="F7" s="14">
        <f t="shared" si="6"/>
        <v>50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50</v>
      </c>
      <c r="K7" s="27">
        <v>43655</v>
      </c>
      <c r="L7" s="26">
        <v>50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0</v>
      </c>
      <c r="D8" s="13">
        <f t="shared" si="4"/>
        <v>50</v>
      </c>
      <c r="E8" s="13">
        <f t="shared" si="5"/>
        <v>50</v>
      </c>
      <c r="F8" s="14">
        <f t="shared" si="6"/>
        <v>50</v>
      </c>
      <c r="G8" s="14">
        <f t="shared" si="0"/>
        <v>0</v>
      </c>
      <c r="H8" s="14">
        <f t="shared" si="7"/>
        <v>500</v>
      </c>
      <c r="I8" s="24">
        <f t="shared" si="8"/>
        <v>0</v>
      </c>
      <c r="J8" s="24">
        <f t="shared" si="9"/>
        <v>550</v>
      </c>
      <c r="K8" s="27">
        <v>43679</v>
      </c>
      <c r="L8" s="26">
        <v>50</v>
      </c>
      <c r="M8" s="27">
        <v>43689</v>
      </c>
      <c r="N8" s="28">
        <v>500</v>
      </c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4" sqref="S4"/>
    </sheetView>
  </sheetViews>
  <sheetFormatPr defaultColWidth="11" defaultRowHeight="15"/>
  <cols>
    <col min="1" max="1" width="7" hidden="1" customWidth="1"/>
    <col min="2" max="2" width="9" customWidth="1"/>
    <col min="3" max="3" width="10.5714285714286" customWidth="1"/>
    <col min="4" max="4" width="11.4285714285714" customWidth="1"/>
    <col min="5" max="5" width="11.1428571428571" customWidth="1"/>
    <col min="6" max="6" width="12" customWidth="1"/>
    <col min="7" max="7" width="11.1428571428571" customWidth="1"/>
    <col min="8" max="8" width="11.5714285714286" customWidth="1"/>
    <col min="9" max="9" width="9.42857142857143" customWidth="1"/>
    <col min="10" max="10" width="10.2857142857143" customWidth="1"/>
    <col min="11" max="11" width="10.5714285714286" customWidth="1"/>
    <col min="12" max="12" width="10.8571428571429" customWidth="1"/>
    <col min="13" max="13" width="10.7142857142857" customWidth="1"/>
    <col min="14" max="14" width="10.5714285714286" customWidth="1"/>
    <col min="15" max="15" width="11.4285714285714" customWidth="1"/>
    <col min="16" max="16" width="10.2857142857143" customWidth="1"/>
    <col min="17" max="17" width="5.71428571428571" customWidth="1"/>
    <col min="18" max="18" width="19" customWidth="1"/>
    <col min="19" max="19" width="6.85714285714286" customWidth="1"/>
  </cols>
  <sheetData>
    <row r="1" spans="2:16">
      <c r="B1" s="1" t="s">
        <v>9</v>
      </c>
      <c r="C1" s="2" t="s">
        <v>185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1" sqref="M21"/>
    </sheetView>
  </sheetViews>
  <sheetFormatPr defaultColWidth="11" defaultRowHeight="15"/>
  <cols>
    <col min="1" max="1" width="7" hidden="1" customWidth="1"/>
    <col min="2" max="2" width="9.42857142857143" customWidth="1"/>
    <col min="4" max="4" width="10.7142857142857" customWidth="1"/>
    <col min="5" max="5" width="11.7142857142857" customWidth="1"/>
    <col min="6" max="6" width="10.5714285714286" customWidth="1"/>
    <col min="7" max="7" width="11.2857142857143" customWidth="1"/>
    <col min="8" max="8" width="9.42857142857143" customWidth="1"/>
    <col min="9" max="9" width="11.8571428571429" customWidth="1"/>
    <col min="10" max="10" width="10.1428571428571" customWidth="1"/>
    <col min="11" max="11" width="11.4285714285714" customWidth="1"/>
    <col min="12" max="12" width="9.71428571428571" customWidth="1"/>
    <col min="13" max="13" width="11.8571428571429" customWidth="1"/>
    <col min="14" max="14" width="11.2857142857143" customWidth="1"/>
    <col min="15" max="15" width="10.1428571428571" customWidth="1"/>
    <col min="16" max="16" width="8.42857142857143" customWidth="1"/>
    <col min="17" max="17" width="4.14285714285714" customWidth="1"/>
    <col min="18" max="18" width="19" customWidth="1"/>
    <col min="19" max="19" width="10.4285714285714" customWidth="1"/>
  </cols>
  <sheetData>
    <row r="1" spans="2:16">
      <c r="B1" s="1" t="s">
        <v>9</v>
      </c>
      <c r="C1" s="2" t="s">
        <v>186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500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500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500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1500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500</v>
      </c>
      <c r="D6" s="13">
        <f t="shared" ref="D6:D37" si="4">C5*$K$1</f>
        <v>50</v>
      </c>
      <c r="E6" s="13">
        <f t="shared" ref="E6:E37" si="5">C5*$K$1+G5</f>
        <v>50</v>
      </c>
      <c r="F6" s="14">
        <f t="shared" ref="F6:F37" si="6">IF(J6&gt;E6,E6,J6)</f>
        <v>50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50</v>
      </c>
      <c r="K6" s="27">
        <v>43625</v>
      </c>
      <c r="L6" s="26">
        <v>50</v>
      </c>
      <c r="M6" s="27"/>
      <c r="N6" s="28"/>
      <c r="O6" s="27"/>
      <c r="P6" s="28"/>
      <c r="R6" s="34" t="s">
        <v>5</v>
      </c>
      <c r="S6" s="33">
        <f ca="1">VLOOKUP($A$2,$A$5:$P$127,4,FALSE)</f>
        <v>150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500</v>
      </c>
      <c r="D7" s="13">
        <f t="shared" si="4"/>
        <v>50</v>
      </c>
      <c r="E7" s="13">
        <f t="shared" si="5"/>
        <v>50</v>
      </c>
      <c r="F7" s="14">
        <f t="shared" si="6"/>
        <v>50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50</v>
      </c>
      <c r="K7" s="27">
        <v>43655</v>
      </c>
      <c r="L7" s="26">
        <v>50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1500</v>
      </c>
      <c r="D8" s="13">
        <f t="shared" si="4"/>
        <v>50</v>
      </c>
      <c r="E8" s="13">
        <f t="shared" si="5"/>
        <v>50</v>
      </c>
      <c r="F8" s="14">
        <f t="shared" si="6"/>
        <v>50</v>
      </c>
      <c r="G8" s="14">
        <f t="shared" si="0"/>
        <v>0</v>
      </c>
      <c r="H8" s="14">
        <f t="shared" si="7"/>
        <v>0</v>
      </c>
      <c r="I8" s="24">
        <f t="shared" si="8"/>
        <v>1000</v>
      </c>
      <c r="J8" s="24">
        <f t="shared" si="9"/>
        <v>50</v>
      </c>
      <c r="K8" s="27">
        <v>43679</v>
      </c>
      <c r="L8" s="26">
        <v>50</v>
      </c>
      <c r="M8" s="27">
        <v>43679</v>
      </c>
      <c r="N8" s="28">
        <v>-1000</v>
      </c>
      <c r="O8" s="27"/>
      <c r="P8" s="28"/>
      <c r="R8" s="32" t="s">
        <v>7</v>
      </c>
      <c r="S8" s="33">
        <f ca="1">VLOOKUP($A$2,$A$5:$P$127,6,FALSE)</f>
        <v>150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1500</v>
      </c>
      <c r="D9" s="13">
        <f t="shared" si="4"/>
        <v>150</v>
      </c>
      <c r="E9" s="13">
        <f t="shared" si="5"/>
        <v>150</v>
      </c>
      <c r="F9" s="14">
        <f t="shared" si="6"/>
        <v>150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150</v>
      </c>
      <c r="K9" s="27">
        <v>43716</v>
      </c>
      <c r="L9" s="26">
        <v>150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1500</v>
      </c>
      <c r="D10" s="13">
        <f t="shared" si="4"/>
        <v>150</v>
      </c>
      <c r="E10" s="13">
        <f t="shared" si="5"/>
        <v>150</v>
      </c>
      <c r="F10" s="14">
        <f t="shared" si="6"/>
        <v>150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150</v>
      </c>
      <c r="K10" s="27">
        <v>43747</v>
      </c>
      <c r="L10" s="26">
        <v>150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1500</v>
      </c>
      <c r="D11" s="13">
        <f t="shared" si="4"/>
        <v>150</v>
      </c>
      <c r="E11" s="13">
        <f t="shared" si="5"/>
        <v>150</v>
      </c>
      <c r="F11" s="14">
        <f t="shared" si="6"/>
        <v>150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150</v>
      </c>
      <c r="K11" s="27">
        <v>43779</v>
      </c>
      <c r="L11" s="26">
        <v>150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1500</v>
      </c>
      <c r="D12" s="13">
        <f t="shared" si="4"/>
        <v>150</v>
      </c>
      <c r="E12" s="13">
        <f t="shared" si="5"/>
        <v>150</v>
      </c>
      <c r="F12" s="14">
        <f t="shared" si="6"/>
        <v>150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150</v>
      </c>
      <c r="K12" s="27">
        <v>43809</v>
      </c>
      <c r="L12" s="26">
        <v>150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1500</v>
      </c>
      <c r="D13" s="13">
        <f t="shared" si="4"/>
        <v>150</v>
      </c>
      <c r="E13" s="13">
        <f t="shared" si="5"/>
        <v>150</v>
      </c>
      <c r="F13" s="14">
        <f t="shared" si="6"/>
        <v>150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150</v>
      </c>
      <c r="K13" s="27">
        <v>43842</v>
      </c>
      <c r="L13" s="26">
        <v>150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1500</v>
      </c>
      <c r="D14" s="13">
        <f t="shared" si="4"/>
        <v>150</v>
      </c>
      <c r="E14" s="13">
        <f t="shared" si="5"/>
        <v>150</v>
      </c>
      <c r="F14" s="14">
        <f t="shared" si="6"/>
        <v>150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150</v>
      </c>
      <c r="K14" s="27">
        <v>43870</v>
      </c>
      <c r="L14" s="26">
        <v>150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1500</v>
      </c>
      <c r="D15" s="13">
        <f t="shared" si="4"/>
        <v>150</v>
      </c>
      <c r="E15" s="13">
        <f t="shared" si="5"/>
        <v>150</v>
      </c>
      <c r="F15" s="14">
        <f t="shared" si="6"/>
        <v>150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150</v>
      </c>
      <c r="K15" s="29">
        <v>43899</v>
      </c>
      <c r="L15" s="26">
        <v>150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1500</v>
      </c>
      <c r="D16" s="13">
        <f t="shared" si="4"/>
        <v>150</v>
      </c>
      <c r="E16" s="13">
        <f t="shared" si="5"/>
        <v>150</v>
      </c>
      <c r="F16" s="14">
        <f t="shared" si="6"/>
        <v>150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150</v>
      </c>
      <c r="K16" s="25">
        <v>43935</v>
      </c>
      <c r="L16" s="26">
        <v>150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1500</v>
      </c>
      <c r="D17" s="13">
        <f t="shared" si="4"/>
        <v>150</v>
      </c>
      <c r="E17" s="13">
        <f t="shared" si="5"/>
        <v>150</v>
      </c>
      <c r="F17" s="14">
        <f t="shared" si="6"/>
        <v>150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150</v>
      </c>
      <c r="K17" s="25">
        <v>43973</v>
      </c>
      <c r="L17" s="26">
        <v>150</v>
      </c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1500</v>
      </c>
      <c r="D18" s="13">
        <f t="shared" si="4"/>
        <v>150</v>
      </c>
      <c r="E18" s="13">
        <f t="shared" si="5"/>
        <v>150</v>
      </c>
      <c r="F18" s="14">
        <f t="shared" si="6"/>
        <v>150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150</v>
      </c>
      <c r="K18" s="25">
        <v>43989</v>
      </c>
      <c r="L18" s="26">
        <v>150</v>
      </c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1500</v>
      </c>
      <c r="D19" s="13">
        <f t="shared" si="4"/>
        <v>150</v>
      </c>
      <c r="E19" s="13">
        <f t="shared" si="5"/>
        <v>150</v>
      </c>
      <c r="F19" s="14">
        <f t="shared" si="6"/>
        <v>150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150</v>
      </c>
      <c r="K19" s="25">
        <v>44019</v>
      </c>
      <c r="L19" s="26">
        <v>150</v>
      </c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1500</v>
      </c>
      <c r="D20" s="13">
        <f t="shared" si="4"/>
        <v>150</v>
      </c>
      <c r="E20" s="13">
        <f t="shared" si="5"/>
        <v>150</v>
      </c>
      <c r="F20" s="14">
        <f t="shared" si="6"/>
        <v>150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150</v>
      </c>
      <c r="K20" s="25">
        <v>44048</v>
      </c>
      <c r="L20" s="26">
        <v>150</v>
      </c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1500</v>
      </c>
      <c r="D21" s="13">
        <f t="shared" si="4"/>
        <v>150</v>
      </c>
      <c r="E21" s="13">
        <f t="shared" si="5"/>
        <v>150</v>
      </c>
      <c r="F21" s="14">
        <f t="shared" si="6"/>
        <v>150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150</v>
      </c>
      <c r="K21" s="25">
        <v>44083</v>
      </c>
      <c r="L21" s="26">
        <v>150</v>
      </c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1500</v>
      </c>
      <c r="D22" s="13">
        <f t="shared" si="4"/>
        <v>150</v>
      </c>
      <c r="E22" s="13">
        <f t="shared" si="5"/>
        <v>150</v>
      </c>
      <c r="F22" s="14">
        <f t="shared" si="6"/>
        <v>0</v>
      </c>
      <c r="G22" s="14">
        <f t="shared" si="0"/>
        <v>150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1500</v>
      </c>
      <c r="D23" s="13">
        <f t="shared" si="4"/>
        <v>150</v>
      </c>
      <c r="E23" s="13">
        <f t="shared" si="5"/>
        <v>300</v>
      </c>
      <c r="F23" s="14">
        <f t="shared" si="6"/>
        <v>0</v>
      </c>
      <c r="G23" s="14">
        <f t="shared" si="0"/>
        <v>300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1500</v>
      </c>
      <c r="D24" s="13">
        <f t="shared" si="4"/>
        <v>150</v>
      </c>
      <c r="E24" s="13">
        <f t="shared" si="5"/>
        <v>450</v>
      </c>
      <c r="F24" s="14">
        <f t="shared" si="6"/>
        <v>0</v>
      </c>
      <c r="G24" s="14">
        <f t="shared" si="0"/>
        <v>450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1500</v>
      </c>
      <c r="D25" s="13">
        <f t="shared" si="4"/>
        <v>150</v>
      </c>
      <c r="E25" s="13">
        <f t="shared" si="5"/>
        <v>600</v>
      </c>
      <c r="F25" s="14">
        <f t="shared" si="6"/>
        <v>0</v>
      </c>
      <c r="G25" s="14">
        <f t="shared" si="0"/>
        <v>600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1500</v>
      </c>
      <c r="D26" s="13">
        <f t="shared" si="4"/>
        <v>150</v>
      </c>
      <c r="E26" s="13">
        <f t="shared" si="5"/>
        <v>750</v>
      </c>
      <c r="F26" s="14">
        <f t="shared" si="6"/>
        <v>0</v>
      </c>
      <c r="G26" s="14">
        <f t="shared" si="0"/>
        <v>750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1500</v>
      </c>
      <c r="D27" s="13">
        <f t="shared" si="4"/>
        <v>150</v>
      </c>
      <c r="E27" s="13">
        <f t="shared" si="5"/>
        <v>900</v>
      </c>
      <c r="F27" s="14">
        <f t="shared" si="6"/>
        <v>0</v>
      </c>
      <c r="G27" s="14">
        <f t="shared" si="0"/>
        <v>900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1500</v>
      </c>
      <c r="D28" s="13">
        <f t="shared" si="4"/>
        <v>150</v>
      </c>
      <c r="E28" s="13">
        <f t="shared" si="5"/>
        <v>1050</v>
      </c>
      <c r="F28" s="14">
        <f t="shared" si="6"/>
        <v>0</v>
      </c>
      <c r="G28" s="14">
        <f t="shared" si="0"/>
        <v>1050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1500</v>
      </c>
      <c r="D29" s="13">
        <f t="shared" si="4"/>
        <v>150</v>
      </c>
      <c r="E29" s="13">
        <f t="shared" si="5"/>
        <v>1200</v>
      </c>
      <c r="F29" s="14">
        <f t="shared" si="6"/>
        <v>0</v>
      </c>
      <c r="G29" s="14">
        <f t="shared" si="0"/>
        <v>1200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1500</v>
      </c>
      <c r="D30" s="13">
        <f t="shared" si="4"/>
        <v>150</v>
      </c>
      <c r="E30" s="13">
        <f t="shared" si="5"/>
        <v>1350</v>
      </c>
      <c r="F30" s="14">
        <f t="shared" si="6"/>
        <v>0</v>
      </c>
      <c r="G30" s="14">
        <f t="shared" si="0"/>
        <v>1350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1500</v>
      </c>
      <c r="D31" s="13">
        <f t="shared" si="4"/>
        <v>150</v>
      </c>
      <c r="E31" s="13">
        <f t="shared" si="5"/>
        <v>1500</v>
      </c>
      <c r="F31" s="14">
        <f t="shared" si="6"/>
        <v>0</v>
      </c>
      <c r="G31" s="14">
        <f t="shared" si="0"/>
        <v>1500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1500</v>
      </c>
      <c r="D32" s="13">
        <f t="shared" si="4"/>
        <v>150</v>
      </c>
      <c r="E32" s="13">
        <f t="shared" si="5"/>
        <v>1650</v>
      </c>
      <c r="F32" s="14">
        <f t="shared" si="6"/>
        <v>0</v>
      </c>
      <c r="G32" s="14">
        <f t="shared" si="0"/>
        <v>1650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1500</v>
      </c>
      <c r="D33" s="13">
        <f t="shared" si="4"/>
        <v>150</v>
      </c>
      <c r="E33" s="13">
        <f t="shared" si="5"/>
        <v>1800</v>
      </c>
      <c r="F33" s="14">
        <f t="shared" si="6"/>
        <v>0</v>
      </c>
      <c r="G33" s="14">
        <f t="shared" si="0"/>
        <v>1800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1500</v>
      </c>
      <c r="D34" s="13">
        <f t="shared" si="4"/>
        <v>150</v>
      </c>
      <c r="E34" s="13">
        <f t="shared" si="5"/>
        <v>1950</v>
      </c>
      <c r="F34" s="14">
        <f t="shared" si="6"/>
        <v>0</v>
      </c>
      <c r="G34" s="14">
        <f t="shared" si="0"/>
        <v>1950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1500</v>
      </c>
      <c r="D35" s="13">
        <f t="shared" si="4"/>
        <v>150</v>
      </c>
      <c r="E35" s="13">
        <f t="shared" si="5"/>
        <v>2100</v>
      </c>
      <c r="F35" s="14">
        <f t="shared" si="6"/>
        <v>0</v>
      </c>
      <c r="G35" s="14">
        <f t="shared" si="0"/>
        <v>2100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1500</v>
      </c>
      <c r="D36" s="13">
        <f t="shared" si="4"/>
        <v>150</v>
      </c>
      <c r="E36" s="13">
        <f t="shared" si="5"/>
        <v>2250</v>
      </c>
      <c r="F36" s="14">
        <f t="shared" si="6"/>
        <v>0</v>
      </c>
      <c r="G36" s="14">
        <f t="shared" si="0"/>
        <v>2250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1500</v>
      </c>
      <c r="D37" s="13">
        <f t="shared" si="4"/>
        <v>150</v>
      </c>
      <c r="E37" s="13">
        <f t="shared" si="5"/>
        <v>2400</v>
      </c>
      <c r="F37" s="14">
        <f t="shared" si="6"/>
        <v>0</v>
      </c>
      <c r="G37" s="14">
        <f t="shared" ref="G37:G68" si="10">E37-F37</f>
        <v>2400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1500</v>
      </c>
      <c r="D38" s="13">
        <f t="shared" ref="D38:D69" si="14">C37*$K$1</f>
        <v>150</v>
      </c>
      <c r="E38" s="13">
        <f t="shared" ref="E38:E69" si="15">C37*$K$1+G37</f>
        <v>2550</v>
      </c>
      <c r="F38" s="14">
        <f t="shared" ref="F38:F69" si="16">IF(J38&gt;E38,E38,J38)</f>
        <v>0</v>
      </c>
      <c r="G38" s="14">
        <f t="shared" si="10"/>
        <v>2550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1500</v>
      </c>
      <c r="D39" s="13">
        <f t="shared" si="14"/>
        <v>150</v>
      </c>
      <c r="E39" s="13">
        <f t="shared" si="15"/>
        <v>2700</v>
      </c>
      <c r="F39" s="14">
        <f t="shared" si="16"/>
        <v>0</v>
      </c>
      <c r="G39" s="14">
        <f t="shared" si="10"/>
        <v>2700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1500</v>
      </c>
      <c r="D40" s="13">
        <f t="shared" si="14"/>
        <v>150</v>
      </c>
      <c r="E40" s="13">
        <f t="shared" si="15"/>
        <v>2850</v>
      </c>
      <c r="F40" s="14">
        <f t="shared" si="16"/>
        <v>0</v>
      </c>
      <c r="G40" s="14">
        <f t="shared" si="10"/>
        <v>2850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1500</v>
      </c>
      <c r="D41" s="13">
        <f t="shared" si="14"/>
        <v>150</v>
      </c>
      <c r="E41" s="13">
        <f t="shared" si="15"/>
        <v>3000</v>
      </c>
      <c r="F41" s="14">
        <f t="shared" si="16"/>
        <v>0</v>
      </c>
      <c r="G41" s="14">
        <f t="shared" si="10"/>
        <v>3000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1500</v>
      </c>
      <c r="D42" s="13">
        <f t="shared" si="14"/>
        <v>150</v>
      </c>
      <c r="E42" s="13">
        <f t="shared" si="15"/>
        <v>3150</v>
      </c>
      <c r="F42" s="14">
        <f t="shared" si="16"/>
        <v>0</v>
      </c>
      <c r="G42" s="14">
        <f t="shared" si="10"/>
        <v>3150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1500</v>
      </c>
      <c r="D43" s="13">
        <f t="shared" si="14"/>
        <v>150</v>
      </c>
      <c r="E43" s="13">
        <f t="shared" si="15"/>
        <v>3300</v>
      </c>
      <c r="F43" s="14">
        <f t="shared" si="16"/>
        <v>0</v>
      </c>
      <c r="G43" s="14">
        <f t="shared" si="10"/>
        <v>3300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1500</v>
      </c>
      <c r="D44" s="13">
        <f t="shared" si="14"/>
        <v>150</v>
      </c>
      <c r="E44" s="13">
        <f t="shared" si="15"/>
        <v>3450</v>
      </c>
      <c r="F44" s="14">
        <f t="shared" si="16"/>
        <v>0</v>
      </c>
      <c r="G44" s="14">
        <f t="shared" si="10"/>
        <v>3450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1500</v>
      </c>
      <c r="D45" s="13">
        <f t="shared" si="14"/>
        <v>150</v>
      </c>
      <c r="E45" s="13">
        <f t="shared" si="15"/>
        <v>3600</v>
      </c>
      <c r="F45" s="14">
        <f t="shared" si="16"/>
        <v>0</v>
      </c>
      <c r="G45" s="14">
        <f t="shared" si="10"/>
        <v>3600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1500</v>
      </c>
      <c r="D46" s="13">
        <f t="shared" si="14"/>
        <v>150</v>
      </c>
      <c r="E46" s="13">
        <f t="shared" si="15"/>
        <v>3750</v>
      </c>
      <c r="F46" s="14">
        <f t="shared" si="16"/>
        <v>0</v>
      </c>
      <c r="G46" s="14">
        <f t="shared" si="10"/>
        <v>3750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1500</v>
      </c>
      <c r="D47" s="13">
        <f t="shared" si="14"/>
        <v>150</v>
      </c>
      <c r="E47" s="13">
        <f t="shared" si="15"/>
        <v>3900</v>
      </c>
      <c r="F47" s="14">
        <f t="shared" si="16"/>
        <v>0</v>
      </c>
      <c r="G47" s="14">
        <f t="shared" si="10"/>
        <v>3900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1500</v>
      </c>
      <c r="D48" s="13">
        <f t="shared" si="14"/>
        <v>150</v>
      </c>
      <c r="E48" s="13">
        <f t="shared" si="15"/>
        <v>4050</v>
      </c>
      <c r="F48" s="14">
        <f t="shared" si="16"/>
        <v>0</v>
      </c>
      <c r="G48" s="14">
        <f t="shared" si="10"/>
        <v>4050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1500</v>
      </c>
      <c r="D49" s="13">
        <f t="shared" si="14"/>
        <v>150</v>
      </c>
      <c r="E49" s="13">
        <f t="shared" si="15"/>
        <v>4200</v>
      </c>
      <c r="F49" s="14">
        <f t="shared" si="16"/>
        <v>0</v>
      </c>
      <c r="G49" s="14">
        <f t="shared" si="10"/>
        <v>4200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1500</v>
      </c>
      <c r="D50" s="13">
        <f t="shared" si="14"/>
        <v>150</v>
      </c>
      <c r="E50" s="13">
        <f t="shared" si="15"/>
        <v>4350</v>
      </c>
      <c r="F50" s="14">
        <f t="shared" si="16"/>
        <v>0</v>
      </c>
      <c r="G50" s="14">
        <f t="shared" si="10"/>
        <v>4350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1500</v>
      </c>
      <c r="D51" s="13">
        <f t="shared" si="14"/>
        <v>150</v>
      </c>
      <c r="E51" s="13">
        <f t="shared" si="15"/>
        <v>4500</v>
      </c>
      <c r="F51" s="14">
        <f t="shared" si="16"/>
        <v>0</v>
      </c>
      <c r="G51" s="14">
        <f t="shared" si="10"/>
        <v>4500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1500</v>
      </c>
      <c r="D52" s="13">
        <f t="shared" si="14"/>
        <v>150</v>
      </c>
      <c r="E52" s="13">
        <f t="shared" si="15"/>
        <v>4650</v>
      </c>
      <c r="F52" s="14">
        <f t="shared" si="16"/>
        <v>0</v>
      </c>
      <c r="G52" s="14">
        <f t="shared" si="10"/>
        <v>4650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1500</v>
      </c>
      <c r="D53" s="13">
        <f t="shared" si="14"/>
        <v>150</v>
      </c>
      <c r="E53" s="13">
        <f t="shared" si="15"/>
        <v>4800</v>
      </c>
      <c r="F53" s="14">
        <f t="shared" si="16"/>
        <v>0</v>
      </c>
      <c r="G53" s="14">
        <f t="shared" si="10"/>
        <v>4800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1500</v>
      </c>
      <c r="D54" s="13">
        <f t="shared" si="14"/>
        <v>150</v>
      </c>
      <c r="E54" s="13">
        <f t="shared" si="15"/>
        <v>4950</v>
      </c>
      <c r="F54" s="14">
        <f t="shared" si="16"/>
        <v>0</v>
      </c>
      <c r="G54" s="14">
        <f t="shared" si="10"/>
        <v>4950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1500</v>
      </c>
      <c r="D55" s="13">
        <f t="shared" si="14"/>
        <v>150</v>
      </c>
      <c r="E55" s="13">
        <f t="shared" si="15"/>
        <v>5100</v>
      </c>
      <c r="F55" s="14">
        <f t="shared" si="16"/>
        <v>0</v>
      </c>
      <c r="G55" s="14">
        <f t="shared" si="10"/>
        <v>5100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1500</v>
      </c>
      <c r="D56" s="13">
        <f t="shared" si="14"/>
        <v>150</v>
      </c>
      <c r="E56" s="13">
        <f t="shared" si="15"/>
        <v>5250</v>
      </c>
      <c r="F56" s="14">
        <f t="shared" si="16"/>
        <v>0</v>
      </c>
      <c r="G56" s="14">
        <f t="shared" si="10"/>
        <v>5250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1500</v>
      </c>
      <c r="D57" s="13">
        <f t="shared" si="14"/>
        <v>150</v>
      </c>
      <c r="E57" s="13">
        <f t="shared" si="15"/>
        <v>5400</v>
      </c>
      <c r="F57" s="14">
        <f t="shared" si="16"/>
        <v>0</v>
      </c>
      <c r="G57" s="14">
        <f t="shared" si="10"/>
        <v>5400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1500</v>
      </c>
      <c r="D58" s="13">
        <f t="shared" si="14"/>
        <v>150</v>
      </c>
      <c r="E58" s="13">
        <f t="shared" si="15"/>
        <v>5550</v>
      </c>
      <c r="F58" s="14">
        <f t="shared" si="16"/>
        <v>0</v>
      </c>
      <c r="G58" s="14">
        <f t="shared" si="10"/>
        <v>5550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1500</v>
      </c>
      <c r="D59" s="13">
        <f t="shared" si="14"/>
        <v>150</v>
      </c>
      <c r="E59" s="13">
        <f t="shared" si="15"/>
        <v>5700</v>
      </c>
      <c r="F59" s="14">
        <f t="shared" si="16"/>
        <v>0</v>
      </c>
      <c r="G59" s="14">
        <f t="shared" si="10"/>
        <v>5700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1500</v>
      </c>
      <c r="D60" s="13">
        <f t="shared" si="14"/>
        <v>150</v>
      </c>
      <c r="E60" s="13">
        <f t="shared" si="15"/>
        <v>5850</v>
      </c>
      <c r="F60" s="14">
        <f t="shared" si="16"/>
        <v>0</v>
      </c>
      <c r="G60" s="14">
        <f t="shared" si="10"/>
        <v>5850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1500</v>
      </c>
      <c r="D61" s="13">
        <f t="shared" si="14"/>
        <v>150</v>
      </c>
      <c r="E61" s="13">
        <f t="shared" si="15"/>
        <v>6000</v>
      </c>
      <c r="F61" s="14">
        <f t="shared" si="16"/>
        <v>0</v>
      </c>
      <c r="G61" s="14">
        <f t="shared" si="10"/>
        <v>6000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1500</v>
      </c>
      <c r="D62" s="13">
        <f t="shared" si="14"/>
        <v>150</v>
      </c>
      <c r="E62" s="13">
        <f t="shared" si="15"/>
        <v>6150</v>
      </c>
      <c r="F62" s="14">
        <f t="shared" si="16"/>
        <v>0</v>
      </c>
      <c r="G62" s="14">
        <f t="shared" si="10"/>
        <v>6150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1500</v>
      </c>
      <c r="D63" s="13">
        <f t="shared" si="14"/>
        <v>150</v>
      </c>
      <c r="E63" s="13">
        <f t="shared" si="15"/>
        <v>6300</v>
      </c>
      <c r="F63" s="14">
        <f t="shared" si="16"/>
        <v>0</v>
      </c>
      <c r="G63" s="14">
        <f t="shared" si="10"/>
        <v>6300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1500</v>
      </c>
      <c r="D64" s="13">
        <f t="shared" si="14"/>
        <v>150</v>
      </c>
      <c r="E64" s="13">
        <f t="shared" si="15"/>
        <v>6450</v>
      </c>
      <c r="F64" s="14">
        <f t="shared" si="16"/>
        <v>0</v>
      </c>
      <c r="G64" s="14">
        <f t="shared" si="10"/>
        <v>6450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1500</v>
      </c>
      <c r="D65" s="13">
        <f t="shared" si="14"/>
        <v>150</v>
      </c>
      <c r="E65" s="13">
        <f t="shared" si="15"/>
        <v>6600</v>
      </c>
      <c r="F65" s="14">
        <f t="shared" si="16"/>
        <v>0</v>
      </c>
      <c r="G65" s="14">
        <f t="shared" si="10"/>
        <v>6600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1500</v>
      </c>
      <c r="D66" s="13">
        <f t="shared" si="14"/>
        <v>150</v>
      </c>
      <c r="E66" s="13">
        <f t="shared" si="15"/>
        <v>6750</v>
      </c>
      <c r="F66" s="14">
        <f t="shared" si="16"/>
        <v>0</v>
      </c>
      <c r="G66" s="14">
        <f t="shared" si="10"/>
        <v>6750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1500</v>
      </c>
      <c r="D67" s="13">
        <f t="shared" si="14"/>
        <v>150</v>
      </c>
      <c r="E67" s="13">
        <f t="shared" si="15"/>
        <v>6900</v>
      </c>
      <c r="F67" s="14">
        <f t="shared" si="16"/>
        <v>0</v>
      </c>
      <c r="G67" s="14">
        <f t="shared" si="10"/>
        <v>6900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1500</v>
      </c>
      <c r="D68" s="13">
        <f t="shared" si="14"/>
        <v>150</v>
      </c>
      <c r="E68" s="13">
        <f t="shared" si="15"/>
        <v>7050</v>
      </c>
      <c r="F68" s="14">
        <f t="shared" si="16"/>
        <v>0</v>
      </c>
      <c r="G68" s="14">
        <f t="shared" si="10"/>
        <v>7050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1500</v>
      </c>
      <c r="D69" s="13">
        <f t="shared" si="14"/>
        <v>150</v>
      </c>
      <c r="E69" s="13">
        <f t="shared" si="15"/>
        <v>7200</v>
      </c>
      <c r="F69" s="14">
        <f t="shared" si="16"/>
        <v>0</v>
      </c>
      <c r="G69" s="14">
        <f t="shared" ref="G69:G100" si="19">E69-F69</f>
        <v>7200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1500</v>
      </c>
      <c r="D70" s="13">
        <f t="shared" ref="D70:D101" si="23">C69*$K$1</f>
        <v>150</v>
      </c>
      <c r="E70" s="13">
        <f t="shared" ref="E70:E101" si="24">C69*$K$1+G69</f>
        <v>7350</v>
      </c>
      <c r="F70" s="14">
        <f t="shared" ref="F70:F101" si="25">IF(J70&gt;E70,E70,J70)</f>
        <v>0</v>
      </c>
      <c r="G70" s="14">
        <f t="shared" si="19"/>
        <v>7350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1500</v>
      </c>
      <c r="D71" s="13">
        <f t="shared" si="23"/>
        <v>150</v>
      </c>
      <c r="E71" s="13">
        <f t="shared" si="24"/>
        <v>7500</v>
      </c>
      <c r="F71" s="14">
        <f t="shared" si="25"/>
        <v>0</v>
      </c>
      <c r="G71" s="14">
        <f t="shared" si="19"/>
        <v>7500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1500</v>
      </c>
      <c r="D72" s="13">
        <f t="shared" si="23"/>
        <v>150</v>
      </c>
      <c r="E72" s="13">
        <f t="shared" si="24"/>
        <v>7650</v>
      </c>
      <c r="F72" s="14">
        <f t="shared" si="25"/>
        <v>0</v>
      </c>
      <c r="G72" s="14">
        <f t="shared" si="19"/>
        <v>7650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1500</v>
      </c>
      <c r="D73" s="13">
        <f t="shared" si="23"/>
        <v>150</v>
      </c>
      <c r="E73" s="13">
        <f t="shared" si="24"/>
        <v>7800</v>
      </c>
      <c r="F73" s="14">
        <f t="shared" si="25"/>
        <v>0</v>
      </c>
      <c r="G73" s="14">
        <f t="shared" si="19"/>
        <v>7800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1500</v>
      </c>
      <c r="D74" s="13">
        <f t="shared" si="23"/>
        <v>150</v>
      </c>
      <c r="E74" s="13">
        <f t="shared" si="24"/>
        <v>7950</v>
      </c>
      <c r="F74" s="14">
        <f t="shared" si="25"/>
        <v>0</v>
      </c>
      <c r="G74" s="14">
        <f t="shared" si="19"/>
        <v>7950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1500</v>
      </c>
      <c r="D75" s="13">
        <f t="shared" si="23"/>
        <v>150</v>
      </c>
      <c r="E75" s="13">
        <f t="shared" si="24"/>
        <v>8100</v>
      </c>
      <c r="F75" s="14">
        <f t="shared" si="25"/>
        <v>0</v>
      </c>
      <c r="G75" s="14">
        <f t="shared" si="19"/>
        <v>8100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1500</v>
      </c>
      <c r="D76" s="13">
        <f t="shared" si="23"/>
        <v>150</v>
      </c>
      <c r="E76" s="13">
        <f t="shared" si="24"/>
        <v>8250</v>
      </c>
      <c r="F76" s="14">
        <f t="shared" si="25"/>
        <v>0</v>
      </c>
      <c r="G76" s="14">
        <f t="shared" si="19"/>
        <v>8250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1500</v>
      </c>
      <c r="D77" s="13">
        <f t="shared" si="23"/>
        <v>150</v>
      </c>
      <c r="E77" s="13">
        <f t="shared" si="24"/>
        <v>8400</v>
      </c>
      <c r="F77" s="14">
        <f t="shared" si="25"/>
        <v>0</v>
      </c>
      <c r="G77" s="14">
        <f t="shared" si="19"/>
        <v>8400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1500</v>
      </c>
      <c r="D78" s="13">
        <f t="shared" si="23"/>
        <v>150</v>
      </c>
      <c r="E78" s="13">
        <f t="shared" si="24"/>
        <v>8550</v>
      </c>
      <c r="F78" s="14">
        <f t="shared" si="25"/>
        <v>0</v>
      </c>
      <c r="G78" s="14">
        <f t="shared" si="19"/>
        <v>8550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1500</v>
      </c>
      <c r="D79" s="13">
        <f t="shared" si="23"/>
        <v>150</v>
      </c>
      <c r="E79" s="13">
        <f t="shared" si="24"/>
        <v>8700</v>
      </c>
      <c r="F79" s="14">
        <f t="shared" si="25"/>
        <v>0</v>
      </c>
      <c r="G79" s="14">
        <f t="shared" si="19"/>
        <v>8700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1500</v>
      </c>
      <c r="D80" s="13">
        <f t="shared" si="23"/>
        <v>150</v>
      </c>
      <c r="E80" s="13">
        <f t="shared" si="24"/>
        <v>8850</v>
      </c>
      <c r="F80" s="14">
        <f t="shared" si="25"/>
        <v>0</v>
      </c>
      <c r="G80" s="14">
        <f t="shared" si="19"/>
        <v>8850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1500</v>
      </c>
      <c r="D81" s="13">
        <f t="shared" si="23"/>
        <v>150</v>
      </c>
      <c r="E81" s="13">
        <f t="shared" si="24"/>
        <v>9000</v>
      </c>
      <c r="F81" s="14">
        <f t="shared" si="25"/>
        <v>0</v>
      </c>
      <c r="G81" s="14">
        <f t="shared" si="19"/>
        <v>9000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1500</v>
      </c>
      <c r="D82" s="13">
        <f t="shared" si="23"/>
        <v>150</v>
      </c>
      <c r="E82" s="13">
        <f t="shared" si="24"/>
        <v>9150</v>
      </c>
      <c r="F82" s="14">
        <f t="shared" si="25"/>
        <v>0</v>
      </c>
      <c r="G82" s="14">
        <f t="shared" si="19"/>
        <v>9150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1500</v>
      </c>
      <c r="D83" s="13">
        <f t="shared" si="23"/>
        <v>150</v>
      </c>
      <c r="E83" s="13">
        <f t="shared" si="24"/>
        <v>9300</v>
      </c>
      <c r="F83" s="14">
        <f t="shared" si="25"/>
        <v>0</v>
      </c>
      <c r="G83" s="14">
        <f t="shared" si="19"/>
        <v>9300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1500</v>
      </c>
      <c r="D84" s="13">
        <f t="shared" si="23"/>
        <v>150</v>
      </c>
      <c r="E84" s="13">
        <f t="shared" si="24"/>
        <v>9450</v>
      </c>
      <c r="F84" s="14">
        <f t="shared" si="25"/>
        <v>0</v>
      </c>
      <c r="G84" s="14">
        <f t="shared" si="19"/>
        <v>9450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1500</v>
      </c>
      <c r="D85" s="13">
        <f t="shared" si="23"/>
        <v>150</v>
      </c>
      <c r="E85" s="13">
        <f t="shared" si="24"/>
        <v>9600</v>
      </c>
      <c r="F85" s="14">
        <f t="shared" si="25"/>
        <v>0</v>
      </c>
      <c r="G85" s="14">
        <f t="shared" si="19"/>
        <v>9600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1500</v>
      </c>
      <c r="D86" s="13">
        <f t="shared" si="23"/>
        <v>150</v>
      </c>
      <c r="E86" s="13">
        <f t="shared" si="24"/>
        <v>9750</v>
      </c>
      <c r="F86" s="14">
        <f t="shared" si="25"/>
        <v>0</v>
      </c>
      <c r="G86" s="14">
        <f t="shared" si="19"/>
        <v>9750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1500</v>
      </c>
      <c r="D87" s="13">
        <f t="shared" si="23"/>
        <v>150</v>
      </c>
      <c r="E87" s="13">
        <f t="shared" si="24"/>
        <v>9900</v>
      </c>
      <c r="F87" s="14">
        <f t="shared" si="25"/>
        <v>0</v>
      </c>
      <c r="G87" s="14">
        <f t="shared" si="19"/>
        <v>9900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1500</v>
      </c>
      <c r="D88" s="13">
        <f t="shared" si="23"/>
        <v>150</v>
      </c>
      <c r="E88" s="13">
        <f t="shared" si="24"/>
        <v>10050</v>
      </c>
      <c r="F88" s="14">
        <f t="shared" si="25"/>
        <v>0</v>
      </c>
      <c r="G88" s="14">
        <f t="shared" si="19"/>
        <v>10050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1500</v>
      </c>
      <c r="D89" s="13">
        <f t="shared" si="23"/>
        <v>150</v>
      </c>
      <c r="E89" s="13">
        <f t="shared" si="24"/>
        <v>10200</v>
      </c>
      <c r="F89" s="14">
        <f t="shared" si="25"/>
        <v>0</v>
      </c>
      <c r="G89" s="14">
        <f t="shared" si="19"/>
        <v>10200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1500</v>
      </c>
      <c r="D90" s="13">
        <f t="shared" si="23"/>
        <v>150</v>
      </c>
      <c r="E90" s="13">
        <f t="shared" si="24"/>
        <v>10350</v>
      </c>
      <c r="F90" s="14">
        <f t="shared" si="25"/>
        <v>0</v>
      </c>
      <c r="G90" s="14">
        <f t="shared" si="19"/>
        <v>10350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1500</v>
      </c>
      <c r="D91" s="13">
        <f t="shared" si="23"/>
        <v>150</v>
      </c>
      <c r="E91" s="13">
        <f t="shared" si="24"/>
        <v>10500</v>
      </c>
      <c r="F91" s="14">
        <f t="shared" si="25"/>
        <v>0</v>
      </c>
      <c r="G91" s="14">
        <f t="shared" si="19"/>
        <v>10500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1500</v>
      </c>
      <c r="D92" s="13">
        <f t="shared" si="23"/>
        <v>150</v>
      </c>
      <c r="E92" s="13">
        <f t="shared" si="24"/>
        <v>10650</v>
      </c>
      <c r="F92" s="14">
        <f t="shared" si="25"/>
        <v>0</v>
      </c>
      <c r="G92" s="14">
        <f t="shared" si="19"/>
        <v>10650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1500</v>
      </c>
      <c r="D93" s="13">
        <f t="shared" si="23"/>
        <v>150</v>
      </c>
      <c r="E93" s="13">
        <f t="shared" si="24"/>
        <v>10800</v>
      </c>
      <c r="F93" s="14">
        <f t="shared" si="25"/>
        <v>0</v>
      </c>
      <c r="G93" s="14">
        <f t="shared" si="19"/>
        <v>10800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1500</v>
      </c>
      <c r="D94" s="13">
        <f t="shared" si="23"/>
        <v>150</v>
      </c>
      <c r="E94" s="13">
        <f t="shared" si="24"/>
        <v>10950</v>
      </c>
      <c r="F94" s="14">
        <f t="shared" si="25"/>
        <v>0</v>
      </c>
      <c r="G94" s="14">
        <f t="shared" si="19"/>
        <v>10950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1500</v>
      </c>
      <c r="D95" s="13">
        <f t="shared" si="23"/>
        <v>150</v>
      </c>
      <c r="E95" s="13">
        <f t="shared" si="24"/>
        <v>11100</v>
      </c>
      <c r="F95" s="14">
        <f t="shared" si="25"/>
        <v>0</v>
      </c>
      <c r="G95" s="14">
        <f t="shared" si="19"/>
        <v>11100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1500</v>
      </c>
      <c r="D96" s="13">
        <f t="shared" si="23"/>
        <v>150</v>
      </c>
      <c r="E96" s="13">
        <f t="shared" si="24"/>
        <v>11250</v>
      </c>
      <c r="F96" s="14">
        <f t="shared" si="25"/>
        <v>0</v>
      </c>
      <c r="G96" s="14">
        <f t="shared" si="19"/>
        <v>11250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1500</v>
      </c>
      <c r="D97" s="13">
        <f t="shared" si="23"/>
        <v>150</v>
      </c>
      <c r="E97" s="13">
        <f t="shared" si="24"/>
        <v>11400</v>
      </c>
      <c r="F97" s="14">
        <f t="shared" si="25"/>
        <v>0</v>
      </c>
      <c r="G97" s="14">
        <f t="shared" si="19"/>
        <v>11400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1500</v>
      </c>
      <c r="D98" s="13">
        <f t="shared" si="23"/>
        <v>150</v>
      </c>
      <c r="E98" s="13">
        <f t="shared" si="24"/>
        <v>11550</v>
      </c>
      <c r="F98" s="14">
        <f t="shared" si="25"/>
        <v>0</v>
      </c>
      <c r="G98" s="14">
        <f t="shared" si="19"/>
        <v>11550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1500</v>
      </c>
      <c r="D99" s="13">
        <f t="shared" si="23"/>
        <v>150</v>
      </c>
      <c r="E99" s="13">
        <f t="shared" si="24"/>
        <v>11700</v>
      </c>
      <c r="F99" s="14">
        <f t="shared" si="25"/>
        <v>0</v>
      </c>
      <c r="G99" s="14">
        <f t="shared" si="19"/>
        <v>11700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1500</v>
      </c>
      <c r="D100" s="13">
        <f t="shared" si="23"/>
        <v>150</v>
      </c>
      <c r="E100" s="13">
        <f t="shared" si="24"/>
        <v>11850</v>
      </c>
      <c r="F100" s="14">
        <f t="shared" si="25"/>
        <v>0</v>
      </c>
      <c r="G100" s="14">
        <f t="shared" si="19"/>
        <v>11850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1500</v>
      </c>
      <c r="D101" s="13">
        <f t="shared" si="23"/>
        <v>150</v>
      </c>
      <c r="E101" s="13">
        <f t="shared" si="24"/>
        <v>12000</v>
      </c>
      <c r="F101" s="14">
        <f t="shared" si="25"/>
        <v>0</v>
      </c>
      <c r="G101" s="14">
        <f t="shared" ref="G101:G124" si="29">E101-F101</f>
        <v>12000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1500</v>
      </c>
      <c r="D102" s="13">
        <f t="shared" ref="D102:D124" si="33">C101*$K$1</f>
        <v>150</v>
      </c>
      <c r="E102" s="13">
        <f t="shared" ref="E102:E124" si="34">C101*$K$1+G101</f>
        <v>12150</v>
      </c>
      <c r="F102" s="14">
        <f t="shared" ref="F102:F124" si="35">IF(J102&gt;E102,E102,J102)</f>
        <v>0</v>
      </c>
      <c r="G102" s="14">
        <f t="shared" si="29"/>
        <v>12150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1500</v>
      </c>
      <c r="D103" s="13">
        <f t="shared" si="33"/>
        <v>150</v>
      </c>
      <c r="E103" s="13">
        <f t="shared" si="34"/>
        <v>12300</v>
      </c>
      <c r="F103" s="14">
        <f t="shared" si="35"/>
        <v>0</v>
      </c>
      <c r="G103" s="14">
        <f t="shared" si="29"/>
        <v>12300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1500</v>
      </c>
      <c r="D104" s="13">
        <f t="shared" si="33"/>
        <v>150</v>
      </c>
      <c r="E104" s="13">
        <f t="shared" si="34"/>
        <v>12450</v>
      </c>
      <c r="F104" s="14">
        <f t="shared" si="35"/>
        <v>0</v>
      </c>
      <c r="G104" s="14">
        <f t="shared" si="29"/>
        <v>12450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1500</v>
      </c>
      <c r="D105" s="13">
        <f t="shared" si="33"/>
        <v>150</v>
      </c>
      <c r="E105" s="13">
        <f t="shared" si="34"/>
        <v>12600</v>
      </c>
      <c r="F105" s="14">
        <f t="shared" si="35"/>
        <v>0</v>
      </c>
      <c r="G105" s="14">
        <f t="shared" si="29"/>
        <v>12600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1500</v>
      </c>
      <c r="D106" s="13">
        <f t="shared" si="33"/>
        <v>150</v>
      </c>
      <c r="E106" s="13">
        <f t="shared" si="34"/>
        <v>12750</v>
      </c>
      <c r="F106" s="14">
        <f t="shared" si="35"/>
        <v>0</v>
      </c>
      <c r="G106" s="14">
        <f t="shared" si="29"/>
        <v>12750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1500</v>
      </c>
      <c r="D107" s="13">
        <f t="shared" si="33"/>
        <v>150</v>
      </c>
      <c r="E107" s="13">
        <f t="shared" si="34"/>
        <v>12900</v>
      </c>
      <c r="F107" s="14">
        <f t="shared" si="35"/>
        <v>0</v>
      </c>
      <c r="G107" s="14">
        <f t="shared" si="29"/>
        <v>12900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1500</v>
      </c>
      <c r="D108" s="13">
        <f t="shared" si="33"/>
        <v>150</v>
      </c>
      <c r="E108" s="13">
        <f t="shared" si="34"/>
        <v>13050</v>
      </c>
      <c r="F108" s="14">
        <f t="shared" si="35"/>
        <v>0</v>
      </c>
      <c r="G108" s="14">
        <f t="shared" si="29"/>
        <v>13050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1500</v>
      </c>
      <c r="D109" s="13">
        <f t="shared" si="33"/>
        <v>150</v>
      </c>
      <c r="E109" s="13">
        <f t="shared" si="34"/>
        <v>13200</v>
      </c>
      <c r="F109" s="14">
        <f t="shared" si="35"/>
        <v>0</v>
      </c>
      <c r="G109" s="14">
        <f t="shared" si="29"/>
        <v>13200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1500</v>
      </c>
      <c r="D110" s="13">
        <f t="shared" si="33"/>
        <v>150</v>
      </c>
      <c r="E110" s="13">
        <f t="shared" si="34"/>
        <v>13350</v>
      </c>
      <c r="F110" s="14">
        <f t="shared" si="35"/>
        <v>0</v>
      </c>
      <c r="G110" s="14">
        <f t="shared" si="29"/>
        <v>13350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1500</v>
      </c>
      <c r="D111" s="13">
        <f t="shared" si="33"/>
        <v>150</v>
      </c>
      <c r="E111" s="13">
        <f t="shared" si="34"/>
        <v>13500</v>
      </c>
      <c r="F111" s="14">
        <f t="shared" si="35"/>
        <v>0</v>
      </c>
      <c r="G111" s="14">
        <f t="shared" si="29"/>
        <v>13500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1500</v>
      </c>
      <c r="D112" s="13">
        <f t="shared" si="33"/>
        <v>150</v>
      </c>
      <c r="E112" s="13">
        <f t="shared" si="34"/>
        <v>13650</v>
      </c>
      <c r="F112" s="14">
        <f t="shared" si="35"/>
        <v>0</v>
      </c>
      <c r="G112" s="14">
        <f t="shared" si="29"/>
        <v>13650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1500</v>
      </c>
      <c r="D113" s="13">
        <f t="shared" si="33"/>
        <v>150</v>
      </c>
      <c r="E113" s="13">
        <f t="shared" si="34"/>
        <v>13800</v>
      </c>
      <c r="F113" s="14">
        <f t="shared" si="35"/>
        <v>0</v>
      </c>
      <c r="G113" s="14">
        <f t="shared" si="29"/>
        <v>13800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1500</v>
      </c>
      <c r="D114" s="13">
        <f t="shared" si="33"/>
        <v>150</v>
      </c>
      <c r="E114" s="13">
        <f t="shared" si="34"/>
        <v>13950</v>
      </c>
      <c r="F114" s="14">
        <f t="shared" si="35"/>
        <v>0</v>
      </c>
      <c r="G114" s="14">
        <f t="shared" si="29"/>
        <v>13950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1500</v>
      </c>
      <c r="D115" s="13">
        <f t="shared" si="33"/>
        <v>150</v>
      </c>
      <c r="E115" s="13">
        <f t="shared" si="34"/>
        <v>14100</v>
      </c>
      <c r="F115" s="14">
        <f t="shared" si="35"/>
        <v>0</v>
      </c>
      <c r="G115" s="14">
        <f t="shared" si="29"/>
        <v>14100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1500</v>
      </c>
      <c r="D116" s="13">
        <f t="shared" si="33"/>
        <v>150</v>
      </c>
      <c r="E116" s="13">
        <f t="shared" si="34"/>
        <v>14250</v>
      </c>
      <c r="F116" s="14">
        <f t="shared" si="35"/>
        <v>0</v>
      </c>
      <c r="G116" s="14">
        <f t="shared" si="29"/>
        <v>14250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1500</v>
      </c>
      <c r="D117" s="13">
        <f t="shared" si="33"/>
        <v>150</v>
      </c>
      <c r="E117" s="13">
        <f t="shared" si="34"/>
        <v>14400</v>
      </c>
      <c r="F117" s="14">
        <f t="shared" si="35"/>
        <v>0</v>
      </c>
      <c r="G117" s="14">
        <f t="shared" si="29"/>
        <v>14400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1500</v>
      </c>
      <c r="D118" s="13">
        <f t="shared" si="33"/>
        <v>150</v>
      </c>
      <c r="E118" s="13">
        <f t="shared" si="34"/>
        <v>14550</v>
      </c>
      <c r="F118" s="14">
        <f t="shared" si="35"/>
        <v>0</v>
      </c>
      <c r="G118" s="14">
        <f t="shared" si="29"/>
        <v>14550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1500</v>
      </c>
      <c r="D119" s="13">
        <f t="shared" si="33"/>
        <v>150</v>
      </c>
      <c r="E119" s="13">
        <f t="shared" si="34"/>
        <v>14700</v>
      </c>
      <c r="F119" s="14">
        <f t="shared" si="35"/>
        <v>0</v>
      </c>
      <c r="G119" s="14">
        <f t="shared" si="29"/>
        <v>14700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1500</v>
      </c>
      <c r="D120" s="13">
        <f t="shared" si="33"/>
        <v>150</v>
      </c>
      <c r="E120" s="13">
        <f t="shared" si="34"/>
        <v>14850</v>
      </c>
      <c r="F120" s="14">
        <f t="shared" si="35"/>
        <v>0</v>
      </c>
      <c r="G120" s="14">
        <f t="shared" si="29"/>
        <v>14850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1500</v>
      </c>
      <c r="D121" s="13">
        <f t="shared" si="33"/>
        <v>150</v>
      </c>
      <c r="E121" s="13">
        <f t="shared" si="34"/>
        <v>15000</v>
      </c>
      <c r="F121" s="14">
        <f t="shared" si="35"/>
        <v>0</v>
      </c>
      <c r="G121" s="14">
        <f t="shared" si="29"/>
        <v>15000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1500</v>
      </c>
      <c r="D122" s="13">
        <f t="shared" si="33"/>
        <v>150</v>
      </c>
      <c r="E122" s="13">
        <f t="shared" si="34"/>
        <v>15150</v>
      </c>
      <c r="F122" s="14">
        <f t="shared" si="35"/>
        <v>0</v>
      </c>
      <c r="G122" s="14">
        <f t="shared" si="29"/>
        <v>15150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1500</v>
      </c>
      <c r="D123" s="13">
        <f t="shared" si="33"/>
        <v>150</v>
      </c>
      <c r="E123" s="13">
        <f t="shared" si="34"/>
        <v>15300</v>
      </c>
      <c r="F123" s="14">
        <f t="shared" si="35"/>
        <v>0</v>
      </c>
      <c r="G123" s="14">
        <f t="shared" si="29"/>
        <v>15300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1500</v>
      </c>
      <c r="D124" s="13">
        <f t="shared" si="33"/>
        <v>150</v>
      </c>
      <c r="E124" s="13">
        <f t="shared" si="34"/>
        <v>15450</v>
      </c>
      <c r="F124" s="14">
        <f t="shared" si="35"/>
        <v>0</v>
      </c>
      <c r="G124" s="14">
        <f t="shared" si="29"/>
        <v>15450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L28" sqref="L28"/>
    </sheetView>
  </sheetViews>
  <sheetFormatPr defaultColWidth="11" defaultRowHeight="15"/>
  <cols>
    <col min="1" max="1" width="7" hidden="1" customWidth="1"/>
    <col min="2" max="2" width="8.85714285714286" customWidth="1"/>
    <col min="3" max="3" width="10.7142857142857" customWidth="1"/>
    <col min="4" max="4" width="9.85714285714286" customWidth="1"/>
    <col min="5" max="5" width="11.7142857142857" customWidth="1"/>
    <col min="6" max="6" width="10.2857142857143" customWidth="1"/>
    <col min="7" max="7" width="11.2857142857143" customWidth="1"/>
    <col min="8" max="8" width="12" customWidth="1"/>
    <col min="9" max="9" width="11" customWidth="1"/>
    <col min="10" max="10" width="11.8571428571429" customWidth="1"/>
    <col min="11" max="11" width="11.4285714285714" customWidth="1"/>
    <col min="12" max="12" width="9.57142857142857" customWidth="1"/>
    <col min="13" max="13" width="11.7142857142857" customWidth="1"/>
    <col min="14" max="14" width="10.8571428571429" customWidth="1"/>
    <col min="15" max="15" width="11.1428571428571" customWidth="1"/>
    <col min="16" max="16" width="8.71428571428571" customWidth="1"/>
    <col min="17" max="17" width="3.28571428571429" customWidth="1"/>
    <col min="18" max="18" width="18.5714285714286" customWidth="1"/>
    <col min="19" max="19" width="8.85714285714286" customWidth="1"/>
  </cols>
  <sheetData>
    <row r="1" spans="2:16">
      <c r="B1" s="1" t="s">
        <v>9</v>
      </c>
      <c r="C1" s="2" t="s">
        <v>187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450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450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450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350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400</v>
      </c>
      <c r="D6" s="13">
        <f t="shared" ref="D6:D37" si="4">C5*$K$1</f>
        <v>45</v>
      </c>
      <c r="E6" s="13">
        <f t="shared" ref="E6:E37" si="5">C5*$K$1+G5</f>
        <v>45</v>
      </c>
      <c r="F6" s="14">
        <f t="shared" ref="F6:F37" si="6">IF(J6&gt;E6,E6,J6)</f>
        <v>45</v>
      </c>
      <c r="G6" s="14">
        <f t="shared" si="0"/>
        <v>0</v>
      </c>
      <c r="H6" s="14">
        <v>50</v>
      </c>
      <c r="I6" s="24">
        <f t="shared" ref="I6:I37" si="7">-SUMIF(L6:P6,"&lt;0",L6:P6)</f>
        <v>0</v>
      </c>
      <c r="J6" s="24">
        <f>IF($L6&gt;0,$L6,0)+IF($N6&gt;0,$N6,0)+IF($P6&gt;0,$P6,0)</f>
        <v>95</v>
      </c>
      <c r="K6" s="27">
        <v>43625</v>
      </c>
      <c r="L6" s="26">
        <v>95</v>
      </c>
      <c r="M6" s="27"/>
      <c r="N6" s="28"/>
      <c r="O6" s="27"/>
      <c r="P6" s="28"/>
      <c r="R6" s="34" t="s">
        <v>5</v>
      </c>
      <c r="S6" s="33">
        <f ca="1">VLOOKUP($A$2,$A$5:$P$127,4,FALSE)</f>
        <v>35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350</v>
      </c>
      <c r="D7" s="13">
        <f t="shared" si="4"/>
        <v>40</v>
      </c>
      <c r="E7" s="13">
        <f t="shared" si="5"/>
        <v>40</v>
      </c>
      <c r="F7" s="14">
        <f t="shared" si="6"/>
        <v>40</v>
      </c>
      <c r="G7" s="14">
        <f t="shared" si="0"/>
        <v>0</v>
      </c>
      <c r="H7" s="14">
        <v>50</v>
      </c>
      <c r="I7" s="24">
        <f t="shared" si="7"/>
        <v>0</v>
      </c>
      <c r="J7" s="24">
        <f t="shared" ref="J7:J70" si="8">IF($L7&gt;0,$L7,0)+IF($N7&gt;0,$N7,0)+IF($P7&gt;0,$P7,0)</f>
        <v>90</v>
      </c>
      <c r="K7" s="27">
        <v>43655</v>
      </c>
      <c r="L7" s="26">
        <v>90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350</v>
      </c>
      <c r="D8" s="13">
        <f t="shared" si="4"/>
        <v>35</v>
      </c>
      <c r="E8" s="13">
        <f t="shared" si="5"/>
        <v>35</v>
      </c>
      <c r="F8" s="14">
        <f t="shared" si="6"/>
        <v>35</v>
      </c>
      <c r="G8" s="14">
        <f t="shared" si="0"/>
        <v>0</v>
      </c>
      <c r="H8" s="14">
        <v>0</v>
      </c>
      <c r="I8" s="24">
        <f t="shared" si="7"/>
        <v>0</v>
      </c>
      <c r="J8" s="24">
        <f t="shared" si="8"/>
        <v>35</v>
      </c>
      <c r="K8" s="27">
        <v>43679</v>
      </c>
      <c r="L8" s="26">
        <v>35</v>
      </c>
      <c r="M8" s="27"/>
      <c r="N8" s="28"/>
      <c r="O8" s="27"/>
      <c r="P8" s="28"/>
      <c r="R8" s="32" t="s">
        <v>7</v>
      </c>
      <c r="S8" s="33">
        <f ca="1">VLOOKUP($A$2,$A$5:$P$127,6,FALSE)</f>
        <v>35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450</v>
      </c>
      <c r="D9" s="13">
        <f t="shared" si="4"/>
        <v>35</v>
      </c>
      <c r="E9" s="13">
        <f t="shared" si="5"/>
        <v>35</v>
      </c>
      <c r="F9" s="14">
        <f t="shared" si="6"/>
        <v>35</v>
      </c>
      <c r="G9" s="14">
        <f t="shared" si="0"/>
        <v>0</v>
      </c>
      <c r="H9" s="14">
        <v>0</v>
      </c>
      <c r="I9" s="24">
        <f t="shared" si="7"/>
        <v>100</v>
      </c>
      <c r="J9" s="24">
        <f t="shared" si="8"/>
        <v>35</v>
      </c>
      <c r="K9" s="27">
        <v>43716</v>
      </c>
      <c r="L9" s="26">
        <v>35</v>
      </c>
      <c r="M9" s="27">
        <v>43717</v>
      </c>
      <c r="N9" s="28">
        <v>-100</v>
      </c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450</v>
      </c>
      <c r="D10" s="13">
        <f t="shared" si="4"/>
        <v>45</v>
      </c>
      <c r="E10" s="13">
        <f t="shared" si="5"/>
        <v>45</v>
      </c>
      <c r="F10" s="14">
        <f t="shared" si="6"/>
        <v>45</v>
      </c>
      <c r="G10" s="14">
        <f t="shared" si="0"/>
        <v>0</v>
      </c>
      <c r="H10" s="14">
        <v>0</v>
      </c>
      <c r="I10" s="24">
        <f t="shared" si="7"/>
        <v>0</v>
      </c>
      <c r="J10" s="24">
        <f t="shared" si="8"/>
        <v>45</v>
      </c>
      <c r="K10" s="27">
        <v>43747</v>
      </c>
      <c r="L10" s="26">
        <v>45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400</v>
      </c>
      <c r="D11" s="13">
        <f t="shared" si="4"/>
        <v>45</v>
      </c>
      <c r="E11" s="13">
        <f t="shared" si="5"/>
        <v>45</v>
      </c>
      <c r="F11" s="14">
        <f t="shared" si="6"/>
        <v>45</v>
      </c>
      <c r="G11" s="14">
        <f t="shared" si="0"/>
        <v>0</v>
      </c>
      <c r="H11" s="14">
        <v>50</v>
      </c>
      <c r="I11" s="24">
        <f t="shared" si="7"/>
        <v>0</v>
      </c>
      <c r="J11" s="24">
        <f t="shared" si="8"/>
        <v>95</v>
      </c>
      <c r="K11" s="27">
        <v>43779</v>
      </c>
      <c r="L11" s="26">
        <v>95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400</v>
      </c>
      <c r="D12" s="13">
        <f t="shared" si="4"/>
        <v>40</v>
      </c>
      <c r="E12" s="13">
        <f t="shared" si="5"/>
        <v>40</v>
      </c>
      <c r="F12" s="14">
        <f t="shared" si="6"/>
        <v>40</v>
      </c>
      <c r="G12" s="14">
        <f t="shared" si="0"/>
        <v>0</v>
      </c>
      <c r="H12" s="14">
        <v>0</v>
      </c>
      <c r="I12" s="24">
        <f t="shared" si="7"/>
        <v>0</v>
      </c>
      <c r="J12" s="24">
        <f t="shared" si="8"/>
        <v>40</v>
      </c>
      <c r="K12" s="27">
        <v>43809</v>
      </c>
      <c r="L12" s="26">
        <v>40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400</v>
      </c>
      <c r="D13" s="13">
        <f t="shared" si="4"/>
        <v>40</v>
      </c>
      <c r="E13" s="13">
        <f t="shared" si="5"/>
        <v>40</v>
      </c>
      <c r="F13" s="14">
        <f t="shared" si="6"/>
        <v>40</v>
      </c>
      <c r="G13" s="14">
        <f t="shared" si="0"/>
        <v>0</v>
      </c>
      <c r="H13" s="14">
        <v>0</v>
      </c>
      <c r="I13" s="24">
        <f t="shared" si="7"/>
        <v>0</v>
      </c>
      <c r="J13" s="24">
        <f t="shared" si="8"/>
        <v>40</v>
      </c>
      <c r="K13" s="27">
        <v>43842</v>
      </c>
      <c r="L13" s="26">
        <v>40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350</v>
      </c>
      <c r="D14" s="13">
        <f t="shared" si="4"/>
        <v>40</v>
      </c>
      <c r="E14" s="13">
        <f t="shared" si="5"/>
        <v>40</v>
      </c>
      <c r="F14" s="14">
        <f t="shared" si="6"/>
        <v>40</v>
      </c>
      <c r="G14" s="14">
        <f t="shared" si="0"/>
        <v>0</v>
      </c>
      <c r="H14" s="14">
        <v>50</v>
      </c>
      <c r="I14" s="24">
        <f t="shared" si="7"/>
        <v>0</v>
      </c>
      <c r="J14" s="24">
        <f t="shared" si="8"/>
        <v>90</v>
      </c>
      <c r="K14" s="27">
        <v>43870</v>
      </c>
      <c r="L14" s="26">
        <v>90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350</v>
      </c>
      <c r="D15" s="13">
        <f t="shared" si="4"/>
        <v>35</v>
      </c>
      <c r="E15" s="13">
        <f t="shared" si="5"/>
        <v>35</v>
      </c>
      <c r="F15" s="14">
        <f t="shared" si="6"/>
        <v>35</v>
      </c>
      <c r="G15" s="14">
        <f t="shared" si="0"/>
        <v>0</v>
      </c>
      <c r="H15" s="14">
        <v>0</v>
      </c>
      <c r="I15" s="24">
        <f t="shared" si="7"/>
        <v>0</v>
      </c>
      <c r="J15" s="24">
        <f t="shared" si="8"/>
        <v>35</v>
      </c>
      <c r="K15" s="29">
        <v>43899</v>
      </c>
      <c r="L15" s="26">
        <v>35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350</v>
      </c>
      <c r="D16" s="13">
        <f t="shared" si="4"/>
        <v>35</v>
      </c>
      <c r="E16" s="13">
        <f t="shared" si="5"/>
        <v>35</v>
      </c>
      <c r="F16" s="14">
        <f t="shared" si="6"/>
        <v>35</v>
      </c>
      <c r="G16" s="14">
        <f t="shared" si="0"/>
        <v>0</v>
      </c>
      <c r="H16" s="14">
        <v>0</v>
      </c>
      <c r="I16" s="24">
        <f t="shared" si="7"/>
        <v>0</v>
      </c>
      <c r="J16" s="24">
        <f t="shared" si="8"/>
        <v>35</v>
      </c>
      <c r="K16" s="25">
        <v>43935</v>
      </c>
      <c r="L16" s="26">
        <v>35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350</v>
      </c>
      <c r="D17" s="13">
        <f t="shared" si="4"/>
        <v>35</v>
      </c>
      <c r="E17" s="13">
        <f t="shared" si="5"/>
        <v>35</v>
      </c>
      <c r="F17" s="14">
        <f t="shared" si="6"/>
        <v>35</v>
      </c>
      <c r="G17" s="14">
        <f t="shared" si="0"/>
        <v>0</v>
      </c>
      <c r="H17" s="14">
        <v>0</v>
      </c>
      <c r="I17" s="24">
        <f t="shared" si="7"/>
        <v>0</v>
      </c>
      <c r="J17" s="24">
        <f t="shared" si="8"/>
        <v>35</v>
      </c>
      <c r="K17" s="25">
        <v>43973</v>
      </c>
      <c r="L17" s="26">
        <v>35</v>
      </c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350</v>
      </c>
      <c r="D18" s="13">
        <f t="shared" si="4"/>
        <v>35</v>
      </c>
      <c r="E18" s="13">
        <f t="shared" si="5"/>
        <v>35</v>
      </c>
      <c r="F18" s="14">
        <f t="shared" si="6"/>
        <v>35</v>
      </c>
      <c r="G18" s="14">
        <f t="shared" si="0"/>
        <v>0</v>
      </c>
      <c r="H18" s="14">
        <v>0</v>
      </c>
      <c r="I18" s="24">
        <f t="shared" si="7"/>
        <v>0</v>
      </c>
      <c r="J18" s="24">
        <f t="shared" si="8"/>
        <v>35</v>
      </c>
      <c r="K18" s="25">
        <v>43989</v>
      </c>
      <c r="L18" s="26">
        <v>35</v>
      </c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350</v>
      </c>
      <c r="D19" s="13">
        <f t="shared" si="4"/>
        <v>35</v>
      </c>
      <c r="E19" s="13">
        <f t="shared" si="5"/>
        <v>35</v>
      </c>
      <c r="F19" s="14">
        <f t="shared" si="6"/>
        <v>35</v>
      </c>
      <c r="G19" s="14">
        <f t="shared" si="0"/>
        <v>0</v>
      </c>
      <c r="H19" s="14">
        <v>0</v>
      </c>
      <c r="I19" s="24">
        <f t="shared" si="7"/>
        <v>0</v>
      </c>
      <c r="J19" s="24">
        <f t="shared" si="8"/>
        <v>35</v>
      </c>
      <c r="K19" s="25">
        <v>44019</v>
      </c>
      <c r="L19" s="26">
        <v>35</v>
      </c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350</v>
      </c>
      <c r="D20" s="13">
        <f t="shared" si="4"/>
        <v>35</v>
      </c>
      <c r="E20" s="13">
        <f t="shared" si="5"/>
        <v>35</v>
      </c>
      <c r="F20" s="14">
        <f t="shared" si="6"/>
        <v>35</v>
      </c>
      <c r="G20" s="14">
        <f t="shared" si="0"/>
        <v>0</v>
      </c>
      <c r="H20" s="14">
        <v>0</v>
      </c>
      <c r="I20" s="24">
        <f t="shared" si="7"/>
        <v>0</v>
      </c>
      <c r="J20" s="24">
        <f t="shared" si="8"/>
        <v>35</v>
      </c>
      <c r="K20" s="25">
        <v>44048</v>
      </c>
      <c r="L20" s="26">
        <v>35</v>
      </c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350</v>
      </c>
      <c r="D21" s="13">
        <f t="shared" si="4"/>
        <v>35</v>
      </c>
      <c r="E21" s="13">
        <f t="shared" si="5"/>
        <v>35</v>
      </c>
      <c r="F21" s="14">
        <f t="shared" si="6"/>
        <v>35</v>
      </c>
      <c r="G21" s="14">
        <f t="shared" si="0"/>
        <v>0</v>
      </c>
      <c r="H21" s="14">
        <v>0</v>
      </c>
      <c r="I21" s="24">
        <f t="shared" si="7"/>
        <v>0</v>
      </c>
      <c r="J21" s="24">
        <f t="shared" si="8"/>
        <v>35</v>
      </c>
      <c r="K21" s="25">
        <v>44083</v>
      </c>
      <c r="L21" s="26">
        <v>35</v>
      </c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350</v>
      </c>
      <c r="D22" s="13">
        <f t="shared" si="4"/>
        <v>35</v>
      </c>
      <c r="E22" s="13">
        <f t="shared" si="5"/>
        <v>35</v>
      </c>
      <c r="F22" s="14">
        <f t="shared" si="6"/>
        <v>0</v>
      </c>
      <c r="G22" s="14">
        <f t="shared" si="0"/>
        <v>35</v>
      </c>
      <c r="H22" s="14">
        <v>0</v>
      </c>
      <c r="I22" s="24">
        <f t="shared" si="7"/>
        <v>0</v>
      </c>
      <c r="J22" s="24">
        <f t="shared" si="8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350</v>
      </c>
      <c r="D23" s="13">
        <f t="shared" si="4"/>
        <v>35</v>
      </c>
      <c r="E23" s="13">
        <f t="shared" si="5"/>
        <v>70</v>
      </c>
      <c r="F23" s="14">
        <f t="shared" si="6"/>
        <v>0</v>
      </c>
      <c r="G23" s="14">
        <f t="shared" si="0"/>
        <v>70</v>
      </c>
      <c r="H23" s="14">
        <v>0</v>
      </c>
      <c r="I23" s="24">
        <f t="shared" si="7"/>
        <v>0</v>
      </c>
      <c r="J23" s="24">
        <f t="shared" si="8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350</v>
      </c>
      <c r="D24" s="13">
        <f t="shared" si="4"/>
        <v>35</v>
      </c>
      <c r="E24" s="13">
        <f t="shared" si="5"/>
        <v>105</v>
      </c>
      <c r="F24" s="14">
        <f t="shared" si="6"/>
        <v>0</v>
      </c>
      <c r="G24" s="14">
        <f t="shared" si="0"/>
        <v>105</v>
      </c>
      <c r="H24" s="14">
        <v>0</v>
      </c>
      <c r="I24" s="24">
        <f t="shared" si="7"/>
        <v>0</v>
      </c>
      <c r="J24" s="24">
        <f t="shared" si="8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350</v>
      </c>
      <c r="D25" s="13">
        <f t="shared" si="4"/>
        <v>35</v>
      </c>
      <c r="E25" s="13">
        <f t="shared" si="5"/>
        <v>140</v>
      </c>
      <c r="F25" s="14">
        <f t="shared" si="6"/>
        <v>0</v>
      </c>
      <c r="G25" s="14">
        <f t="shared" si="0"/>
        <v>140</v>
      </c>
      <c r="H25" s="14">
        <v>0</v>
      </c>
      <c r="I25" s="24">
        <f t="shared" si="7"/>
        <v>0</v>
      </c>
      <c r="J25" s="24">
        <f t="shared" si="8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350</v>
      </c>
      <c r="D26" s="13">
        <f t="shared" si="4"/>
        <v>35</v>
      </c>
      <c r="E26" s="13">
        <f t="shared" si="5"/>
        <v>175</v>
      </c>
      <c r="F26" s="14">
        <f t="shared" si="6"/>
        <v>0</v>
      </c>
      <c r="G26" s="14">
        <f t="shared" si="0"/>
        <v>175</v>
      </c>
      <c r="H26" s="14">
        <v>0</v>
      </c>
      <c r="I26" s="24">
        <f t="shared" si="7"/>
        <v>0</v>
      </c>
      <c r="J26" s="24">
        <f t="shared" si="8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350</v>
      </c>
      <c r="D27" s="13">
        <f t="shared" si="4"/>
        <v>35</v>
      </c>
      <c r="E27" s="13">
        <f t="shared" si="5"/>
        <v>210</v>
      </c>
      <c r="F27" s="14">
        <f t="shared" si="6"/>
        <v>0</v>
      </c>
      <c r="G27" s="14">
        <f t="shared" si="0"/>
        <v>210</v>
      </c>
      <c r="H27" s="14">
        <v>0</v>
      </c>
      <c r="I27" s="24">
        <f t="shared" si="7"/>
        <v>0</v>
      </c>
      <c r="J27" s="24">
        <f t="shared" si="8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350</v>
      </c>
      <c r="D28" s="13">
        <f t="shared" si="4"/>
        <v>35</v>
      </c>
      <c r="E28" s="13">
        <f t="shared" si="5"/>
        <v>245</v>
      </c>
      <c r="F28" s="14">
        <f t="shared" si="6"/>
        <v>0</v>
      </c>
      <c r="G28" s="14">
        <f t="shared" si="0"/>
        <v>245</v>
      </c>
      <c r="H28" s="14">
        <v>0</v>
      </c>
      <c r="I28" s="24">
        <f t="shared" si="7"/>
        <v>0</v>
      </c>
      <c r="J28" s="24">
        <f t="shared" si="8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350</v>
      </c>
      <c r="D29" s="13">
        <f t="shared" si="4"/>
        <v>35</v>
      </c>
      <c r="E29" s="13">
        <f t="shared" si="5"/>
        <v>280</v>
      </c>
      <c r="F29" s="14">
        <f t="shared" si="6"/>
        <v>0</v>
      </c>
      <c r="G29" s="14">
        <f t="shared" si="0"/>
        <v>280</v>
      </c>
      <c r="H29" s="14">
        <v>0</v>
      </c>
      <c r="I29" s="24">
        <f t="shared" si="7"/>
        <v>0</v>
      </c>
      <c r="J29" s="24">
        <f t="shared" si="8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350</v>
      </c>
      <c r="D30" s="13">
        <f t="shared" si="4"/>
        <v>35</v>
      </c>
      <c r="E30" s="13">
        <f t="shared" si="5"/>
        <v>315</v>
      </c>
      <c r="F30" s="14">
        <f t="shared" si="6"/>
        <v>0</v>
      </c>
      <c r="G30" s="14">
        <f t="shared" si="0"/>
        <v>315</v>
      </c>
      <c r="H30" s="14">
        <v>0</v>
      </c>
      <c r="I30" s="24">
        <f t="shared" si="7"/>
        <v>0</v>
      </c>
      <c r="J30" s="24">
        <f t="shared" si="8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350</v>
      </c>
      <c r="D31" s="13">
        <f t="shared" si="4"/>
        <v>35</v>
      </c>
      <c r="E31" s="13">
        <f t="shared" si="5"/>
        <v>350</v>
      </c>
      <c r="F31" s="14">
        <f t="shared" si="6"/>
        <v>0</v>
      </c>
      <c r="G31" s="14">
        <f t="shared" si="0"/>
        <v>350</v>
      </c>
      <c r="H31" s="14">
        <v>0</v>
      </c>
      <c r="I31" s="24">
        <f t="shared" si="7"/>
        <v>0</v>
      </c>
      <c r="J31" s="24">
        <f t="shared" si="8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350</v>
      </c>
      <c r="D32" s="13">
        <f t="shared" si="4"/>
        <v>35</v>
      </c>
      <c r="E32" s="13">
        <f t="shared" si="5"/>
        <v>385</v>
      </c>
      <c r="F32" s="14">
        <f t="shared" si="6"/>
        <v>0</v>
      </c>
      <c r="G32" s="14">
        <f t="shared" si="0"/>
        <v>385</v>
      </c>
      <c r="H32" s="14">
        <v>0</v>
      </c>
      <c r="I32" s="24">
        <f t="shared" si="7"/>
        <v>0</v>
      </c>
      <c r="J32" s="24">
        <f t="shared" si="8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350</v>
      </c>
      <c r="D33" s="13">
        <f t="shared" si="4"/>
        <v>35</v>
      </c>
      <c r="E33" s="13">
        <f t="shared" si="5"/>
        <v>420</v>
      </c>
      <c r="F33" s="14">
        <f t="shared" si="6"/>
        <v>0</v>
      </c>
      <c r="G33" s="14">
        <f t="shared" si="0"/>
        <v>420</v>
      </c>
      <c r="H33" s="14">
        <v>0</v>
      </c>
      <c r="I33" s="24">
        <f t="shared" si="7"/>
        <v>0</v>
      </c>
      <c r="J33" s="24">
        <f t="shared" si="8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350</v>
      </c>
      <c r="D34" s="13">
        <f t="shared" si="4"/>
        <v>35</v>
      </c>
      <c r="E34" s="13">
        <f t="shared" si="5"/>
        <v>455</v>
      </c>
      <c r="F34" s="14">
        <f t="shared" si="6"/>
        <v>0</v>
      </c>
      <c r="G34" s="14">
        <f t="shared" si="0"/>
        <v>455</v>
      </c>
      <c r="H34" s="14">
        <v>0</v>
      </c>
      <c r="I34" s="24">
        <f t="shared" si="7"/>
        <v>0</v>
      </c>
      <c r="J34" s="24">
        <f t="shared" si="8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350</v>
      </c>
      <c r="D35" s="13">
        <f t="shared" si="4"/>
        <v>35</v>
      </c>
      <c r="E35" s="13">
        <f t="shared" si="5"/>
        <v>490</v>
      </c>
      <c r="F35" s="14">
        <f t="shared" si="6"/>
        <v>0</v>
      </c>
      <c r="G35" s="14">
        <f t="shared" si="0"/>
        <v>490</v>
      </c>
      <c r="H35" s="14">
        <v>0</v>
      </c>
      <c r="I35" s="24">
        <f t="shared" si="7"/>
        <v>0</v>
      </c>
      <c r="J35" s="24">
        <f t="shared" si="8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350</v>
      </c>
      <c r="D36" s="13">
        <f t="shared" si="4"/>
        <v>35</v>
      </c>
      <c r="E36" s="13">
        <f t="shared" si="5"/>
        <v>525</v>
      </c>
      <c r="F36" s="14">
        <f t="shared" si="6"/>
        <v>0</v>
      </c>
      <c r="G36" s="14">
        <f t="shared" si="0"/>
        <v>525</v>
      </c>
      <c r="H36" s="14">
        <v>0</v>
      </c>
      <c r="I36" s="24">
        <f t="shared" si="7"/>
        <v>0</v>
      </c>
      <c r="J36" s="24">
        <f t="shared" si="8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350</v>
      </c>
      <c r="D37" s="13">
        <f t="shared" si="4"/>
        <v>35</v>
      </c>
      <c r="E37" s="13">
        <f t="shared" si="5"/>
        <v>560</v>
      </c>
      <c r="F37" s="14">
        <f t="shared" si="6"/>
        <v>0</v>
      </c>
      <c r="G37" s="14">
        <f t="shared" ref="G37:G68" si="9">E37-F37</f>
        <v>560</v>
      </c>
      <c r="H37" s="14">
        <v>0</v>
      </c>
      <c r="I37" s="24">
        <f t="shared" si="7"/>
        <v>0</v>
      </c>
      <c r="J37" s="24">
        <f t="shared" si="8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0">MONTH(B38)&amp;YEAR(B38)</f>
        <v>22022</v>
      </c>
      <c r="B38" s="12">
        <f t="shared" ref="B38:B69" si="11">EDATE(B37,1)</f>
        <v>44593</v>
      </c>
      <c r="C38" s="13">
        <f t="shared" ref="C38:C69" si="12">C37-H38+I38</f>
        <v>350</v>
      </c>
      <c r="D38" s="13">
        <f t="shared" ref="D38:D69" si="13">C37*$K$1</f>
        <v>35</v>
      </c>
      <c r="E38" s="13">
        <f t="shared" ref="E38:E69" si="14">C37*$K$1+G37</f>
        <v>595</v>
      </c>
      <c r="F38" s="14">
        <f t="shared" ref="F38:F69" si="15">IF(J38&gt;E38,E38,J38)</f>
        <v>0</v>
      </c>
      <c r="G38" s="14">
        <f t="shared" si="9"/>
        <v>595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 s="24">
        <f t="shared" si="8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0"/>
        <v>32022</v>
      </c>
      <c r="B39" s="12">
        <f t="shared" si="11"/>
        <v>44621</v>
      </c>
      <c r="C39" s="13">
        <f t="shared" si="12"/>
        <v>350</v>
      </c>
      <c r="D39" s="13">
        <f t="shared" si="13"/>
        <v>35</v>
      </c>
      <c r="E39" s="13">
        <f t="shared" si="14"/>
        <v>630</v>
      </c>
      <c r="F39" s="14">
        <f t="shared" si="15"/>
        <v>0</v>
      </c>
      <c r="G39" s="14">
        <f t="shared" si="9"/>
        <v>630</v>
      </c>
      <c r="H39" s="14">
        <f t="shared" si="16"/>
        <v>0</v>
      </c>
      <c r="I39" s="24">
        <f t="shared" si="17"/>
        <v>0</v>
      </c>
      <c r="J39" s="24">
        <f t="shared" si="8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0"/>
        <v>42022</v>
      </c>
      <c r="B40" s="12">
        <f t="shared" si="11"/>
        <v>44652</v>
      </c>
      <c r="C40" s="13">
        <f t="shared" si="12"/>
        <v>350</v>
      </c>
      <c r="D40" s="13">
        <f t="shared" si="13"/>
        <v>35</v>
      </c>
      <c r="E40" s="13">
        <f t="shared" si="14"/>
        <v>665</v>
      </c>
      <c r="F40" s="14">
        <f t="shared" si="15"/>
        <v>0</v>
      </c>
      <c r="G40" s="14">
        <f t="shared" si="9"/>
        <v>665</v>
      </c>
      <c r="H40" s="14">
        <f t="shared" si="16"/>
        <v>0</v>
      </c>
      <c r="I40" s="24">
        <f t="shared" si="17"/>
        <v>0</v>
      </c>
      <c r="J40" s="24">
        <f t="shared" si="8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0"/>
        <v>52022</v>
      </c>
      <c r="B41" s="12">
        <f t="shared" si="11"/>
        <v>44682</v>
      </c>
      <c r="C41" s="13">
        <f t="shared" si="12"/>
        <v>350</v>
      </c>
      <c r="D41" s="13">
        <f t="shared" si="13"/>
        <v>35</v>
      </c>
      <c r="E41" s="13">
        <f t="shared" si="14"/>
        <v>700</v>
      </c>
      <c r="F41" s="14">
        <f t="shared" si="15"/>
        <v>0</v>
      </c>
      <c r="G41" s="14">
        <f t="shared" si="9"/>
        <v>700</v>
      </c>
      <c r="H41" s="14">
        <f t="shared" si="16"/>
        <v>0</v>
      </c>
      <c r="I41" s="24">
        <f t="shared" si="17"/>
        <v>0</v>
      </c>
      <c r="J41" s="24">
        <f t="shared" si="8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0"/>
        <v>62022</v>
      </c>
      <c r="B42" s="12">
        <f t="shared" si="11"/>
        <v>44713</v>
      </c>
      <c r="C42" s="13">
        <f t="shared" si="12"/>
        <v>350</v>
      </c>
      <c r="D42" s="13">
        <f t="shared" si="13"/>
        <v>35</v>
      </c>
      <c r="E42" s="13">
        <f t="shared" si="14"/>
        <v>735</v>
      </c>
      <c r="F42" s="14">
        <f t="shared" si="15"/>
        <v>0</v>
      </c>
      <c r="G42" s="14">
        <f t="shared" si="9"/>
        <v>735</v>
      </c>
      <c r="H42" s="14">
        <f t="shared" si="16"/>
        <v>0</v>
      </c>
      <c r="I42" s="24">
        <f t="shared" si="17"/>
        <v>0</v>
      </c>
      <c r="J42" s="24">
        <f t="shared" si="8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0"/>
        <v>72022</v>
      </c>
      <c r="B43" s="12">
        <f t="shared" si="11"/>
        <v>44743</v>
      </c>
      <c r="C43" s="13">
        <f t="shared" si="12"/>
        <v>350</v>
      </c>
      <c r="D43" s="13">
        <f t="shared" si="13"/>
        <v>35</v>
      </c>
      <c r="E43" s="13">
        <f t="shared" si="14"/>
        <v>770</v>
      </c>
      <c r="F43" s="14">
        <f t="shared" si="15"/>
        <v>0</v>
      </c>
      <c r="G43" s="14">
        <f t="shared" si="9"/>
        <v>770</v>
      </c>
      <c r="H43" s="14">
        <f t="shared" si="16"/>
        <v>0</v>
      </c>
      <c r="I43" s="24">
        <f t="shared" si="17"/>
        <v>0</v>
      </c>
      <c r="J43" s="24">
        <f t="shared" si="8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0"/>
        <v>82022</v>
      </c>
      <c r="B44" s="12">
        <f t="shared" si="11"/>
        <v>44774</v>
      </c>
      <c r="C44" s="13">
        <f t="shared" si="12"/>
        <v>350</v>
      </c>
      <c r="D44" s="13">
        <f t="shared" si="13"/>
        <v>35</v>
      </c>
      <c r="E44" s="13">
        <f t="shared" si="14"/>
        <v>805</v>
      </c>
      <c r="F44" s="14">
        <f t="shared" si="15"/>
        <v>0</v>
      </c>
      <c r="G44" s="14">
        <f t="shared" si="9"/>
        <v>805</v>
      </c>
      <c r="H44" s="14">
        <f t="shared" si="16"/>
        <v>0</v>
      </c>
      <c r="I44" s="24">
        <f t="shared" si="17"/>
        <v>0</v>
      </c>
      <c r="J44" s="24">
        <f t="shared" si="8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0"/>
        <v>92022</v>
      </c>
      <c r="B45" s="12">
        <f t="shared" si="11"/>
        <v>44805</v>
      </c>
      <c r="C45" s="13">
        <f t="shared" si="12"/>
        <v>350</v>
      </c>
      <c r="D45" s="13">
        <f t="shared" si="13"/>
        <v>35</v>
      </c>
      <c r="E45" s="13">
        <f t="shared" si="14"/>
        <v>840</v>
      </c>
      <c r="F45" s="14">
        <f t="shared" si="15"/>
        <v>0</v>
      </c>
      <c r="G45" s="14">
        <f t="shared" si="9"/>
        <v>840</v>
      </c>
      <c r="H45" s="14">
        <f t="shared" si="16"/>
        <v>0</v>
      </c>
      <c r="I45" s="24">
        <f t="shared" si="17"/>
        <v>0</v>
      </c>
      <c r="J45" s="24">
        <f t="shared" si="8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0"/>
        <v>102022</v>
      </c>
      <c r="B46" s="12">
        <f t="shared" si="11"/>
        <v>44835</v>
      </c>
      <c r="C46" s="13">
        <f t="shared" si="12"/>
        <v>350</v>
      </c>
      <c r="D46" s="13">
        <f t="shared" si="13"/>
        <v>35</v>
      </c>
      <c r="E46" s="13">
        <f t="shared" si="14"/>
        <v>875</v>
      </c>
      <c r="F46" s="14">
        <f t="shared" si="15"/>
        <v>0</v>
      </c>
      <c r="G46" s="14">
        <f t="shared" si="9"/>
        <v>875</v>
      </c>
      <c r="H46" s="14">
        <f t="shared" si="16"/>
        <v>0</v>
      </c>
      <c r="I46" s="24">
        <f t="shared" si="17"/>
        <v>0</v>
      </c>
      <c r="J46" s="24">
        <f t="shared" si="8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0"/>
        <v>112022</v>
      </c>
      <c r="B47" s="12">
        <f t="shared" si="11"/>
        <v>44866</v>
      </c>
      <c r="C47" s="13">
        <f t="shared" si="12"/>
        <v>350</v>
      </c>
      <c r="D47" s="13">
        <f t="shared" si="13"/>
        <v>35</v>
      </c>
      <c r="E47" s="13">
        <f t="shared" si="14"/>
        <v>910</v>
      </c>
      <c r="F47" s="14">
        <f t="shared" si="15"/>
        <v>0</v>
      </c>
      <c r="G47" s="14">
        <f t="shared" si="9"/>
        <v>910</v>
      </c>
      <c r="H47" s="14">
        <f t="shared" si="16"/>
        <v>0</v>
      </c>
      <c r="I47" s="24">
        <f t="shared" si="17"/>
        <v>0</v>
      </c>
      <c r="J47" s="24">
        <f t="shared" si="8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0"/>
        <v>122022</v>
      </c>
      <c r="B48" s="12">
        <f t="shared" si="11"/>
        <v>44896</v>
      </c>
      <c r="C48" s="13">
        <f t="shared" si="12"/>
        <v>350</v>
      </c>
      <c r="D48" s="13">
        <f t="shared" si="13"/>
        <v>35</v>
      </c>
      <c r="E48" s="13">
        <f t="shared" si="14"/>
        <v>945</v>
      </c>
      <c r="F48" s="14">
        <f t="shared" si="15"/>
        <v>0</v>
      </c>
      <c r="G48" s="14">
        <f t="shared" si="9"/>
        <v>945</v>
      </c>
      <c r="H48" s="14">
        <f t="shared" si="16"/>
        <v>0</v>
      </c>
      <c r="I48" s="24">
        <f t="shared" si="17"/>
        <v>0</v>
      </c>
      <c r="J48" s="24">
        <f t="shared" si="8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0"/>
        <v>12023</v>
      </c>
      <c r="B49" s="12">
        <f t="shared" si="11"/>
        <v>44927</v>
      </c>
      <c r="C49" s="13">
        <f t="shared" si="12"/>
        <v>350</v>
      </c>
      <c r="D49" s="13">
        <f t="shared" si="13"/>
        <v>35</v>
      </c>
      <c r="E49" s="13">
        <f t="shared" si="14"/>
        <v>980</v>
      </c>
      <c r="F49" s="14">
        <f t="shared" si="15"/>
        <v>0</v>
      </c>
      <c r="G49" s="14">
        <f t="shared" si="9"/>
        <v>980</v>
      </c>
      <c r="H49" s="14">
        <f t="shared" si="16"/>
        <v>0</v>
      </c>
      <c r="I49" s="24">
        <f t="shared" si="17"/>
        <v>0</v>
      </c>
      <c r="J49" s="24">
        <f t="shared" si="8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0"/>
        <v>22023</v>
      </c>
      <c r="B50" s="12">
        <f t="shared" si="11"/>
        <v>44958</v>
      </c>
      <c r="C50" s="13">
        <f t="shared" si="12"/>
        <v>350</v>
      </c>
      <c r="D50" s="13">
        <f t="shared" si="13"/>
        <v>35</v>
      </c>
      <c r="E50" s="13">
        <f t="shared" si="14"/>
        <v>1015</v>
      </c>
      <c r="F50" s="14">
        <f t="shared" si="15"/>
        <v>0</v>
      </c>
      <c r="G50" s="14">
        <f t="shared" si="9"/>
        <v>1015</v>
      </c>
      <c r="H50" s="14">
        <f t="shared" si="16"/>
        <v>0</v>
      </c>
      <c r="I50" s="24">
        <f t="shared" si="17"/>
        <v>0</v>
      </c>
      <c r="J50" s="24">
        <f t="shared" si="8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0"/>
        <v>32023</v>
      </c>
      <c r="B51" s="12">
        <f t="shared" si="11"/>
        <v>44986</v>
      </c>
      <c r="C51" s="13">
        <f t="shared" si="12"/>
        <v>350</v>
      </c>
      <c r="D51" s="13">
        <f t="shared" si="13"/>
        <v>35</v>
      </c>
      <c r="E51" s="13">
        <f t="shared" si="14"/>
        <v>1050</v>
      </c>
      <c r="F51" s="14">
        <f t="shared" si="15"/>
        <v>0</v>
      </c>
      <c r="G51" s="14">
        <f t="shared" si="9"/>
        <v>1050</v>
      </c>
      <c r="H51" s="14">
        <f t="shared" si="16"/>
        <v>0</v>
      </c>
      <c r="I51" s="24">
        <f t="shared" si="17"/>
        <v>0</v>
      </c>
      <c r="J51" s="24">
        <f t="shared" si="8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0"/>
        <v>42023</v>
      </c>
      <c r="B52" s="12">
        <f t="shared" si="11"/>
        <v>45017</v>
      </c>
      <c r="C52" s="13">
        <f t="shared" si="12"/>
        <v>350</v>
      </c>
      <c r="D52" s="13">
        <f t="shared" si="13"/>
        <v>35</v>
      </c>
      <c r="E52" s="13">
        <f t="shared" si="14"/>
        <v>1085</v>
      </c>
      <c r="F52" s="14">
        <f t="shared" si="15"/>
        <v>0</v>
      </c>
      <c r="G52" s="14">
        <f t="shared" si="9"/>
        <v>1085</v>
      </c>
      <c r="H52" s="14">
        <f t="shared" si="16"/>
        <v>0</v>
      </c>
      <c r="I52" s="24">
        <f t="shared" si="17"/>
        <v>0</v>
      </c>
      <c r="J52" s="24">
        <f t="shared" si="8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0"/>
        <v>52023</v>
      </c>
      <c r="B53" s="12">
        <f t="shared" si="11"/>
        <v>45047</v>
      </c>
      <c r="C53" s="13">
        <f t="shared" si="12"/>
        <v>350</v>
      </c>
      <c r="D53" s="13">
        <f t="shared" si="13"/>
        <v>35</v>
      </c>
      <c r="E53" s="13">
        <f t="shared" si="14"/>
        <v>1120</v>
      </c>
      <c r="F53" s="14">
        <f t="shared" si="15"/>
        <v>0</v>
      </c>
      <c r="G53" s="14">
        <f t="shared" si="9"/>
        <v>1120</v>
      </c>
      <c r="H53" s="14">
        <f t="shared" si="16"/>
        <v>0</v>
      </c>
      <c r="I53" s="24">
        <f t="shared" si="17"/>
        <v>0</v>
      </c>
      <c r="J53" s="24">
        <f t="shared" si="8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0"/>
        <v>62023</v>
      </c>
      <c r="B54" s="12">
        <f t="shared" si="11"/>
        <v>45078</v>
      </c>
      <c r="C54" s="13">
        <f t="shared" si="12"/>
        <v>350</v>
      </c>
      <c r="D54" s="13">
        <f t="shared" si="13"/>
        <v>35</v>
      </c>
      <c r="E54" s="13">
        <f t="shared" si="14"/>
        <v>1155</v>
      </c>
      <c r="F54" s="14">
        <f t="shared" si="15"/>
        <v>0</v>
      </c>
      <c r="G54" s="14">
        <f t="shared" si="9"/>
        <v>1155</v>
      </c>
      <c r="H54" s="14">
        <f t="shared" si="16"/>
        <v>0</v>
      </c>
      <c r="I54" s="24">
        <f t="shared" si="17"/>
        <v>0</v>
      </c>
      <c r="J54" s="24">
        <f t="shared" si="8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0"/>
        <v>72023</v>
      </c>
      <c r="B55" s="12">
        <f t="shared" si="11"/>
        <v>45108</v>
      </c>
      <c r="C55" s="13">
        <f t="shared" si="12"/>
        <v>350</v>
      </c>
      <c r="D55" s="13">
        <f t="shared" si="13"/>
        <v>35</v>
      </c>
      <c r="E55" s="13">
        <f t="shared" si="14"/>
        <v>1190</v>
      </c>
      <c r="F55" s="14">
        <f t="shared" si="15"/>
        <v>0</v>
      </c>
      <c r="G55" s="14">
        <f t="shared" si="9"/>
        <v>1190</v>
      </c>
      <c r="H55" s="14">
        <f t="shared" si="16"/>
        <v>0</v>
      </c>
      <c r="I55" s="24">
        <f t="shared" si="17"/>
        <v>0</v>
      </c>
      <c r="J55" s="24">
        <f t="shared" si="8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0"/>
        <v>82023</v>
      </c>
      <c r="B56" s="12">
        <f t="shared" si="11"/>
        <v>45139</v>
      </c>
      <c r="C56" s="13">
        <f t="shared" si="12"/>
        <v>350</v>
      </c>
      <c r="D56" s="13">
        <f t="shared" si="13"/>
        <v>35</v>
      </c>
      <c r="E56" s="13">
        <f t="shared" si="14"/>
        <v>1225</v>
      </c>
      <c r="F56" s="14">
        <f t="shared" si="15"/>
        <v>0</v>
      </c>
      <c r="G56" s="14">
        <f t="shared" si="9"/>
        <v>1225</v>
      </c>
      <c r="H56" s="14">
        <f t="shared" si="16"/>
        <v>0</v>
      </c>
      <c r="I56" s="24">
        <f t="shared" si="17"/>
        <v>0</v>
      </c>
      <c r="J56" s="24">
        <f t="shared" si="8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0"/>
        <v>92023</v>
      </c>
      <c r="B57" s="12">
        <f t="shared" si="11"/>
        <v>45170</v>
      </c>
      <c r="C57" s="13">
        <f t="shared" si="12"/>
        <v>350</v>
      </c>
      <c r="D57" s="13">
        <f t="shared" si="13"/>
        <v>35</v>
      </c>
      <c r="E57" s="13">
        <f t="shared" si="14"/>
        <v>1260</v>
      </c>
      <c r="F57" s="14">
        <f t="shared" si="15"/>
        <v>0</v>
      </c>
      <c r="G57" s="14">
        <f t="shared" si="9"/>
        <v>1260</v>
      </c>
      <c r="H57" s="14">
        <f t="shared" si="16"/>
        <v>0</v>
      </c>
      <c r="I57" s="24">
        <f t="shared" si="17"/>
        <v>0</v>
      </c>
      <c r="J57" s="24">
        <f t="shared" si="8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0"/>
        <v>102023</v>
      </c>
      <c r="B58" s="12">
        <f t="shared" si="11"/>
        <v>45200</v>
      </c>
      <c r="C58" s="13">
        <f t="shared" si="12"/>
        <v>350</v>
      </c>
      <c r="D58" s="13">
        <f t="shared" si="13"/>
        <v>35</v>
      </c>
      <c r="E58" s="13">
        <f t="shared" si="14"/>
        <v>1295</v>
      </c>
      <c r="F58" s="14">
        <f t="shared" si="15"/>
        <v>0</v>
      </c>
      <c r="G58" s="14">
        <f t="shared" si="9"/>
        <v>1295</v>
      </c>
      <c r="H58" s="14">
        <f t="shared" si="16"/>
        <v>0</v>
      </c>
      <c r="I58" s="24">
        <f t="shared" si="17"/>
        <v>0</v>
      </c>
      <c r="J58" s="24">
        <f t="shared" si="8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0"/>
        <v>112023</v>
      </c>
      <c r="B59" s="12">
        <f t="shared" si="11"/>
        <v>45231</v>
      </c>
      <c r="C59" s="13">
        <f t="shared" si="12"/>
        <v>350</v>
      </c>
      <c r="D59" s="13">
        <f t="shared" si="13"/>
        <v>35</v>
      </c>
      <c r="E59" s="13">
        <f t="shared" si="14"/>
        <v>1330</v>
      </c>
      <c r="F59" s="14">
        <f t="shared" si="15"/>
        <v>0</v>
      </c>
      <c r="G59" s="14">
        <f t="shared" si="9"/>
        <v>1330</v>
      </c>
      <c r="H59" s="14">
        <f t="shared" si="16"/>
        <v>0</v>
      </c>
      <c r="I59" s="24">
        <f t="shared" si="17"/>
        <v>0</v>
      </c>
      <c r="J59" s="24">
        <f t="shared" si="8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0"/>
        <v>122023</v>
      </c>
      <c r="B60" s="12">
        <f t="shared" si="11"/>
        <v>45261</v>
      </c>
      <c r="C60" s="13">
        <f t="shared" si="12"/>
        <v>350</v>
      </c>
      <c r="D60" s="13">
        <f t="shared" si="13"/>
        <v>35</v>
      </c>
      <c r="E60" s="13">
        <f t="shared" si="14"/>
        <v>1365</v>
      </c>
      <c r="F60" s="14">
        <f t="shared" si="15"/>
        <v>0</v>
      </c>
      <c r="G60" s="14">
        <f t="shared" si="9"/>
        <v>1365</v>
      </c>
      <c r="H60" s="14">
        <f t="shared" si="16"/>
        <v>0</v>
      </c>
      <c r="I60" s="24">
        <f t="shared" si="17"/>
        <v>0</v>
      </c>
      <c r="J60" s="24">
        <f t="shared" si="8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0"/>
        <v>12024</v>
      </c>
      <c r="B61" s="12">
        <f t="shared" si="11"/>
        <v>45292</v>
      </c>
      <c r="C61" s="13">
        <f t="shared" si="12"/>
        <v>350</v>
      </c>
      <c r="D61" s="13">
        <f t="shared" si="13"/>
        <v>35</v>
      </c>
      <c r="E61" s="13">
        <f t="shared" si="14"/>
        <v>1400</v>
      </c>
      <c r="F61" s="14">
        <f t="shared" si="15"/>
        <v>0</v>
      </c>
      <c r="G61" s="14">
        <f t="shared" si="9"/>
        <v>1400</v>
      </c>
      <c r="H61" s="14">
        <f t="shared" si="16"/>
        <v>0</v>
      </c>
      <c r="I61" s="24">
        <f t="shared" si="17"/>
        <v>0</v>
      </c>
      <c r="J61" s="24">
        <f t="shared" si="8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0"/>
        <v>22024</v>
      </c>
      <c r="B62" s="12">
        <f t="shared" si="11"/>
        <v>45323</v>
      </c>
      <c r="C62" s="13">
        <f t="shared" si="12"/>
        <v>350</v>
      </c>
      <c r="D62" s="13">
        <f t="shared" si="13"/>
        <v>35</v>
      </c>
      <c r="E62" s="13">
        <f t="shared" si="14"/>
        <v>1435</v>
      </c>
      <c r="F62" s="14">
        <f t="shared" si="15"/>
        <v>0</v>
      </c>
      <c r="G62" s="14">
        <f t="shared" si="9"/>
        <v>1435</v>
      </c>
      <c r="H62" s="14">
        <f t="shared" si="16"/>
        <v>0</v>
      </c>
      <c r="I62" s="24">
        <f t="shared" si="17"/>
        <v>0</v>
      </c>
      <c r="J62" s="24">
        <f t="shared" si="8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0"/>
        <v>32024</v>
      </c>
      <c r="B63" s="12">
        <f t="shared" si="11"/>
        <v>45352</v>
      </c>
      <c r="C63" s="13">
        <f t="shared" si="12"/>
        <v>350</v>
      </c>
      <c r="D63" s="13">
        <f t="shared" si="13"/>
        <v>35</v>
      </c>
      <c r="E63" s="13">
        <f t="shared" si="14"/>
        <v>1470</v>
      </c>
      <c r="F63" s="14">
        <f t="shared" si="15"/>
        <v>0</v>
      </c>
      <c r="G63" s="14">
        <f t="shared" si="9"/>
        <v>1470</v>
      </c>
      <c r="H63" s="14">
        <f t="shared" si="16"/>
        <v>0</v>
      </c>
      <c r="I63" s="24">
        <f t="shared" si="17"/>
        <v>0</v>
      </c>
      <c r="J63" s="24">
        <f t="shared" si="8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0"/>
        <v>42024</v>
      </c>
      <c r="B64" s="12">
        <f t="shared" si="11"/>
        <v>45383</v>
      </c>
      <c r="C64" s="13">
        <f t="shared" si="12"/>
        <v>350</v>
      </c>
      <c r="D64" s="13">
        <f t="shared" si="13"/>
        <v>35</v>
      </c>
      <c r="E64" s="13">
        <f t="shared" si="14"/>
        <v>1505</v>
      </c>
      <c r="F64" s="14">
        <f t="shared" si="15"/>
        <v>0</v>
      </c>
      <c r="G64" s="14">
        <f t="shared" si="9"/>
        <v>1505</v>
      </c>
      <c r="H64" s="14">
        <f t="shared" si="16"/>
        <v>0</v>
      </c>
      <c r="I64" s="24">
        <f t="shared" si="17"/>
        <v>0</v>
      </c>
      <c r="J64" s="24">
        <f t="shared" si="8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0"/>
        <v>52024</v>
      </c>
      <c r="B65" s="12">
        <f t="shared" si="11"/>
        <v>45413</v>
      </c>
      <c r="C65" s="13">
        <f t="shared" si="12"/>
        <v>350</v>
      </c>
      <c r="D65" s="13">
        <f t="shared" si="13"/>
        <v>35</v>
      </c>
      <c r="E65" s="13">
        <f t="shared" si="14"/>
        <v>1540</v>
      </c>
      <c r="F65" s="14">
        <f t="shared" si="15"/>
        <v>0</v>
      </c>
      <c r="G65" s="14">
        <f t="shared" si="9"/>
        <v>1540</v>
      </c>
      <c r="H65" s="14">
        <f t="shared" si="16"/>
        <v>0</v>
      </c>
      <c r="I65" s="24">
        <f t="shared" si="17"/>
        <v>0</v>
      </c>
      <c r="J65" s="24">
        <f t="shared" si="8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0"/>
        <v>62024</v>
      </c>
      <c r="B66" s="12">
        <f t="shared" si="11"/>
        <v>45444</v>
      </c>
      <c r="C66" s="13">
        <f t="shared" si="12"/>
        <v>350</v>
      </c>
      <c r="D66" s="13">
        <f t="shared" si="13"/>
        <v>35</v>
      </c>
      <c r="E66" s="13">
        <f t="shared" si="14"/>
        <v>1575</v>
      </c>
      <c r="F66" s="14">
        <f t="shared" si="15"/>
        <v>0</v>
      </c>
      <c r="G66" s="14">
        <f t="shared" si="9"/>
        <v>1575</v>
      </c>
      <c r="H66" s="14">
        <f t="shared" si="16"/>
        <v>0</v>
      </c>
      <c r="I66" s="24">
        <f t="shared" si="17"/>
        <v>0</v>
      </c>
      <c r="J66" s="24">
        <f t="shared" si="8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0"/>
        <v>72024</v>
      </c>
      <c r="B67" s="12">
        <f t="shared" si="11"/>
        <v>45474</v>
      </c>
      <c r="C67" s="13">
        <f t="shared" si="12"/>
        <v>350</v>
      </c>
      <c r="D67" s="13">
        <f t="shared" si="13"/>
        <v>35</v>
      </c>
      <c r="E67" s="13">
        <f t="shared" si="14"/>
        <v>1610</v>
      </c>
      <c r="F67" s="14">
        <f t="shared" si="15"/>
        <v>0</v>
      </c>
      <c r="G67" s="14">
        <f t="shared" si="9"/>
        <v>1610</v>
      </c>
      <c r="H67" s="14">
        <f t="shared" si="16"/>
        <v>0</v>
      </c>
      <c r="I67" s="24">
        <f t="shared" si="17"/>
        <v>0</v>
      </c>
      <c r="J67" s="24">
        <f t="shared" si="8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0"/>
        <v>82024</v>
      </c>
      <c r="B68" s="12">
        <f t="shared" si="11"/>
        <v>45505</v>
      </c>
      <c r="C68" s="13">
        <f t="shared" si="12"/>
        <v>350</v>
      </c>
      <c r="D68" s="13">
        <f t="shared" si="13"/>
        <v>35</v>
      </c>
      <c r="E68" s="13">
        <f t="shared" si="14"/>
        <v>1645</v>
      </c>
      <c r="F68" s="14">
        <f t="shared" si="15"/>
        <v>0</v>
      </c>
      <c r="G68" s="14">
        <f t="shared" si="9"/>
        <v>1645</v>
      </c>
      <c r="H68" s="14">
        <f t="shared" si="16"/>
        <v>0</v>
      </c>
      <c r="I68" s="24">
        <f t="shared" si="17"/>
        <v>0</v>
      </c>
      <c r="J68" s="24">
        <f t="shared" si="8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0"/>
        <v>92024</v>
      </c>
      <c r="B69" s="12">
        <f t="shared" si="11"/>
        <v>45536</v>
      </c>
      <c r="C69" s="13">
        <f t="shared" si="12"/>
        <v>350</v>
      </c>
      <c r="D69" s="13">
        <f t="shared" si="13"/>
        <v>35</v>
      </c>
      <c r="E69" s="13">
        <f t="shared" si="14"/>
        <v>1680</v>
      </c>
      <c r="F69" s="14">
        <f t="shared" si="15"/>
        <v>0</v>
      </c>
      <c r="G69" s="14">
        <f t="shared" ref="G69:G100" si="18">E69-F69</f>
        <v>1680</v>
      </c>
      <c r="H69" s="14">
        <f t="shared" si="16"/>
        <v>0</v>
      </c>
      <c r="I69" s="24">
        <f t="shared" si="17"/>
        <v>0</v>
      </c>
      <c r="J69" s="24">
        <f t="shared" si="8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9">MONTH(B70)&amp;YEAR(B70)</f>
        <v>102024</v>
      </c>
      <c r="B70" s="12">
        <f t="shared" ref="B70:B101" si="20">EDATE(B69,1)</f>
        <v>45566</v>
      </c>
      <c r="C70" s="13">
        <f t="shared" ref="C70:C101" si="21">C69-H70+I70</f>
        <v>350</v>
      </c>
      <c r="D70" s="13">
        <f t="shared" ref="D70:D101" si="22">C69*$K$1</f>
        <v>35</v>
      </c>
      <c r="E70" s="13">
        <f t="shared" ref="E70:E101" si="23">C69*$K$1+G69</f>
        <v>1715</v>
      </c>
      <c r="F70" s="14">
        <f t="shared" ref="F70:F101" si="24">IF(J70&gt;E70,E70,J70)</f>
        <v>0</v>
      </c>
      <c r="G70" s="14">
        <f t="shared" si="18"/>
        <v>1715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8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9"/>
        <v>112024</v>
      </c>
      <c r="B71" s="12">
        <f t="shared" si="20"/>
        <v>45597</v>
      </c>
      <c r="C71" s="13">
        <f t="shared" si="21"/>
        <v>350</v>
      </c>
      <c r="D71" s="13">
        <f t="shared" si="22"/>
        <v>35</v>
      </c>
      <c r="E71" s="13">
        <f t="shared" si="23"/>
        <v>1750</v>
      </c>
      <c r="F71" s="14">
        <f t="shared" si="24"/>
        <v>0</v>
      </c>
      <c r="G71" s="14">
        <f t="shared" si="18"/>
        <v>1750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9"/>
        <v>122024</v>
      </c>
      <c r="B72" s="12">
        <f t="shared" si="20"/>
        <v>45627</v>
      </c>
      <c r="C72" s="13">
        <f t="shared" si="21"/>
        <v>350</v>
      </c>
      <c r="D72" s="13">
        <f t="shared" si="22"/>
        <v>35</v>
      </c>
      <c r="E72" s="13">
        <f t="shared" si="23"/>
        <v>1785</v>
      </c>
      <c r="F72" s="14">
        <f t="shared" si="24"/>
        <v>0</v>
      </c>
      <c r="G72" s="14">
        <f t="shared" si="18"/>
        <v>1785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9"/>
        <v>12025</v>
      </c>
      <c r="B73" s="12">
        <f t="shared" si="20"/>
        <v>45658</v>
      </c>
      <c r="C73" s="13">
        <f t="shared" si="21"/>
        <v>350</v>
      </c>
      <c r="D73" s="13">
        <f t="shared" si="22"/>
        <v>35</v>
      </c>
      <c r="E73" s="13">
        <f t="shared" si="23"/>
        <v>1820</v>
      </c>
      <c r="F73" s="14">
        <f t="shared" si="24"/>
        <v>0</v>
      </c>
      <c r="G73" s="14">
        <f t="shared" si="18"/>
        <v>1820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9"/>
        <v>22025</v>
      </c>
      <c r="B74" s="12">
        <f t="shared" si="20"/>
        <v>45689</v>
      </c>
      <c r="C74" s="13">
        <f t="shared" si="21"/>
        <v>350</v>
      </c>
      <c r="D74" s="13">
        <f t="shared" si="22"/>
        <v>35</v>
      </c>
      <c r="E74" s="13">
        <f t="shared" si="23"/>
        <v>1855</v>
      </c>
      <c r="F74" s="14">
        <f t="shared" si="24"/>
        <v>0</v>
      </c>
      <c r="G74" s="14">
        <f t="shared" si="18"/>
        <v>1855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9"/>
        <v>32025</v>
      </c>
      <c r="B75" s="12">
        <f t="shared" si="20"/>
        <v>45717</v>
      </c>
      <c r="C75" s="13">
        <f t="shared" si="21"/>
        <v>350</v>
      </c>
      <c r="D75" s="13">
        <f t="shared" si="22"/>
        <v>35</v>
      </c>
      <c r="E75" s="13">
        <f t="shared" si="23"/>
        <v>1890</v>
      </c>
      <c r="F75" s="14">
        <f t="shared" si="24"/>
        <v>0</v>
      </c>
      <c r="G75" s="14">
        <f t="shared" si="18"/>
        <v>1890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9"/>
        <v>42025</v>
      </c>
      <c r="B76" s="12">
        <f t="shared" si="20"/>
        <v>45748</v>
      </c>
      <c r="C76" s="13">
        <f t="shared" si="21"/>
        <v>350</v>
      </c>
      <c r="D76" s="13">
        <f t="shared" si="22"/>
        <v>35</v>
      </c>
      <c r="E76" s="13">
        <f t="shared" si="23"/>
        <v>1925</v>
      </c>
      <c r="F76" s="14">
        <f t="shared" si="24"/>
        <v>0</v>
      </c>
      <c r="G76" s="14">
        <f t="shared" si="18"/>
        <v>1925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9"/>
        <v>52025</v>
      </c>
      <c r="B77" s="12">
        <f t="shared" si="20"/>
        <v>45778</v>
      </c>
      <c r="C77" s="13">
        <f t="shared" si="21"/>
        <v>350</v>
      </c>
      <c r="D77" s="13">
        <f t="shared" si="22"/>
        <v>35</v>
      </c>
      <c r="E77" s="13">
        <f t="shared" si="23"/>
        <v>1960</v>
      </c>
      <c r="F77" s="14">
        <f t="shared" si="24"/>
        <v>0</v>
      </c>
      <c r="G77" s="14">
        <f t="shared" si="18"/>
        <v>1960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9"/>
        <v>62025</v>
      </c>
      <c r="B78" s="12">
        <f t="shared" si="20"/>
        <v>45809</v>
      </c>
      <c r="C78" s="13">
        <f t="shared" si="21"/>
        <v>350</v>
      </c>
      <c r="D78" s="13">
        <f t="shared" si="22"/>
        <v>35</v>
      </c>
      <c r="E78" s="13">
        <f t="shared" si="23"/>
        <v>1995</v>
      </c>
      <c r="F78" s="14">
        <f t="shared" si="24"/>
        <v>0</v>
      </c>
      <c r="G78" s="14">
        <f t="shared" si="18"/>
        <v>1995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9"/>
        <v>72025</v>
      </c>
      <c r="B79" s="12">
        <f t="shared" si="20"/>
        <v>45839</v>
      </c>
      <c r="C79" s="13">
        <f t="shared" si="21"/>
        <v>350</v>
      </c>
      <c r="D79" s="13">
        <f t="shared" si="22"/>
        <v>35</v>
      </c>
      <c r="E79" s="13">
        <f t="shared" si="23"/>
        <v>2030</v>
      </c>
      <c r="F79" s="14">
        <f t="shared" si="24"/>
        <v>0</v>
      </c>
      <c r="G79" s="14">
        <f t="shared" si="18"/>
        <v>2030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9"/>
        <v>82025</v>
      </c>
      <c r="B80" s="12">
        <f t="shared" si="20"/>
        <v>45870</v>
      </c>
      <c r="C80" s="13">
        <f t="shared" si="21"/>
        <v>350</v>
      </c>
      <c r="D80" s="13">
        <f t="shared" si="22"/>
        <v>35</v>
      </c>
      <c r="E80" s="13">
        <f t="shared" si="23"/>
        <v>2065</v>
      </c>
      <c r="F80" s="14">
        <f t="shared" si="24"/>
        <v>0</v>
      </c>
      <c r="G80" s="14">
        <f t="shared" si="18"/>
        <v>2065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9"/>
        <v>92025</v>
      </c>
      <c r="B81" s="12">
        <f t="shared" si="20"/>
        <v>45901</v>
      </c>
      <c r="C81" s="13">
        <f t="shared" si="21"/>
        <v>350</v>
      </c>
      <c r="D81" s="13">
        <f t="shared" si="22"/>
        <v>35</v>
      </c>
      <c r="E81" s="13">
        <f t="shared" si="23"/>
        <v>2100</v>
      </c>
      <c r="F81" s="14">
        <f t="shared" si="24"/>
        <v>0</v>
      </c>
      <c r="G81" s="14">
        <f t="shared" si="18"/>
        <v>2100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9"/>
        <v>102025</v>
      </c>
      <c r="B82" s="12">
        <f t="shared" si="20"/>
        <v>45931</v>
      </c>
      <c r="C82" s="13">
        <f t="shared" si="21"/>
        <v>350</v>
      </c>
      <c r="D82" s="13">
        <f t="shared" si="22"/>
        <v>35</v>
      </c>
      <c r="E82" s="13">
        <f t="shared" si="23"/>
        <v>2135</v>
      </c>
      <c r="F82" s="14">
        <f t="shared" si="24"/>
        <v>0</v>
      </c>
      <c r="G82" s="14">
        <f t="shared" si="18"/>
        <v>2135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9"/>
        <v>112025</v>
      </c>
      <c r="B83" s="12">
        <f t="shared" si="20"/>
        <v>45962</v>
      </c>
      <c r="C83" s="13">
        <f t="shared" si="21"/>
        <v>350</v>
      </c>
      <c r="D83" s="13">
        <f t="shared" si="22"/>
        <v>35</v>
      </c>
      <c r="E83" s="13">
        <f t="shared" si="23"/>
        <v>2170</v>
      </c>
      <c r="F83" s="14">
        <f t="shared" si="24"/>
        <v>0</v>
      </c>
      <c r="G83" s="14">
        <f t="shared" si="18"/>
        <v>2170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9"/>
        <v>122025</v>
      </c>
      <c r="B84" s="12">
        <f t="shared" si="20"/>
        <v>45992</v>
      </c>
      <c r="C84" s="13">
        <f t="shared" si="21"/>
        <v>350</v>
      </c>
      <c r="D84" s="13">
        <f t="shared" si="22"/>
        <v>35</v>
      </c>
      <c r="E84" s="13">
        <f t="shared" si="23"/>
        <v>2205</v>
      </c>
      <c r="F84" s="14">
        <f t="shared" si="24"/>
        <v>0</v>
      </c>
      <c r="G84" s="14">
        <f t="shared" si="18"/>
        <v>2205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9"/>
        <v>12026</v>
      </c>
      <c r="B85" s="12">
        <f t="shared" si="20"/>
        <v>46023</v>
      </c>
      <c r="C85" s="13">
        <f t="shared" si="21"/>
        <v>350</v>
      </c>
      <c r="D85" s="13">
        <f t="shared" si="22"/>
        <v>35</v>
      </c>
      <c r="E85" s="13">
        <f t="shared" si="23"/>
        <v>2240</v>
      </c>
      <c r="F85" s="14">
        <f t="shared" si="24"/>
        <v>0</v>
      </c>
      <c r="G85" s="14">
        <f t="shared" si="18"/>
        <v>2240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9"/>
        <v>22026</v>
      </c>
      <c r="B86" s="12">
        <f t="shared" si="20"/>
        <v>46054</v>
      </c>
      <c r="C86" s="13">
        <f t="shared" si="21"/>
        <v>350</v>
      </c>
      <c r="D86" s="13">
        <f t="shared" si="22"/>
        <v>35</v>
      </c>
      <c r="E86" s="13">
        <f t="shared" si="23"/>
        <v>2275</v>
      </c>
      <c r="F86" s="14">
        <f t="shared" si="24"/>
        <v>0</v>
      </c>
      <c r="G86" s="14">
        <f t="shared" si="18"/>
        <v>2275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9"/>
        <v>32026</v>
      </c>
      <c r="B87" s="12">
        <f t="shared" si="20"/>
        <v>46082</v>
      </c>
      <c r="C87" s="13">
        <f t="shared" si="21"/>
        <v>350</v>
      </c>
      <c r="D87" s="13">
        <f t="shared" si="22"/>
        <v>35</v>
      </c>
      <c r="E87" s="13">
        <f t="shared" si="23"/>
        <v>2310</v>
      </c>
      <c r="F87" s="14">
        <f t="shared" si="24"/>
        <v>0</v>
      </c>
      <c r="G87" s="14">
        <f t="shared" si="18"/>
        <v>2310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9"/>
        <v>42026</v>
      </c>
      <c r="B88" s="12">
        <f t="shared" si="20"/>
        <v>46113</v>
      </c>
      <c r="C88" s="13">
        <f t="shared" si="21"/>
        <v>350</v>
      </c>
      <c r="D88" s="13">
        <f t="shared" si="22"/>
        <v>35</v>
      </c>
      <c r="E88" s="13">
        <f t="shared" si="23"/>
        <v>2345</v>
      </c>
      <c r="F88" s="14">
        <f t="shared" si="24"/>
        <v>0</v>
      </c>
      <c r="G88" s="14">
        <f t="shared" si="18"/>
        <v>2345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9"/>
        <v>52026</v>
      </c>
      <c r="B89" s="12">
        <f t="shared" si="20"/>
        <v>46143</v>
      </c>
      <c r="C89" s="13">
        <f t="shared" si="21"/>
        <v>350</v>
      </c>
      <c r="D89" s="13">
        <f t="shared" si="22"/>
        <v>35</v>
      </c>
      <c r="E89" s="13">
        <f t="shared" si="23"/>
        <v>2380</v>
      </c>
      <c r="F89" s="14">
        <f t="shared" si="24"/>
        <v>0</v>
      </c>
      <c r="G89" s="14">
        <f t="shared" si="18"/>
        <v>2380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9"/>
        <v>62026</v>
      </c>
      <c r="B90" s="12">
        <f t="shared" si="20"/>
        <v>46174</v>
      </c>
      <c r="C90" s="13">
        <f t="shared" si="21"/>
        <v>350</v>
      </c>
      <c r="D90" s="13">
        <f t="shared" si="22"/>
        <v>35</v>
      </c>
      <c r="E90" s="13">
        <f t="shared" si="23"/>
        <v>2415</v>
      </c>
      <c r="F90" s="14">
        <f t="shared" si="24"/>
        <v>0</v>
      </c>
      <c r="G90" s="14">
        <f t="shared" si="18"/>
        <v>2415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9"/>
        <v>72026</v>
      </c>
      <c r="B91" s="12">
        <f t="shared" si="20"/>
        <v>46204</v>
      </c>
      <c r="C91" s="13">
        <f t="shared" si="21"/>
        <v>350</v>
      </c>
      <c r="D91" s="13">
        <f t="shared" si="22"/>
        <v>35</v>
      </c>
      <c r="E91" s="13">
        <f t="shared" si="23"/>
        <v>2450</v>
      </c>
      <c r="F91" s="14">
        <f t="shared" si="24"/>
        <v>0</v>
      </c>
      <c r="G91" s="14">
        <f t="shared" si="18"/>
        <v>2450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9"/>
        <v>82026</v>
      </c>
      <c r="B92" s="12">
        <f t="shared" si="20"/>
        <v>46235</v>
      </c>
      <c r="C92" s="13">
        <f t="shared" si="21"/>
        <v>350</v>
      </c>
      <c r="D92" s="13">
        <f t="shared" si="22"/>
        <v>35</v>
      </c>
      <c r="E92" s="13">
        <f t="shared" si="23"/>
        <v>2485</v>
      </c>
      <c r="F92" s="14">
        <f t="shared" si="24"/>
        <v>0</v>
      </c>
      <c r="G92" s="14">
        <f t="shared" si="18"/>
        <v>2485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9"/>
        <v>92026</v>
      </c>
      <c r="B93" s="12">
        <f t="shared" si="20"/>
        <v>46266</v>
      </c>
      <c r="C93" s="13">
        <f t="shared" si="21"/>
        <v>350</v>
      </c>
      <c r="D93" s="13">
        <f t="shared" si="22"/>
        <v>35</v>
      </c>
      <c r="E93" s="13">
        <f t="shared" si="23"/>
        <v>2520</v>
      </c>
      <c r="F93" s="14">
        <f t="shared" si="24"/>
        <v>0</v>
      </c>
      <c r="G93" s="14">
        <f t="shared" si="18"/>
        <v>2520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9"/>
        <v>102026</v>
      </c>
      <c r="B94" s="12">
        <f t="shared" si="20"/>
        <v>46296</v>
      </c>
      <c r="C94" s="13">
        <f t="shared" si="21"/>
        <v>350</v>
      </c>
      <c r="D94" s="13">
        <f t="shared" si="22"/>
        <v>35</v>
      </c>
      <c r="E94" s="13">
        <f t="shared" si="23"/>
        <v>2555</v>
      </c>
      <c r="F94" s="14">
        <f t="shared" si="24"/>
        <v>0</v>
      </c>
      <c r="G94" s="14">
        <f t="shared" si="18"/>
        <v>2555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9"/>
        <v>112026</v>
      </c>
      <c r="B95" s="12">
        <f t="shared" si="20"/>
        <v>46327</v>
      </c>
      <c r="C95" s="13">
        <f t="shared" si="21"/>
        <v>350</v>
      </c>
      <c r="D95" s="13">
        <f t="shared" si="22"/>
        <v>35</v>
      </c>
      <c r="E95" s="13">
        <f t="shared" si="23"/>
        <v>2590</v>
      </c>
      <c r="F95" s="14">
        <f t="shared" si="24"/>
        <v>0</v>
      </c>
      <c r="G95" s="14">
        <f t="shared" si="18"/>
        <v>2590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9"/>
        <v>122026</v>
      </c>
      <c r="B96" s="12">
        <f t="shared" si="20"/>
        <v>46357</v>
      </c>
      <c r="C96" s="13">
        <f t="shared" si="21"/>
        <v>350</v>
      </c>
      <c r="D96" s="13">
        <f t="shared" si="22"/>
        <v>35</v>
      </c>
      <c r="E96" s="13">
        <f t="shared" si="23"/>
        <v>2625</v>
      </c>
      <c r="F96" s="14">
        <f t="shared" si="24"/>
        <v>0</v>
      </c>
      <c r="G96" s="14">
        <f t="shared" si="18"/>
        <v>2625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9"/>
        <v>12027</v>
      </c>
      <c r="B97" s="12">
        <f t="shared" si="20"/>
        <v>46388</v>
      </c>
      <c r="C97" s="13">
        <f t="shared" si="21"/>
        <v>350</v>
      </c>
      <c r="D97" s="13">
        <f t="shared" si="22"/>
        <v>35</v>
      </c>
      <c r="E97" s="13">
        <f t="shared" si="23"/>
        <v>2660</v>
      </c>
      <c r="F97" s="14">
        <f t="shared" si="24"/>
        <v>0</v>
      </c>
      <c r="G97" s="14">
        <f t="shared" si="18"/>
        <v>2660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9"/>
        <v>22027</v>
      </c>
      <c r="B98" s="12">
        <f t="shared" si="20"/>
        <v>46419</v>
      </c>
      <c r="C98" s="13">
        <f t="shared" si="21"/>
        <v>350</v>
      </c>
      <c r="D98" s="13">
        <f t="shared" si="22"/>
        <v>35</v>
      </c>
      <c r="E98" s="13">
        <f t="shared" si="23"/>
        <v>2695</v>
      </c>
      <c r="F98" s="14">
        <f t="shared" si="24"/>
        <v>0</v>
      </c>
      <c r="G98" s="14">
        <f t="shared" si="18"/>
        <v>2695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9"/>
        <v>32027</v>
      </c>
      <c r="B99" s="12">
        <f t="shared" si="20"/>
        <v>46447</v>
      </c>
      <c r="C99" s="13">
        <f t="shared" si="21"/>
        <v>350</v>
      </c>
      <c r="D99" s="13">
        <f t="shared" si="22"/>
        <v>35</v>
      </c>
      <c r="E99" s="13">
        <f t="shared" si="23"/>
        <v>2730</v>
      </c>
      <c r="F99" s="14">
        <f t="shared" si="24"/>
        <v>0</v>
      </c>
      <c r="G99" s="14">
        <f t="shared" si="18"/>
        <v>2730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9"/>
        <v>42027</v>
      </c>
      <c r="B100" s="12">
        <f t="shared" si="20"/>
        <v>46478</v>
      </c>
      <c r="C100" s="13">
        <f t="shared" si="21"/>
        <v>350</v>
      </c>
      <c r="D100" s="13">
        <f t="shared" si="22"/>
        <v>35</v>
      </c>
      <c r="E100" s="13">
        <f t="shared" si="23"/>
        <v>2765</v>
      </c>
      <c r="F100" s="14">
        <f t="shared" si="24"/>
        <v>0</v>
      </c>
      <c r="G100" s="14">
        <f t="shared" si="18"/>
        <v>2765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9"/>
        <v>52027</v>
      </c>
      <c r="B101" s="12">
        <f t="shared" si="20"/>
        <v>46508</v>
      </c>
      <c r="C101" s="13">
        <f t="shared" si="21"/>
        <v>350</v>
      </c>
      <c r="D101" s="13">
        <f t="shared" si="22"/>
        <v>35</v>
      </c>
      <c r="E101" s="13">
        <f t="shared" si="23"/>
        <v>2800</v>
      </c>
      <c r="F101" s="14">
        <f t="shared" si="24"/>
        <v>0</v>
      </c>
      <c r="G101" s="14">
        <f t="shared" ref="G101:G124" si="28">E101-F101</f>
        <v>2800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9">MONTH(B102)&amp;YEAR(B102)</f>
        <v>62027</v>
      </c>
      <c r="B102" s="12">
        <f t="shared" ref="B102:B124" si="30">EDATE(B101,1)</f>
        <v>46539</v>
      </c>
      <c r="C102" s="13">
        <f t="shared" ref="C102:C124" si="31">C101-H102+I102</f>
        <v>350</v>
      </c>
      <c r="D102" s="13">
        <f t="shared" ref="D102:D124" si="32">C101*$K$1</f>
        <v>35</v>
      </c>
      <c r="E102" s="13">
        <f t="shared" ref="E102:E124" si="33">C101*$K$1+G101</f>
        <v>2835</v>
      </c>
      <c r="F102" s="14">
        <f t="shared" ref="F102:F124" si="34">IF(J102&gt;E102,E102,J102)</f>
        <v>0</v>
      </c>
      <c r="G102" s="14">
        <f t="shared" si="28"/>
        <v>2835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9"/>
        <v>72027</v>
      </c>
      <c r="B103" s="12">
        <f t="shared" si="30"/>
        <v>46569</v>
      </c>
      <c r="C103" s="13">
        <f t="shared" si="31"/>
        <v>350</v>
      </c>
      <c r="D103" s="13">
        <f t="shared" si="32"/>
        <v>35</v>
      </c>
      <c r="E103" s="13">
        <f t="shared" si="33"/>
        <v>2870</v>
      </c>
      <c r="F103" s="14">
        <f t="shared" si="34"/>
        <v>0</v>
      </c>
      <c r="G103" s="14">
        <f t="shared" si="28"/>
        <v>2870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9"/>
        <v>82027</v>
      </c>
      <c r="B104" s="12">
        <f t="shared" si="30"/>
        <v>46600</v>
      </c>
      <c r="C104" s="13">
        <f t="shared" si="31"/>
        <v>350</v>
      </c>
      <c r="D104" s="13">
        <f t="shared" si="32"/>
        <v>35</v>
      </c>
      <c r="E104" s="13">
        <f t="shared" si="33"/>
        <v>2905</v>
      </c>
      <c r="F104" s="14">
        <f t="shared" si="34"/>
        <v>0</v>
      </c>
      <c r="G104" s="14">
        <f t="shared" si="28"/>
        <v>2905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9"/>
        <v>92027</v>
      </c>
      <c r="B105" s="12">
        <f t="shared" si="30"/>
        <v>46631</v>
      </c>
      <c r="C105" s="13">
        <f t="shared" si="31"/>
        <v>350</v>
      </c>
      <c r="D105" s="13">
        <f t="shared" si="32"/>
        <v>35</v>
      </c>
      <c r="E105" s="13">
        <f t="shared" si="33"/>
        <v>2940</v>
      </c>
      <c r="F105" s="14">
        <f t="shared" si="34"/>
        <v>0</v>
      </c>
      <c r="G105" s="14">
        <f t="shared" si="28"/>
        <v>2940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9"/>
        <v>102027</v>
      </c>
      <c r="B106" s="12">
        <f t="shared" si="30"/>
        <v>46661</v>
      </c>
      <c r="C106" s="13">
        <f t="shared" si="31"/>
        <v>350</v>
      </c>
      <c r="D106" s="13">
        <f t="shared" si="32"/>
        <v>35</v>
      </c>
      <c r="E106" s="13">
        <f t="shared" si="33"/>
        <v>2975</v>
      </c>
      <c r="F106" s="14">
        <f t="shared" si="34"/>
        <v>0</v>
      </c>
      <c r="G106" s="14">
        <f t="shared" si="28"/>
        <v>2975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9"/>
        <v>112027</v>
      </c>
      <c r="B107" s="12">
        <f t="shared" si="30"/>
        <v>46692</v>
      </c>
      <c r="C107" s="13">
        <f t="shared" si="31"/>
        <v>350</v>
      </c>
      <c r="D107" s="13">
        <f t="shared" si="32"/>
        <v>35</v>
      </c>
      <c r="E107" s="13">
        <f t="shared" si="33"/>
        <v>3010</v>
      </c>
      <c r="F107" s="14">
        <f t="shared" si="34"/>
        <v>0</v>
      </c>
      <c r="G107" s="14">
        <f t="shared" si="28"/>
        <v>3010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9"/>
        <v>122027</v>
      </c>
      <c r="B108" s="12">
        <f t="shared" si="30"/>
        <v>46722</v>
      </c>
      <c r="C108" s="13">
        <f t="shared" si="31"/>
        <v>350</v>
      </c>
      <c r="D108" s="13">
        <f t="shared" si="32"/>
        <v>35</v>
      </c>
      <c r="E108" s="13">
        <f t="shared" si="33"/>
        <v>3045</v>
      </c>
      <c r="F108" s="14">
        <f t="shared" si="34"/>
        <v>0</v>
      </c>
      <c r="G108" s="14">
        <f t="shared" si="28"/>
        <v>3045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9"/>
        <v>12028</v>
      </c>
      <c r="B109" s="12">
        <f t="shared" si="30"/>
        <v>46753</v>
      </c>
      <c r="C109" s="13">
        <f t="shared" si="31"/>
        <v>350</v>
      </c>
      <c r="D109" s="13">
        <f t="shared" si="32"/>
        <v>35</v>
      </c>
      <c r="E109" s="13">
        <f t="shared" si="33"/>
        <v>3080</v>
      </c>
      <c r="F109" s="14">
        <f t="shared" si="34"/>
        <v>0</v>
      </c>
      <c r="G109" s="14">
        <f t="shared" si="28"/>
        <v>3080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9"/>
        <v>22028</v>
      </c>
      <c r="B110" s="12">
        <f t="shared" si="30"/>
        <v>46784</v>
      </c>
      <c r="C110" s="13">
        <f t="shared" si="31"/>
        <v>350</v>
      </c>
      <c r="D110" s="13">
        <f t="shared" si="32"/>
        <v>35</v>
      </c>
      <c r="E110" s="13">
        <f t="shared" si="33"/>
        <v>3115</v>
      </c>
      <c r="F110" s="14">
        <f t="shared" si="34"/>
        <v>0</v>
      </c>
      <c r="G110" s="14">
        <f t="shared" si="28"/>
        <v>3115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9"/>
        <v>32028</v>
      </c>
      <c r="B111" s="12">
        <f t="shared" si="30"/>
        <v>46813</v>
      </c>
      <c r="C111" s="13">
        <f t="shared" si="31"/>
        <v>350</v>
      </c>
      <c r="D111" s="13">
        <f t="shared" si="32"/>
        <v>35</v>
      </c>
      <c r="E111" s="13">
        <f t="shared" si="33"/>
        <v>3150</v>
      </c>
      <c r="F111" s="14">
        <f t="shared" si="34"/>
        <v>0</v>
      </c>
      <c r="G111" s="14">
        <f t="shared" si="28"/>
        <v>3150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9"/>
        <v>42028</v>
      </c>
      <c r="B112" s="12">
        <f t="shared" si="30"/>
        <v>46844</v>
      </c>
      <c r="C112" s="13">
        <f t="shared" si="31"/>
        <v>350</v>
      </c>
      <c r="D112" s="13">
        <f t="shared" si="32"/>
        <v>35</v>
      </c>
      <c r="E112" s="13">
        <f t="shared" si="33"/>
        <v>3185</v>
      </c>
      <c r="F112" s="14">
        <f t="shared" si="34"/>
        <v>0</v>
      </c>
      <c r="G112" s="14">
        <f t="shared" si="28"/>
        <v>3185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9"/>
        <v>52028</v>
      </c>
      <c r="B113" s="12">
        <f t="shared" si="30"/>
        <v>46874</v>
      </c>
      <c r="C113" s="13">
        <f t="shared" si="31"/>
        <v>350</v>
      </c>
      <c r="D113" s="13">
        <f t="shared" si="32"/>
        <v>35</v>
      </c>
      <c r="E113" s="13">
        <f t="shared" si="33"/>
        <v>3220</v>
      </c>
      <c r="F113" s="14">
        <f t="shared" si="34"/>
        <v>0</v>
      </c>
      <c r="G113" s="14">
        <f t="shared" si="28"/>
        <v>3220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9"/>
        <v>62028</v>
      </c>
      <c r="B114" s="12">
        <f t="shared" si="30"/>
        <v>46905</v>
      </c>
      <c r="C114" s="13">
        <f t="shared" si="31"/>
        <v>350</v>
      </c>
      <c r="D114" s="13">
        <f t="shared" si="32"/>
        <v>35</v>
      </c>
      <c r="E114" s="13">
        <f t="shared" si="33"/>
        <v>3255</v>
      </c>
      <c r="F114" s="14">
        <f t="shared" si="34"/>
        <v>0</v>
      </c>
      <c r="G114" s="14">
        <f t="shared" si="28"/>
        <v>3255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9"/>
        <v>72028</v>
      </c>
      <c r="B115" s="12">
        <f t="shared" si="30"/>
        <v>46935</v>
      </c>
      <c r="C115" s="13">
        <f t="shared" si="31"/>
        <v>350</v>
      </c>
      <c r="D115" s="13">
        <f t="shared" si="32"/>
        <v>35</v>
      </c>
      <c r="E115" s="13">
        <f t="shared" si="33"/>
        <v>3290</v>
      </c>
      <c r="F115" s="14">
        <f t="shared" si="34"/>
        <v>0</v>
      </c>
      <c r="G115" s="14">
        <f t="shared" si="28"/>
        <v>3290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9"/>
        <v>82028</v>
      </c>
      <c r="B116" s="12">
        <f t="shared" si="30"/>
        <v>46966</v>
      </c>
      <c r="C116" s="13">
        <f t="shared" si="31"/>
        <v>350</v>
      </c>
      <c r="D116" s="13">
        <f t="shared" si="32"/>
        <v>35</v>
      </c>
      <c r="E116" s="13">
        <f t="shared" si="33"/>
        <v>3325</v>
      </c>
      <c r="F116" s="14">
        <f t="shared" si="34"/>
        <v>0</v>
      </c>
      <c r="G116" s="14">
        <f t="shared" si="28"/>
        <v>3325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9"/>
        <v>92028</v>
      </c>
      <c r="B117" s="12">
        <f t="shared" si="30"/>
        <v>46997</v>
      </c>
      <c r="C117" s="13">
        <f t="shared" si="31"/>
        <v>350</v>
      </c>
      <c r="D117" s="13">
        <f t="shared" si="32"/>
        <v>35</v>
      </c>
      <c r="E117" s="13">
        <f t="shared" si="33"/>
        <v>3360</v>
      </c>
      <c r="F117" s="14">
        <f t="shared" si="34"/>
        <v>0</v>
      </c>
      <c r="G117" s="14">
        <f t="shared" si="28"/>
        <v>3360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9"/>
        <v>102028</v>
      </c>
      <c r="B118" s="12">
        <f t="shared" si="30"/>
        <v>47027</v>
      </c>
      <c r="C118" s="13">
        <f t="shared" si="31"/>
        <v>350</v>
      </c>
      <c r="D118" s="13">
        <f t="shared" si="32"/>
        <v>35</v>
      </c>
      <c r="E118" s="13">
        <f t="shared" si="33"/>
        <v>3395</v>
      </c>
      <c r="F118" s="14">
        <f t="shared" si="34"/>
        <v>0</v>
      </c>
      <c r="G118" s="14">
        <f t="shared" si="28"/>
        <v>3395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9"/>
        <v>112028</v>
      </c>
      <c r="B119" s="12">
        <f t="shared" si="30"/>
        <v>47058</v>
      </c>
      <c r="C119" s="13">
        <f t="shared" si="31"/>
        <v>350</v>
      </c>
      <c r="D119" s="13">
        <f t="shared" si="32"/>
        <v>35</v>
      </c>
      <c r="E119" s="13">
        <f t="shared" si="33"/>
        <v>3430</v>
      </c>
      <c r="F119" s="14">
        <f t="shared" si="34"/>
        <v>0</v>
      </c>
      <c r="G119" s="14">
        <f t="shared" si="28"/>
        <v>3430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9"/>
        <v>122028</v>
      </c>
      <c r="B120" s="12">
        <f t="shared" si="30"/>
        <v>47088</v>
      </c>
      <c r="C120" s="13">
        <f t="shared" si="31"/>
        <v>350</v>
      </c>
      <c r="D120" s="13">
        <f t="shared" si="32"/>
        <v>35</v>
      </c>
      <c r="E120" s="13">
        <f t="shared" si="33"/>
        <v>3465</v>
      </c>
      <c r="F120" s="14">
        <f t="shared" si="34"/>
        <v>0</v>
      </c>
      <c r="G120" s="14">
        <f t="shared" si="28"/>
        <v>3465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9"/>
        <v>12029</v>
      </c>
      <c r="B121" s="12">
        <f t="shared" si="30"/>
        <v>47119</v>
      </c>
      <c r="C121" s="13">
        <f t="shared" si="31"/>
        <v>350</v>
      </c>
      <c r="D121" s="13">
        <f t="shared" si="32"/>
        <v>35</v>
      </c>
      <c r="E121" s="13">
        <f t="shared" si="33"/>
        <v>3500</v>
      </c>
      <c r="F121" s="14">
        <f t="shared" si="34"/>
        <v>0</v>
      </c>
      <c r="G121" s="14">
        <f t="shared" si="28"/>
        <v>3500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9"/>
        <v>22029</v>
      </c>
      <c r="B122" s="12">
        <f t="shared" si="30"/>
        <v>47150</v>
      </c>
      <c r="C122" s="13">
        <f t="shared" si="31"/>
        <v>350</v>
      </c>
      <c r="D122" s="13">
        <f t="shared" si="32"/>
        <v>35</v>
      </c>
      <c r="E122" s="13">
        <f t="shared" si="33"/>
        <v>3535</v>
      </c>
      <c r="F122" s="14">
        <f t="shared" si="34"/>
        <v>0</v>
      </c>
      <c r="G122" s="14">
        <f t="shared" si="28"/>
        <v>3535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9"/>
        <v>32029</v>
      </c>
      <c r="B123" s="12">
        <f t="shared" si="30"/>
        <v>47178</v>
      </c>
      <c r="C123" s="13">
        <f t="shared" si="31"/>
        <v>350</v>
      </c>
      <c r="D123" s="13">
        <f t="shared" si="32"/>
        <v>35</v>
      </c>
      <c r="E123" s="13">
        <f t="shared" si="33"/>
        <v>3570</v>
      </c>
      <c r="F123" s="14">
        <f t="shared" si="34"/>
        <v>0</v>
      </c>
      <c r="G123" s="14">
        <f t="shared" si="28"/>
        <v>3570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9"/>
        <v>42029</v>
      </c>
      <c r="B124" s="12">
        <f t="shared" si="30"/>
        <v>47209</v>
      </c>
      <c r="C124" s="13">
        <f t="shared" si="31"/>
        <v>350</v>
      </c>
      <c r="D124" s="13">
        <f t="shared" si="32"/>
        <v>35</v>
      </c>
      <c r="E124" s="13">
        <f t="shared" si="33"/>
        <v>3605</v>
      </c>
      <c r="F124" s="14">
        <f t="shared" si="34"/>
        <v>0</v>
      </c>
      <c r="G124" s="14">
        <f t="shared" si="28"/>
        <v>3605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4" sqref="S4"/>
    </sheetView>
  </sheetViews>
  <sheetFormatPr defaultColWidth="11" defaultRowHeight="15"/>
  <cols>
    <col min="1" max="1" width="7" hidden="1" customWidth="1"/>
    <col min="2" max="2" width="8.42857142857143" customWidth="1"/>
    <col min="3" max="3" width="13.1428571428571" customWidth="1"/>
    <col min="4" max="4" width="10" customWidth="1"/>
    <col min="5" max="5" width="10.4285714285714" customWidth="1"/>
    <col min="6" max="6" width="10.5714285714286" customWidth="1"/>
    <col min="7" max="7" width="10.2857142857143" customWidth="1"/>
    <col min="8" max="8" width="10.4285714285714" customWidth="1"/>
    <col min="9" max="9" width="13.1428571428571" customWidth="1"/>
    <col min="10" max="10" width="9.28571428571429" customWidth="1"/>
    <col min="11" max="11" width="9.42857142857143" customWidth="1"/>
    <col min="12" max="12" width="8.57142857142857" customWidth="1"/>
    <col min="13" max="13" width="9.71428571428571" customWidth="1"/>
    <col min="14" max="14" width="10.7142857142857" customWidth="1"/>
    <col min="15" max="15" width="12.7142857142857" customWidth="1"/>
    <col min="16" max="16" width="10.2857142857143" customWidth="1"/>
    <col min="17" max="17" width="5.42857142857143" customWidth="1"/>
    <col min="18" max="18" width="18.8571428571429" customWidth="1"/>
    <col min="19" max="19" width="11.5714285714286" customWidth="1"/>
  </cols>
  <sheetData>
    <row r="1" spans="2:16">
      <c r="B1" s="1" t="s">
        <v>9</v>
      </c>
      <c r="C1" s="2" t="s">
        <v>188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43586</v>
      </c>
      <c r="N1" s="19" t="s">
        <v>13</v>
      </c>
      <c r="O1" s="20">
        <v>11330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11330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11330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11330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11330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11330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11330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11330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11330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11330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11330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11330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11330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11330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11330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11330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11330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11330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11330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11330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11330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11330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11330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11330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11330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11330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11330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11330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11330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11330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11330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11330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11330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11330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11330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11330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11330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11330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11330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11330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11330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11330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11330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11330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11330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11330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11330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11330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11330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11330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11330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11330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11330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11330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11330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11330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11330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11330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11330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11330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11330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11330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11330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11330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11330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11330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11330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11330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11330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11330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11330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11330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11330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11330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11330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11330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11330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11330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11330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11330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11330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11330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11330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11330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11330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11330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11330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11330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11330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11330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11330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11330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11330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11330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11330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11330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11330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11330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11330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11330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11330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11330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11330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11330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11330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11330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11330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11330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11330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11330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11330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11330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11330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11330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11330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11330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11330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11330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11330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11330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11330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11330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11330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4" sqref="S4"/>
    </sheetView>
  </sheetViews>
  <sheetFormatPr defaultColWidth="11" defaultRowHeight="15"/>
  <cols>
    <col min="1" max="1" width="7" hidden="1" customWidth="1"/>
    <col min="2" max="2" width="9.71428571428571" customWidth="1"/>
    <col min="4" max="4" width="12" customWidth="1"/>
    <col min="5" max="5" width="10" customWidth="1"/>
    <col min="6" max="6" width="10.1428571428571" customWidth="1"/>
    <col min="7" max="7" width="10.5714285714286" customWidth="1"/>
    <col min="8" max="9" width="11.5714285714286" customWidth="1"/>
    <col min="10" max="10" width="10.5714285714286" customWidth="1"/>
    <col min="11" max="11" width="9.71428571428571" customWidth="1"/>
    <col min="12" max="13" width="10.5714285714286" customWidth="1"/>
    <col min="14" max="14" width="10.7142857142857" customWidth="1"/>
    <col min="15" max="15" width="11.5714285714286" customWidth="1"/>
    <col min="16" max="16" width="7.85714285714286" customWidth="1"/>
    <col min="17" max="17" width="4.14285714285714" customWidth="1"/>
    <col min="18" max="18" width="18.8571428571429" customWidth="1"/>
    <col min="19" max="19" width="10.1428571428571" customWidth="1"/>
  </cols>
  <sheetData>
    <row r="1" spans="2:16">
      <c r="B1" s="1" t="s">
        <v>9</v>
      </c>
      <c r="C1" s="2" t="s">
        <v>189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43586</v>
      </c>
      <c r="N1" s="19" t="s">
        <v>13</v>
      </c>
      <c r="O1" s="20">
        <v>2300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2300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2300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2300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2300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2300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2300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2300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2300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2300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2300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2300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2300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2300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2300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2300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2300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2300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2300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2300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2300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2300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2300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2300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2300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2300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2300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2300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2300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2300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2300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2300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2300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2300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2300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2300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2300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2300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2300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2300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2300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2300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2300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2300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2300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2300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2300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2300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2300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2300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2300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2300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2300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2300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2300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2300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2300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2300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2300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2300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2300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2300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2300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2300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2300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2300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2300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2300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2300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2300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2300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2300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2300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2300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2300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2300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2300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2300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2300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2300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2300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2300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2300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2300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2300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2300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2300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2300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2300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2300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2300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2300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2300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2300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2300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2300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2300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2300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2300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2300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2300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2300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2300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2300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2300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2300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2300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2300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2300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2300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2300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2300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2300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2300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2300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2300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2300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2300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2300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2300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2300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2300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2300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4" sqref="S4"/>
    </sheetView>
  </sheetViews>
  <sheetFormatPr defaultColWidth="11" defaultRowHeight="15"/>
  <cols>
    <col min="1" max="1" width="7" hidden="1" customWidth="1"/>
    <col min="2" max="2" width="9.42857142857143" customWidth="1"/>
    <col min="4" max="4" width="10.2857142857143" customWidth="1"/>
    <col min="5" max="5" width="10.5714285714286" customWidth="1"/>
    <col min="6" max="6" width="10.8571428571429" customWidth="1"/>
    <col min="7" max="7" width="9.71428571428571" customWidth="1"/>
    <col min="8" max="8" width="10.2857142857143" customWidth="1"/>
    <col min="9" max="9" width="11.5714285714286" customWidth="1"/>
    <col min="11" max="11" width="10.2857142857143" customWidth="1"/>
    <col min="13" max="13" width="10.4285714285714" customWidth="1"/>
    <col min="14" max="14" width="11.2857142857143" customWidth="1"/>
    <col min="15" max="15" width="11.7142857142857" customWidth="1"/>
    <col min="16" max="16" width="9.85714285714286" customWidth="1"/>
    <col min="17" max="17" width="4.28571428571429" customWidth="1"/>
    <col min="18" max="18" width="19" customWidth="1"/>
    <col min="19" max="19" width="10" customWidth="1"/>
  </cols>
  <sheetData>
    <row r="1" spans="2:16">
      <c r="B1" s="1" t="s">
        <v>9</v>
      </c>
      <c r="C1" s="2" t="s">
        <v>190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43586</v>
      </c>
      <c r="N1" s="19" t="s">
        <v>13</v>
      </c>
      <c r="O1" s="20">
        <v>6720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6720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6720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6720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6720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6720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6720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6720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6720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6720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6720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6720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6720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6720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6720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6720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6720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6720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6720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6720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6720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6720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6720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6720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6720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6720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6720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6720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6720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6720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6720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6720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6720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6720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6720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6720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6720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6720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6720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6720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6720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6720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6720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6720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6720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6720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6720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6720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6720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6720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6720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6720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6720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6720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6720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6720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6720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6720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6720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6720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6720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6720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6720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6720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6720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6720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6720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6720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6720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6720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6720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6720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6720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6720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6720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6720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6720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6720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6720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6720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6720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6720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6720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6720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6720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6720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6720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6720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6720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6720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6720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6720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6720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6720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6720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6720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6720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6720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6720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6720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6720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6720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6720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6720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6720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6720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6720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6720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6720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6720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6720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6720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6720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6720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6720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6720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6720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6720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6720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6720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6720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6720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6720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M7" sqref="M7"/>
    </sheetView>
  </sheetViews>
  <sheetFormatPr defaultColWidth="11" defaultRowHeight="15"/>
  <cols>
    <col min="1" max="1" width="7" hidden="1" customWidth="1"/>
    <col min="4" max="4" width="10.8571428571429" customWidth="1"/>
    <col min="5" max="5" width="12.8571428571429" customWidth="1"/>
    <col min="6" max="6" width="11" customWidth="1"/>
    <col min="7" max="7" width="12" customWidth="1"/>
    <col min="8" max="8" width="10.7142857142857" customWidth="1"/>
    <col min="9" max="9" width="11.2857142857143" customWidth="1"/>
    <col min="10" max="10" width="10.4285714285714" customWidth="1"/>
    <col min="12" max="13" width="10.1428571428571" customWidth="1"/>
    <col min="14" max="15" width="14.7142857142857" customWidth="1"/>
    <col min="16" max="16" width="12.7142857142857" customWidth="1"/>
    <col min="17" max="17" width="5.42857142857143" customWidth="1"/>
    <col min="18" max="18" width="21.8571428571429" customWidth="1"/>
    <col min="19" max="19" width="11.2857142857143" customWidth="1"/>
  </cols>
  <sheetData>
    <row r="1" spans="2:16">
      <c r="B1" s="1" t="s">
        <v>9</v>
      </c>
      <c r="C1" s="2" t="s">
        <v>191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43862</v>
      </c>
      <c r="N1" s="19" t="s">
        <v>13</v>
      </c>
      <c r="O1" s="20">
        <v>500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22020</v>
      </c>
      <c r="B5" s="12">
        <f>EDATE(M1,0)</f>
        <v>43862</v>
      </c>
      <c r="C5" s="13">
        <f>IF(H5&gt;0,O1-H5,IF(J5&lt;0,O1-J5,O1))</f>
        <v>500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500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32020</v>
      </c>
      <c r="B6" s="12">
        <f t="shared" ref="B6:B37" si="2">EDATE(B5,1)</f>
        <v>43891</v>
      </c>
      <c r="C6" s="13">
        <f t="shared" ref="C6:C37" si="3">C5-H6+I6</f>
        <v>500</v>
      </c>
      <c r="D6" s="13">
        <f t="shared" ref="D6:D37" si="4">C5*$K$1</f>
        <v>50</v>
      </c>
      <c r="E6" s="13">
        <f t="shared" ref="E6:E37" si="5">C5*$K$1+G5</f>
        <v>50</v>
      </c>
      <c r="F6" s="14">
        <f t="shared" ref="F6:F37" si="6">IF(J6&gt;E6,E6,J6)</f>
        <v>0</v>
      </c>
      <c r="G6" s="14">
        <f t="shared" si="0"/>
        <v>50</v>
      </c>
      <c r="H6" s="14">
        <v>0</v>
      </c>
      <c r="I6" s="24">
        <f t="shared" ref="I6:I37" si="7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42020</v>
      </c>
      <c r="B7" s="12">
        <f t="shared" si="2"/>
        <v>43922</v>
      </c>
      <c r="C7" s="13">
        <f t="shared" si="3"/>
        <v>0</v>
      </c>
      <c r="D7" s="13">
        <f t="shared" si="4"/>
        <v>50</v>
      </c>
      <c r="E7" s="13">
        <f t="shared" si="5"/>
        <v>100</v>
      </c>
      <c r="F7" s="14">
        <f t="shared" si="6"/>
        <v>100</v>
      </c>
      <c r="G7" s="14">
        <f t="shared" si="0"/>
        <v>0</v>
      </c>
      <c r="H7">
        <v>500</v>
      </c>
      <c r="I7" s="24">
        <f t="shared" si="7"/>
        <v>0</v>
      </c>
      <c r="J7" s="24">
        <f t="shared" ref="J7:J70" si="8">IF($L7&gt;0,$L7,0)+IF($N7&gt;0,$N7,0)+IF($P7&gt;0,$P7,0)</f>
        <v>600</v>
      </c>
      <c r="K7" s="27">
        <v>43928</v>
      </c>
      <c r="L7" s="26">
        <v>600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52020</v>
      </c>
      <c r="B8" s="12">
        <f t="shared" si="2"/>
        <v>43952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>
        <v>0</v>
      </c>
      <c r="I8" s="24">
        <f t="shared" si="7"/>
        <v>0</v>
      </c>
      <c r="J8" s="24">
        <f t="shared" si="8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62020</v>
      </c>
      <c r="B9" s="12">
        <f t="shared" si="2"/>
        <v>43983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>
        <v>0</v>
      </c>
      <c r="I9" s="24">
        <f t="shared" si="7"/>
        <v>0</v>
      </c>
      <c r="J9" s="24">
        <f t="shared" si="8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72020</v>
      </c>
      <c r="B10" s="12">
        <f t="shared" si="2"/>
        <v>44013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>
        <v>0</v>
      </c>
      <c r="I10" s="24">
        <f t="shared" si="7"/>
        <v>0</v>
      </c>
      <c r="J10" s="24">
        <f t="shared" si="8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82020</v>
      </c>
      <c r="B11" s="12">
        <f t="shared" si="2"/>
        <v>44044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>
        <v>0</v>
      </c>
      <c r="I11" s="24">
        <f t="shared" si="7"/>
        <v>0</v>
      </c>
      <c r="J11" s="24">
        <f t="shared" si="8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92020</v>
      </c>
      <c r="B12" s="12">
        <f t="shared" si="2"/>
        <v>44075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>
        <v>0</v>
      </c>
      <c r="I12" s="24">
        <f t="shared" si="7"/>
        <v>0</v>
      </c>
      <c r="J12" s="24">
        <f t="shared" si="8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102020</v>
      </c>
      <c r="B13" s="12">
        <f t="shared" si="2"/>
        <v>44105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>
        <v>0</v>
      </c>
      <c r="I13" s="24">
        <f t="shared" si="7"/>
        <v>0</v>
      </c>
      <c r="J13" s="24">
        <f t="shared" si="8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112020</v>
      </c>
      <c r="B14" s="12">
        <f t="shared" si="2"/>
        <v>44136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>
        <v>0</v>
      </c>
      <c r="I14" s="24">
        <f t="shared" si="7"/>
        <v>0</v>
      </c>
      <c r="J14" s="24">
        <f t="shared" si="8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122020</v>
      </c>
      <c r="B15" s="12">
        <f t="shared" si="2"/>
        <v>44166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>
        <v>0</v>
      </c>
      <c r="I15" s="24">
        <f t="shared" si="7"/>
        <v>0</v>
      </c>
      <c r="J15" s="24">
        <f t="shared" si="8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12021</v>
      </c>
      <c r="B16" s="12">
        <f t="shared" si="2"/>
        <v>44197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>
        <v>0</v>
      </c>
      <c r="I16" s="24">
        <f t="shared" si="7"/>
        <v>0</v>
      </c>
      <c r="J16" s="24">
        <f t="shared" si="8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22021</v>
      </c>
      <c r="B17" s="12">
        <f t="shared" si="2"/>
        <v>44228</v>
      </c>
      <c r="C17" s="13">
        <v>500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>
        <v>0</v>
      </c>
      <c r="I17" s="24">
        <f t="shared" si="7"/>
        <v>0</v>
      </c>
      <c r="J17" s="24">
        <f t="shared" si="8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32021</v>
      </c>
      <c r="B18" s="12">
        <f t="shared" si="2"/>
        <v>44256</v>
      </c>
      <c r="C18" s="13">
        <f t="shared" si="3"/>
        <v>500</v>
      </c>
      <c r="D18" s="13">
        <f t="shared" si="4"/>
        <v>50</v>
      </c>
      <c r="E18" s="13">
        <f t="shared" si="5"/>
        <v>50</v>
      </c>
      <c r="F18" s="14">
        <f t="shared" si="6"/>
        <v>0</v>
      </c>
      <c r="G18" s="14">
        <f t="shared" si="0"/>
        <v>50</v>
      </c>
      <c r="H18">
        <v>0</v>
      </c>
      <c r="I18" s="24">
        <f t="shared" si="7"/>
        <v>0</v>
      </c>
      <c r="J18" s="24">
        <f t="shared" si="8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42021</v>
      </c>
      <c r="B19" s="12">
        <f t="shared" si="2"/>
        <v>44287</v>
      </c>
      <c r="C19" s="13">
        <f t="shared" si="3"/>
        <v>500</v>
      </c>
      <c r="D19" s="13">
        <f t="shared" si="4"/>
        <v>50</v>
      </c>
      <c r="E19" s="13">
        <f t="shared" si="5"/>
        <v>100</v>
      </c>
      <c r="F19" s="14">
        <f t="shared" si="6"/>
        <v>0</v>
      </c>
      <c r="G19" s="14">
        <f t="shared" si="0"/>
        <v>100</v>
      </c>
      <c r="H19">
        <v>0</v>
      </c>
      <c r="I19" s="24">
        <f t="shared" si="7"/>
        <v>0</v>
      </c>
      <c r="J19" s="24">
        <f t="shared" si="8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52021</v>
      </c>
      <c r="B20" s="12">
        <f t="shared" si="2"/>
        <v>44317</v>
      </c>
      <c r="C20" s="13">
        <v>500</v>
      </c>
      <c r="D20" s="13">
        <f t="shared" si="4"/>
        <v>50</v>
      </c>
      <c r="E20" s="13">
        <f t="shared" si="5"/>
        <v>150</v>
      </c>
      <c r="F20" s="14">
        <f t="shared" si="6"/>
        <v>0</v>
      </c>
      <c r="G20" s="14">
        <f t="shared" si="0"/>
        <v>150</v>
      </c>
      <c r="H20">
        <v>0</v>
      </c>
      <c r="I20" s="24">
        <f t="shared" si="7"/>
        <v>0</v>
      </c>
      <c r="J20" s="24">
        <f t="shared" si="8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62021</v>
      </c>
      <c r="B21" s="12">
        <f t="shared" si="2"/>
        <v>44348</v>
      </c>
      <c r="C21" s="13">
        <f t="shared" si="3"/>
        <v>500</v>
      </c>
      <c r="D21" s="13">
        <f t="shared" si="4"/>
        <v>50</v>
      </c>
      <c r="E21" s="13">
        <f t="shared" si="5"/>
        <v>200</v>
      </c>
      <c r="F21" s="14">
        <f t="shared" si="6"/>
        <v>0</v>
      </c>
      <c r="G21" s="14">
        <f t="shared" si="0"/>
        <v>200</v>
      </c>
      <c r="H21">
        <v>0</v>
      </c>
      <c r="I21" s="24">
        <f t="shared" si="7"/>
        <v>0</v>
      </c>
      <c r="J21" s="24">
        <f t="shared" si="8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72021</v>
      </c>
      <c r="B22" s="12">
        <f t="shared" si="2"/>
        <v>44378</v>
      </c>
      <c r="C22" s="13">
        <f t="shared" si="3"/>
        <v>500</v>
      </c>
      <c r="D22" s="13">
        <f t="shared" si="4"/>
        <v>50</v>
      </c>
      <c r="E22" s="13">
        <f t="shared" si="5"/>
        <v>250</v>
      </c>
      <c r="F22" s="14">
        <f t="shared" si="6"/>
        <v>0</v>
      </c>
      <c r="G22" s="14">
        <f t="shared" si="0"/>
        <v>250</v>
      </c>
      <c r="H22">
        <v>0</v>
      </c>
      <c r="I22" s="24">
        <f t="shared" si="7"/>
        <v>0</v>
      </c>
      <c r="J22" s="24">
        <f t="shared" si="8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82021</v>
      </c>
      <c r="B23" s="12">
        <f t="shared" si="2"/>
        <v>44409</v>
      </c>
      <c r="C23" s="13">
        <f t="shared" si="3"/>
        <v>500</v>
      </c>
      <c r="D23" s="13">
        <f t="shared" si="4"/>
        <v>50</v>
      </c>
      <c r="E23" s="13">
        <f t="shared" si="5"/>
        <v>300</v>
      </c>
      <c r="F23" s="14">
        <f t="shared" si="6"/>
        <v>0</v>
      </c>
      <c r="G23" s="14">
        <f t="shared" si="0"/>
        <v>300</v>
      </c>
      <c r="H23">
        <v>0</v>
      </c>
      <c r="I23" s="24">
        <f t="shared" si="7"/>
        <v>0</v>
      </c>
      <c r="J23" s="24">
        <f t="shared" si="8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92021</v>
      </c>
      <c r="B24" s="12">
        <f t="shared" si="2"/>
        <v>44440</v>
      </c>
      <c r="C24" s="13">
        <f t="shared" si="3"/>
        <v>500</v>
      </c>
      <c r="D24" s="13">
        <f t="shared" si="4"/>
        <v>50</v>
      </c>
      <c r="E24" s="13">
        <f t="shared" si="5"/>
        <v>350</v>
      </c>
      <c r="F24" s="14">
        <f t="shared" si="6"/>
        <v>0</v>
      </c>
      <c r="G24" s="14">
        <f t="shared" si="0"/>
        <v>350</v>
      </c>
      <c r="H24">
        <v>0</v>
      </c>
      <c r="I24" s="24">
        <f t="shared" si="7"/>
        <v>0</v>
      </c>
      <c r="J24" s="24">
        <f t="shared" si="8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102021</v>
      </c>
      <c r="B25" s="12">
        <f t="shared" si="2"/>
        <v>44470</v>
      </c>
      <c r="C25" s="13">
        <f t="shared" si="3"/>
        <v>500</v>
      </c>
      <c r="D25" s="13">
        <f t="shared" si="4"/>
        <v>50</v>
      </c>
      <c r="E25" s="13">
        <f t="shared" si="5"/>
        <v>400</v>
      </c>
      <c r="F25" s="14">
        <f t="shared" si="6"/>
        <v>0</v>
      </c>
      <c r="G25" s="14">
        <f t="shared" si="0"/>
        <v>400</v>
      </c>
      <c r="H25">
        <v>0</v>
      </c>
      <c r="I25" s="24">
        <f t="shared" si="7"/>
        <v>0</v>
      </c>
      <c r="J25" s="24">
        <f t="shared" si="8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112021</v>
      </c>
      <c r="B26" s="12">
        <f t="shared" si="2"/>
        <v>44501</v>
      </c>
      <c r="C26" s="13">
        <f t="shared" si="3"/>
        <v>500</v>
      </c>
      <c r="D26" s="13">
        <f t="shared" si="4"/>
        <v>50</v>
      </c>
      <c r="E26" s="13">
        <f t="shared" si="5"/>
        <v>450</v>
      </c>
      <c r="F26" s="14">
        <f t="shared" si="6"/>
        <v>0</v>
      </c>
      <c r="G26" s="14">
        <f t="shared" si="0"/>
        <v>450</v>
      </c>
      <c r="H26">
        <v>0</v>
      </c>
      <c r="I26" s="24">
        <f t="shared" si="7"/>
        <v>0</v>
      </c>
      <c r="J26" s="24">
        <f t="shared" si="8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122021</v>
      </c>
      <c r="B27" s="12">
        <f t="shared" si="2"/>
        <v>44531</v>
      </c>
      <c r="C27" s="13">
        <f t="shared" si="3"/>
        <v>500</v>
      </c>
      <c r="D27" s="13">
        <f t="shared" si="4"/>
        <v>50</v>
      </c>
      <c r="E27" s="13">
        <f t="shared" si="5"/>
        <v>500</v>
      </c>
      <c r="F27" s="14">
        <f t="shared" si="6"/>
        <v>0</v>
      </c>
      <c r="G27" s="14">
        <f t="shared" si="0"/>
        <v>500</v>
      </c>
      <c r="H27">
        <v>0</v>
      </c>
      <c r="I27" s="24">
        <f t="shared" si="7"/>
        <v>0</v>
      </c>
      <c r="J27" s="24">
        <f t="shared" si="8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12022</v>
      </c>
      <c r="B28" s="12">
        <f t="shared" si="2"/>
        <v>44562</v>
      </c>
      <c r="C28" s="13">
        <f t="shared" si="3"/>
        <v>500</v>
      </c>
      <c r="D28" s="13">
        <f t="shared" si="4"/>
        <v>50</v>
      </c>
      <c r="E28" s="13">
        <f t="shared" si="5"/>
        <v>550</v>
      </c>
      <c r="F28" s="14">
        <f t="shared" si="6"/>
        <v>0</v>
      </c>
      <c r="G28" s="14">
        <f t="shared" si="0"/>
        <v>550</v>
      </c>
      <c r="H28">
        <v>0</v>
      </c>
      <c r="I28" s="24">
        <f t="shared" si="7"/>
        <v>0</v>
      </c>
      <c r="J28" s="24">
        <f t="shared" si="8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22022</v>
      </c>
      <c r="B29" s="12">
        <f t="shared" si="2"/>
        <v>44593</v>
      </c>
      <c r="C29" s="13">
        <f t="shared" si="3"/>
        <v>500</v>
      </c>
      <c r="D29" s="13">
        <f t="shared" si="4"/>
        <v>50</v>
      </c>
      <c r="E29" s="13">
        <f t="shared" si="5"/>
        <v>600</v>
      </c>
      <c r="F29" s="14">
        <f t="shared" si="6"/>
        <v>0</v>
      </c>
      <c r="G29" s="14">
        <f t="shared" si="0"/>
        <v>600</v>
      </c>
      <c r="H29">
        <v>0</v>
      </c>
      <c r="I29" s="24">
        <f t="shared" si="7"/>
        <v>0</v>
      </c>
      <c r="J29" s="24">
        <f t="shared" si="8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32022</v>
      </c>
      <c r="B30" s="12">
        <f t="shared" si="2"/>
        <v>44621</v>
      </c>
      <c r="C30" s="13">
        <f t="shared" si="3"/>
        <v>500</v>
      </c>
      <c r="D30" s="13">
        <f t="shared" si="4"/>
        <v>50</v>
      </c>
      <c r="E30" s="13">
        <f t="shared" si="5"/>
        <v>650</v>
      </c>
      <c r="F30" s="14">
        <f t="shared" si="6"/>
        <v>0</v>
      </c>
      <c r="G30" s="14">
        <f t="shared" si="0"/>
        <v>650</v>
      </c>
      <c r="H30">
        <v>0</v>
      </c>
      <c r="I30" s="24">
        <f t="shared" si="7"/>
        <v>0</v>
      </c>
      <c r="J30" s="24">
        <f t="shared" si="8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42022</v>
      </c>
      <c r="B31" s="12">
        <f t="shared" si="2"/>
        <v>44652</v>
      </c>
      <c r="C31" s="13">
        <f t="shared" si="3"/>
        <v>500</v>
      </c>
      <c r="D31" s="13">
        <f t="shared" si="4"/>
        <v>50</v>
      </c>
      <c r="E31" s="13">
        <f t="shared" si="5"/>
        <v>700</v>
      </c>
      <c r="F31" s="14">
        <f t="shared" si="6"/>
        <v>0</v>
      </c>
      <c r="G31" s="14">
        <f t="shared" si="0"/>
        <v>700</v>
      </c>
      <c r="H31">
        <v>0</v>
      </c>
      <c r="I31" s="24">
        <f t="shared" si="7"/>
        <v>0</v>
      </c>
      <c r="J31" s="24">
        <f t="shared" si="8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52022</v>
      </c>
      <c r="B32" s="12">
        <f t="shared" si="2"/>
        <v>44682</v>
      </c>
      <c r="C32" s="13">
        <f t="shared" si="3"/>
        <v>500</v>
      </c>
      <c r="D32" s="13">
        <f t="shared" si="4"/>
        <v>50</v>
      </c>
      <c r="E32" s="13">
        <f t="shared" si="5"/>
        <v>750</v>
      </c>
      <c r="F32" s="14">
        <f t="shared" si="6"/>
        <v>0</v>
      </c>
      <c r="G32" s="14">
        <f t="shared" si="0"/>
        <v>750</v>
      </c>
      <c r="H32">
        <v>0</v>
      </c>
      <c r="I32" s="24">
        <f t="shared" si="7"/>
        <v>0</v>
      </c>
      <c r="J32" s="24">
        <f t="shared" si="8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62022</v>
      </c>
      <c r="B33" s="12">
        <f t="shared" si="2"/>
        <v>44713</v>
      </c>
      <c r="C33" s="13">
        <f t="shared" si="3"/>
        <v>500</v>
      </c>
      <c r="D33" s="13">
        <f t="shared" si="4"/>
        <v>50</v>
      </c>
      <c r="E33" s="13">
        <f t="shared" si="5"/>
        <v>800</v>
      </c>
      <c r="F33" s="14">
        <f t="shared" si="6"/>
        <v>0</v>
      </c>
      <c r="G33" s="14">
        <f t="shared" si="0"/>
        <v>800</v>
      </c>
      <c r="H33">
        <v>0</v>
      </c>
      <c r="I33" s="24">
        <f t="shared" si="7"/>
        <v>0</v>
      </c>
      <c r="J33" s="24">
        <f t="shared" si="8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72022</v>
      </c>
      <c r="B34" s="12">
        <f t="shared" si="2"/>
        <v>44743</v>
      </c>
      <c r="C34" s="13">
        <f t="shared" si="3"/>
        <v>500</v>
      </c>
      <c r="D34" s="13">
        <f t="shared" si="4"/>
        <v>50</v>
      </c>
      <c r="E34" s="13">
        <f t="shared" si="5"/>
        <v>850</v>
      </c>
      <c r="F34" s="14">
        <f t="shared" si="6"/>
        <v>0</v>
      </c>
      <c r="G34" s="14">
        <f t="shared" si="0"/>
        <v>850</v>
      </c>
      <c r="H34">
        <v>0</v>
      </c>
      <c r="I34" s="24">
        <f t="shared" si="7"/>
        <v>0</v>
      </c>
      <c r="J34" s="24">
        <f t="shared" si="8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82022</v>
      </c>
      <c r="B35" s="12">
        <f t="shared" si="2"/>
        <v>44774</v>
      </c>
      <c r="C35" s="13">
        <f t="shared" si="3"/>
        <v>500</v>
      </c>
      <c r="D35" s="13">
        <f t="shared" si="4"/>
        <v>50</v>
      </c>
      <c r="E35" s="13">
        <f t="shared" si="5"/>
        <v>900</v>
      </c>
      <c r="F35" s="14">
        <f t="shared" si="6"/>
        <v>0</v>
      </c>
      <c r="G35" s="14">
        <f t="shared" si="0"/>
        <v>900</v>
      </c>
      <c r="H35">
        <v>0</v>
      </c>
      <c r="I35" s="24">
        <f t="shared" si="7"/>
        <v>0</v>
      </c>
      <c r="J35" s="24">
        <f t="shared" si="8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92022</v>
      </c>
      <c r="B36" s="12">
        <f t="shared" si="2"/>
        <v>44805</v>
      </c>
      <c r="C36" s="13">
        <f t="shared" si="3"/>
        <v>500</v>
      </c>
      <c r="D36" s="13">
        <f t="shared" si="4"/>
        <v>50</v>
      </c>
      <c r="E36" s="13">
        <f t="shared" si="5"/>
        <v>950</v>
      </c>
      <c r="F36" s="14">
        <f t="shared" si="6"/>
        <v>0</v>
      </c>
      <c r="G36" s="14">
        <f t="shared" si="0"/>
        <v>950</v>
      </c>
      <c r="H36">
        <v>0</v>
      </c>
      <c r="I36" s="24">
        <f t="shared" si="7"/>
        <v>0</v>
      </c>
      <c r="J36" s="24">
        <f t="shared" si="8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102022</v>
      </c>
      <c r="B37" s="12">
        <f t="shared" si="2"/>
        <v>44835</v>
      </c>
      <c r="C37" s="13">
        <f t="shared" si="3"/>
        <v>500</v>
      </c>
      <c r="D37" s="13">
        <f t="shared" si="4"/>
        <v>50</v>
      </c>
      <c r="E37" s="13">
        <f t="shared" si="5"/>
        <v>1000</v>
      </c>
      <c r="F37" s="14">
        <f t="shared" si="6"/>
        <v>0</v>
      </c>
      <c r="G37" s="14">
        <f t="shared" ref="G37:G68" si="9">E37-F37</f>
        <v>1000</v>
      </c>
      <c r="H37">
        <v>0</v>
      </c>
      <c r="I37" s="24">
        <f t="shared" si="7"/>
        <v>0</v>
      </c>
      <c r="J37" s="24">
        <f t="shared" si="8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0">MONTH(B38)&amp;YEAR(B38)</f>
        <v>112022</v>
      </c>
      <c r="B38" s="12">
        <f t="shared" ref="B38:B69" si="11">EDATE(B37,1)</f>
        <v>44866</v>
      </c>
      <c r="C38" s="13">
        <f t="shared" ref="C38:C69" si="12">C37-H38+I38</f>
        <v>500</v>
      </c>
      <c r="D38" s="13">
        <f t="shared" ref="D38:D69" si="13">C37*$K$1</f>
        <v>50</v>
      </c>
      <c r="E38" s="13">
        <f t="shared" ref="E38:E69" si="14">C37*$K$1+G37</f>
        <v>1050</v>
      </c>
      <c r="F38" s="14">
        <f t="shared" ref="F38:F69" si="15">IF(J38&gt;E38,E38,J38)</f>
        <v>0</v>
      </c>
      <c r="G38" s="14">
        <f t="shared" si="9"/>
        <v>1050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 s="24">
        <f t="shared" si="8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0"/>
        <v>122022</v>
      </c>
      <c r="B39" s="12">
        <f t="shared" si="11"/>
        <v>44896</v>
      </c>
      <c r="C39" s="13">
        <f t="shared" si="12"/>
        <v>500</v>
      </c>
      <c r="D39" s="13">
        <f t="shared" si="13"/>
        <v>50</v>
      </c>
      <c r="E39" s="13">
        <f t="shared" si="14"/>
        <v>1100</v>
      </c>
      <c r="F39" s="14">
        <f t="shared" si="15"/>
        <v>0</v>
      </c>
      <c r="G39" s="14">
        <f t="shared" si="9"/>
        <v>1100</v>
      </c>
      <c r="H39" s="14">
        <f t="shared" si="16"/>
        <v>0</v>
      </c>
      <c r="I39" s="24">
        <f t="shared" si="17"/>
        <v>0</v>
      </c>
      <c r="J39" s="24">
        <f t="shared" si="8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0"/>
        <v>12023</v>
      </c>
      <c r="B40" s="12">
        <f t="shared" si="11"/>
        <v>44927</v>
      </c>
      <c r="C40" s="13">
        <f t="shared" si="12"/>
        <v>500</v>
      </c>
      <c r="D40" s="13">
        <f t="shared" si="13"/>
        <v>50</v>
      </c>
      <c r="E40" s="13">
        <f t="shared" si="14"/>
        <v>1150</v>
      </c>
      <c r="F40" s="14">
        <f t="shared" si="15"/>
        <v>0</v>
      </c>
      <c r="G40" s="14">
        <f t="shared" si="9"/>
        <v>1150</v>
      </c>
      <c r="H40" s="14">
        <f t="shared" si="16"/>
        <v>0</v>
      </c>
      <c r="I40" s="24">
        <f t="shared" si="17"/>
        <v>0</v>
      </c>
      <c r="J40" s="24">
        <f t="shared" si="8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0"/>
        <v>22023</v>
      </c>
      <c r="B41" s="12">
        <f t="shared" si="11"/>
        <v>44958</v>
      </c>
      <c r="C41" s="13">
        <f t="shared" si="12"/>
        <v>500</v>
      </c>
      <c r="D41" s="13">
        <f t="shared" si="13"/>
        <v>50</v>
      </c>
      <c r="E41" s="13">
        <f t="shared" si="14"/>
        <v>1200</v>
      </c>
      <c r="F41" s="14">
        <f t="shared" si="15"/>
        <v>0</v>
      </c>
      <c r="G41" s="14">
        <f t="shared" si="9"/>
        <v>1200</v>
      </c>
      <c r="H41" s="14">
        <f t="shared" si="16"/>
        <v>0</v>
      </c>
      <c r="I41" s="24">
        <f t="shared" si="17"/>
        <v>0</v>
      </c>
      <c r="J41" s="24">
        <f t="shared" si="8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0"/>
        <v>32023</v>
      </c>
      <c r="B42" s="12">
        <f t="shared" si="11"/>
        <v>44986</v>
      </c>
      <c r="C42" s="13">
        <f t="shared" si="12"/>
        <v>500</v>
      </c>
      <c r="D42" s="13">
        <f t="shared" si="13"/>
        <v>50</v>
      </c>
      <c r="E42" s="13">
        <f t="shared" si="14"/>
        <v>1250</v>
      </c>
      <c r="F42" s="14">
        <f t="shared" si="15"/>
        <v>0</v>
      </c>
      <c r="G42" s="14">
        <f t="shared" si="9"/>
        <v>1250</v>
      </c>
      <c r="H42" s="14">
        <f t="shared" si="16"/>
        <v>0</v>
      </c>
      <c r="I42" s="24">
        <f t="shared" si="17"/>
        <v>0</v>
      </c>
      <c r="J42" s="24">
        <f t="shared" si="8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0"/>
        <v>42023</v>
      </c>
      <c r="B43" s="12">
        <f t="shared" si="11"/>
        <v>45017</v>
      </c>
      <c r="C43" s="13">
        <f t="shared" si="12"/>
        <v>500</v>
      </c>
      <c r="D43" s="13">
        <f t="shared" si="13"/>
        <v>50</v>
      </c>
      <c r="E43" s="13">
        <f t="shared" si="14"/>
        <v>1300</v>
      </c>
      <c r="F43" s="14">
        <f t="shared" si="15"/>
        <v>0</v>
      </c>
      <c r="G43" s="14">
        <f t="shared" si="9"/>
        <v>1300</v>
      </c>
      <c r="H43" s="14">
        <f t="shared" si="16"/>
        <v>0</v>
      </c>
      <c r="I43" s="24">
        <f t="shared" si="17"/>
        <v>0</v>
      </c>
      <c r="J43" s="24">
        <f t="shared" si="8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0"/>
        <v>52023</v>
      </c>
      <c r="B44" s="12">
        <f t="shared" si="11"/>
        <v>45047</v>
      </c>
      <c r="C44" s="13">
        <f t="shared" si="12"/>
        <v>500</v>
      </c>
      <c r="D44" s="13">
        <f t="shared" si="13"/>
        <v>50</v>
      </c>
      <c r="E44" s="13">
        <f t="shared" si="14"/>
        <v>1350</v>
      </c>
      <c r="F44" s="14">
        <f t="shared" si="15"/>
        <v>0</v>
      </c>
      <c r="G44" s="14">
        <f t="shared" si="9"/>
        <v>1350</v>
      </c>
      <c r="H44" s="14">
        <f t="shared" si="16"/>
        <v>0</v>
      </c>
      <c r="I44" s="24">
        <f t="shared" si="17"/>
        <v>0</v>
      </c>
      <c r="J44" s="24">
        <f t="shared" si="8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0"/>
        <v>62023</v>
      </c>
      <c r="B45" s="12">
        <f t="shared" si="11"/>
        <v>45078</v>
      </c>
      <c r="C45" s="13">
        <f t="shared" si="12"/>
        <v>500</v>
      </c>
      <c r="D45" s="13">
        <f t="shared" si="13"/>
        <v>50</v>
      </c>
      <c r="E45" s="13">
        <f t="shared" si="14"/>
        <v>1400</v>
      </c>
      <c r="F45" s="14">
        <f t="shared" si="15"/>
        <v>0</v>
      </c>
      <c r="G45" s="14">
        <f t="shared" si="9"/>
        <v>1400</v>
      </c>
      <c r="H45" s="14">
        <f t="shared" si="16"/>
        <v>0</v>
      </c>
      <c r="I45" s="24">
        <f t="shared" si="17"/>
        <v>0</v>
      </c>
      <c r="J45" s="24">
        <f t="shared" si="8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0"/>
        <v>72023</v>
      </c>
      <c r="B46" s="12">
        <f t="shared" si="11"/>
        <v>45108</v>
      </c>
      <c r="C46" s="13">
        <f t="shared" si="12"/>
        <v>500</v>
      </c>
      <c r="D46" s="13">
        <f t="shared" si="13"/>
        <v>50</v>
      </c>
      <c r="E46" s="13">
        <f t="shared" si="14"/>
        <v>1450</v>
      </c>
      <c r="F46" s="14">
        <f t="shared" si="15"/>
        <v>0</v>
      </c>
      <c r="G46" s="14">
        <f t="shared" si="9"/>
        <v>1450</v>
      </c>
      <c r="H46" s="14">
        <f t="shared" si="16"/>
        <v>0</v>
      </c>
      <c r="I46" s="24">
        <f t="shared" si="17"/>
        <v>0</v>
      </c>
      <c r="J46" s="24">
        <f t="shared" si="8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0"/>
        <v>82023</v>
      </c>
      <c r="B47" s="12">
        <f t="shared" si="11"/>
        <v>45139</v>
      </c>
      <c r="C47" s="13">
        <f t="shared" si="12"/>
        <v>500</v>
      </c>
      <c r="D47" s="13">
        <f t="shared" si="13"/>
        <v>50</v>
      </c>
      <c r="E47" s="13">
        <f t="shared" si="14"/>
        <v>1500</v>
      </c>
      <c r="F47" s="14">
        <f t="shared" si="15"/>
        <v>0</v>
      </c>
      <c r="G47" s="14">
        <f t="shared" si="9"/>
        <v>1500</v>
      </c>
      <c r="H47" s="14">
        <f t="shared" si="16"/>
        <v>0</v>
      </c>
      <c r="I47" s="24">
        <f t="shared" si="17"/>
        <v>0</v>
      </c>
      <c r="J47" s="24">
        <f t="shared" si="8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0"/>
        <v>92023</v>
      </c>
      <c r="B48" s="12">
        <f t="shared" si="11"/>
        <v>45170</v>
      </c>
      <c r="C48" s="13">
        <f t="shared" si="12"/>
        <v>500</v>
      </c>
      <c r="D48" s="13">
        <f t="shared" si="13"/>
        <v>50</v>
      </c>
      <c r="E48" s="13">
        <f t="shared" si="14"/>
        <v>1550</v>
      </c>
      <c r="F48" s="14">
        <f t="shared" si="15"/>
        <v>0</v>
      </c>
      <c r="G48" s="14">
        <f t="shared" si="9"/>
        <v>1550</v>
      </c>
      <c r="H48" s="14">
        <f t="shared" si="16"/>
        <v>0</v>
      </c>
      <c r="I48" s="24">
        <f t="shared" si="17"/>
        <v>0</v>
      </c>
      <c r="J48" s="24">
        <f t="shared" si="8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0"/>
        <v>102023</v>
      </c>
      <c r="B49" s="12">
        <f t="shared" si="11"/>
        <v>45200</v>
      </c>
      <c r="C49" s="13">
        <f t="shared" si="12"/>
        <v>500</v>
      </c>
      <c r="D49" s="13">
        <f t="shared" si="13"/>
        <v>50</v>
      </c>
      <c r="E49" s="13">
        <f t="shared" si="14"/>
        <v>1600</v>
      </c>
      <c r="F49" s="14">
        <f t="shared" si="15"/>
        <v>0</v>
      </c>
      <c r="G49" s="14">
        <f t="shared" si="9"/>
        <v>1600</v>
      </c>
      <c r="H49" s="14">
        <f t="shared" si="16"/>
        <v>0</v>
      </c>
      <c r="I49" s="24">
        <f t="shared" si="17"/>
        <v>0</v>
      </c>
      <c r="J49" s="24">
        <f t="shared" si="8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0"/>
        <v>112023</v>
      </c>
      <c r="B50" s="12">
        <f t="shared" si="11"/>
        <v>45231</v>
      </c>
      <c r="C50" s="13">
        <f t="shared" si="12"/>
        <v>500</v>
      </c>
      <c r="D50" s="13">
        <f t="shared" si="13"/>
        <v>50</v>
      </c>
      <c r="E50" s="13">
        <f t="shared" si="14"/>
        <v>1650</v>
      </c>
      <c r="F50" s="14">
        <f t="shared" si="15"/>
        <v>0</v>
      </c>
      <c r="G50" s="14">
        <f t="shared" si="9"/>
        <v>1650</v>
      </c>
      <c r="H50" s="14">
        <f t="shared" si="16"/>
        <v>0</v>
      </c>
      <c r="I50" s="24">
        <f t="shared" si="17"/>
        <v>0</v>
      </c>
      <c r="J50" s="24">
        <f t="shared" si="8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0"/>
        <v>122023</v>
      </c>
      <c r="B51" s="12">
        <f t="shared" si="11"/>
        <v>45261</v>
      </c>
      <c r="C51" s="13">
        <f t="shared" si="12"/>
        <v>500</v>
      </c>
      <c r="D51" s="13">
        <f t="shared" si="13"/>
        <v>50</v>
      </c>
      <c r="E51" s="13">
        <f t="shared" si="14"/>
        <v>1700</v>
      </c>
      <c r="F51" s="14">
        <f t="shared" si="15"/>
        <v>0</v>
      </c>
      <c r="G51" s="14">
        <f t="shared" si="9"/>
        <v>1700</v>
      </c>
      <c r="H51" s="14">
        <f t="shared" si="16"/>
        <v>0</v>
      </c>
      <c r="I51" s="24">
        <f t="shared" si="17"/>
        <v>0</v>
      </c>
      <c r="J51" s="24">
        <f t="shared" si="8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0"/>
        <v>12024</v>
      </c>
      <c r="B52" s="12">
        <f t="shared" si="11"/>
        <v>45292</v>
      </c>
      <c r="C52" s="13">
        <f t="shared" si="12"/>
        <v>500</v>
      </c>
      <c r="D52" s="13">
        <f t="shared" si="13"/>
        <v>50</v>
      </c>
      <c r="E52" s="13">
        <f t="shared" si="14"/>
        <v>1750</v>
      </c>
      <c r="F52" s="14">
        <f t="shared" si="15"/>
        <v>0</v>
      </c>
      <c r="G52" s="14">
        <f t="shared" si="9"/>
        <v>1750</v>
      </c>
      <c r="H52" s="14">
        <f t="shared" si="16"/>
        <v>0</v>
      </c>
      <c r="I52" s="24">
        <f t="shared" si="17"/>
        <v>0</v>
      </c>
      <c r="J52" s="24">
        <f t="shared" si="8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0"/>
        <v>22024</v>
      </c>
      <c r="B53" s="12">
        <f t="shared" si="11"/>
        <v>45323</v>
      </c>
      <c r="C53" s="13">
        <f t="shared" si="12"/>
        <v>500</v>
      </c>
      <c r="D53" s="13">
        <f t="shared" si="13"/>
        <v>50</v>
      </c>
      <c r="E53" s="13">
        <f t="shared" si="14"/>
        <v>1800</v>
      </c>
      <c r="F53" s="14">
        <f t="shared" si="15"/>
        <v>0</v>
      </c>
      <c r="G53" s="14">
        <f t="shared" si="9"/>
        <v>1800</v>
      </c>
      <c r="H53" s="14">
        <f t="shared" si="16"/>
        <v>0</v>
      </c>
      <c r="I53" s="24">
        <f t="shared" si="17"/>
        <v>0</v>
      </c>
      <c r="J53" s="24">
        <f t="shared" si="8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0"/>
        <v>32024</v>
      </c>
      <c r="B54" s="12">
        <f t="shared" si="11"/>
        <v>45352</v>
      </c>
      <c r="C54" s="13">
        <f t="shared" si="12"/>
        <v>500</v>
      </c>
      <c r="D54" s="13">
        <f t="shared" si="13"/>
        <v>50</v>
      </c>
      <c r="E54" s="13">
        <f t="shared" si="14"/>
        <v>1850</v>
      </c>
      <c r="F54" s="14">
        <f t="shared" si="15"/>
        <v>0</v>
      </c>
      <c r="G54" s="14">
        <f t="shared" si="9"/>
        <v>1850</v>
      </c>
      <c r="H54" s="14">
        <f t="shared" si="16"/>
        <v>0</v>
      </c>
      <c r="I54" s="24">
        <f t="shared" si="17"/>
        <v>0</v>
      </c>
      <c r="J54" s="24">
        <f t="shared" si="8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0"/>
        <v>42024</v>
      </c>
      <c r="B55" s="12">
        <f t="shared" si="11"/>
        <v>45383</v>
      </c>
      <c r="C55" s="13">
        <f t="shared" si="12"/>
        <v>500</v>
      </c>
      <c r="D55" s="13">
        <f t="shared" si="13"/>
        <v>50</v>
      </c>
      <c r="E55" s="13">
        <f t="shared" si="14"/>
        <v>1900</v>
      </c>
      <c r="F55" s="14">
        <f t="shared" si="15"/>
        <v>0</v>
      </c>
      <c r="G55" s="14">
        <f t="shared" si="9"/>
        <v>1900</v>
      </c>
      <c r="H55" s="14">
        <f t="shared" si="16"/>
        <v>0</v>
      </c>
      <c r="I55" s="24">
        <f t="shared" si="17"/>
        <v>0</v>
      </c>
      <c r="J55" s="24">
        <f t="shared" si="8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0"/>
        <v>52024</v>
      </c>
      <c r="B56" s="12">
        <f t="shared" si="11"/>
        <v>45413</v>
      </c>
      <c r="C56" s="13">
        <f t="shared" si="12"/>
        <v>500</v>
      </c>
      <c r="D56" s="13">
        <f t="shared" si="13"/>
        <v>50</v>
      </c>
      <c r="E56" s="13">
        <f t="shared" si="14"/>
        <v>1950</v>
      </c>
      <c r="F56" s="14">
        <f t="shared" si="15"/>
        <v>0</v>
      </c>
      <c r="G56" s="14">
        <f t="shared" si="9"/>
        <v>1950</v>
      </c>
      <c r="H56" s="14">
        <f t="shared" si="16"/>
        <v>0</v>
      </c>
      <c r="I56" s="24">
        <f t="shared" si="17"/>
        <v>0</v>
      </c>
      <c r="J56" s="24">
        <f t="shared" si="8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0"/>
        <v>62024</v>
      </c>
      <c r="B57" s="12">
        <f t="shared" si="11"/>
        <v>45444</v>
      </c>
      <c r="C57" s="13">
        <f t="shared" si="12"/>
        <v>500</v>
      </c>
      <c r="D57" s="13">
        <f t="shared" si="13"/>
        <v>50</v>
      </c>
      <c r="E57" s="13">
        <f t="shared" si="14"/>
        <v>2000</v>
      </c>
      <c r="F57" s="14">
        <f t="shared" si="15"/>
        <v>0</v>
      </c>
      <c r="G57" s="14">
        <f t="shared" si="9"/>
        <v>2000</v>
      </c>
      <c r="H57" s="14">
        <f t="shared" si="16"/>
        <v>0</v>
      </c>
      <c r="I57" s="24">
        <f t="shared" si="17"/>
        <v>0</v>
      </c>
      <c r="J57" s="24">
        <f t="shared" si="8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0"/>
        <v>72024</v>
      </c>
      <c r="B58" s="12">
        <f t="shared" si="11"/>
        <v>45474</v>
      </c>
      <c r="C58" s="13">
        <f t="shared" si="12"/>
        <v>500</v>
      </c>
      <c r="D58" s="13">
        <f t="shared" si="13"/>
        <v>50</v>
      </c>
      <c r="E58" s="13">
        <f t="shared" si="14"/>
        <v>2050</v>
      </c>
      <c r="F58" s="14">
        <f t="shared" si="15"/>
        <v>0</v>
      </c>
      <c r="G58" s="14">
        <f t="shared" si="9"/>
        <v>2050</v>
      </c>
      <c r="H58" s="14">
        <f t="shared" si="16"/>
        <v>0</v>
      </c>
      <c r="I58" s="24">
        <f t="shared" si="17"/>
        <v>0</v>
      </c>
      <c r="J58" s="24">
        <f t="shared" si="8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0"/>
        <v>82024</v>
      </c>
      <c r="B59" s="12">
        <f t="shared" si="11"/>
        <v>45505</v>
      </c>
      <c r="C59" s="13">
        <f t="shared" si="12"/>
        <v>500</v>
      </c>
      <c r="D59" s="13">
        <f t="shared" si="13"/>
        <v>50</v>
      </c>
      <c r="E59" s="13">
        <f t="shared" si="14"/>
        <v>2100</v>
      </c>
      <c r="F59" s="14">
        <f t="shared" si="15"/>
        <v>0</v>
      </c>
      <c r="G59" s="14">
        <f t="shared" si="9"/>
        <v>2100</v>
      </c>
      <c r="H59" s="14">
        <f t="shared" si="16"/>
        <v>0</v>
      </c>
      <c r="I59" s="24">
        <f t="shared" si="17"/>
        <v>0</v>
      </c>
      <c r="J59" s="24">
        <f t="shared" si="8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0"/>
        <v>92024</v>
      </c>
      <c r="B60" s="12">
        <f t="shared" si="11"/>
        <v>45536</v>
      </c>
      <c r="C60" s="13">
        <f t="shared" si="12"/>
        <v>500</v>
      </c>
      <c r="D60" s="13">
        <f t="shared" si="13"/>
        <v>50</v>
      </c>
      <c r="E60" s="13">
        <f t="shared" si="14"/>
        <v>2150</v>
      </c>
      <c r="F60" s="14">
        <f t="shared" si="15"/>
        <v>0</v>
      </c>
      <c r="G60" s="14">
        <f t="shared" si="9"/>
        <v>2150</v>
      </c>
      <c r="H60" s="14">
        <f t="shared" si="16"/>
        <v>0</v>
      </c>
      <c r="I60" s="24">
        <f t="shared" si="17"/>
        <v>0</v>
      </c>
      <c r="J60" s="24">
        <f t="shared" si="8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0"/>
        <v>102024</v>
      </c>
      <c r="B61" s="12">
        <f t="shared" si="11"/>
        <v>45566</v>
      </c>
      <c r="C61" s="13">
        <f t="shared" si="12"/>
        <v>500</v>
      </c>
      <c r="D61" s="13">
        <f t="shared" si="13"/>
        <v>50</v>
      </c>
      <c r="E61" s="13">
        <f t="shared" si="14"/>
        <v>2200</v>
      </c>
      <c r="F61" s="14">
        <f t="shared" si="15"/>
        <v>0</v>
      </c>
      <c r="G61" s="14">
        <f t="shared" si="9"/>
        <v>2200</v>
      </c>
      <c r="H61" s="14">
        <f t="shared" si="16"/>
        <v>0</v>
      </c>
      <c r="I61" s="24">
        <f t="shared" si="17"/>
        <v>0</v>
      </c>
      <c r="J61" s="24">
        <f t="shared" si="8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0"/>
        <v>112024</v>
      </c>
      <c r="B62" s="12">
        <f t="shared" si="11"/>
        <v>45597</v>
      </c>
      <c r="C62" s="13">
        <f t="shared" si="12"/>
        <v>500</v>
      </c>
      <c r="D62" s="13">
        <f t="shared" si="13"/>
        <v>50</v>
      </c>
      <c r="E62" s="13">
        <f t="shared" si="14"/>
        <v>2250</v>
      </c>
      <c r="F62" s="14">
        <f t="shared" si="15"/>
        <v>0</v>
      </c>
      <c r="G62" s="14">
        <f t="shared" si="9"/>
        <v>2250</v>
      </c>
      <c r="H62" s="14">
        <f t="shared" si="16"/>
        <v>0</v>
      </c>
      <c r="I62" s="24">
        <f t="shared" si="17"/>
        <v>0</v>
      </c>
      <c r="J62" s="24">
        <f t="shared" si="8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0"/>
        <v>122024</v>
      </c>
      <c r="B63" s="12">
        <f t="shared" si="11"/>
        <v>45627</v>
      </c>
      <c r="C63" s="13">
        <f t="shared" si="12"/>
        <v>500</v>
      </c>
      <c r="D63" s="13">
        <f t="shared" si="13"/>
        <v>50</v>
      </c>
      <c r="E63" s="13">
        <f t="shared" si="14"/>
        <v>2300</v>
      </c>
      <c r="F63" s="14">
        <f t="shared" si="15"/>
        <v>0</v>
      </c>
      <c r="G63" s="14">
        <f t="shared" si="9"/>
        <v>2300</v>
      </c>
      <c r="H63" s="14">
        <f t="shared" si="16"/>
        <v>0</v>
      </c>
      <c r="I63" s="24">
        <f t="shared" si="17"/>
        <v>0</v>
      </c>
      <c r="J63" s="24">
        <f t="shared" si="8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0"/>
        <v>12025</v>
      </c>
      <c r="B64" s="12">
        <f t="shared" si="11"/>
        <v>45658</v>
      </c>
      <c r="C64" s="13">
        <f t="shared" si="12"/>
        <v>500</v>
      </c>
      <c r="D64" s="13">
        <f t="shared" si="13"/>
        <v>50</v>
      </c>
      <c r="E64" s="13">
        <f t="shared" si="14"/>
        <v>2350</v>
      </c>
      <c r="F64" s="14">
        <f t="shared" si="15"/>
        <v>0</v>
      </c>
      <c r="G64" s="14">
        <f t="shared" si="9"/>
        <v>2350</v>
      </c>
      <c r="H64" s="14">
        <f t="shared" si="16"/>
        <v>0</v>
      </c>
      <c r="I64" s="24">
        <f t="shared" si="17"/>
        <v>0</v>
      </c>
      <c r="J64" s="24">
        <f t="shared" si="8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0"/>
        <v>22025</v>
      </c>
      <c r="B65" s="12">
        <f t="shared" si="11"/>
        <v>45689</v>
      </c>
      <c r="C65" s="13">
        <f t="shared" si="12"/>
        <v>500</v>
      </c>
      <c r="D65" s="13">
        <f t="shared" si="13"/>
        <v>50</v>
      </c>
      <c r="E65" s="13">
        <f t="shared" si="14"/>
        <v>2400</v>
      </c>
      <c r="F65" s="14">
        <f t="shared" si="15"/>
        <v>0</v>
      </c>
      <c r="G65" s="14">
        <f t="shared" si="9"/>
        <v>2400</v>
      </c>
      <c r="H65" s="14">
        <f t="shared" si="16"/>
        <v>0</v>
      </c>
      <c r="I65" s="24">
        <f t="shared" si="17"/>
        <v>0</v>
      </c>
      <c r="J65" s="24">
        <f t="shared" si="8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0"/>
        <v>32025</v>
      </c>
      <c r="B66" s="12">
        <f t="shared" si="11"/>
        <v>45717</v>
      </c>
      <c r="C66" s="13">
        <f t="shared" si="12"/>
        <v>500</v>
      </c>
      <c r="D66" s="13">
        <f t="shared" si="13"/>
        <v>50</v>
      </c>
      <c r="E66" s="13">
        <f t="shared" si="14"/>
        <v>2450</v>
      </c>
      <c r="F66" s="14">
        <f t="shared" si="15"/>
        <v>0</v>
      </c>
      <c r="G66" s="14">
        <f t="shared" si="9"/>
        <v>2450</v>
      </c>
      <c r="H66" s="14">
        <f t="shared" si="16"/>
        <v>0</v>
      </c>
      <c r="I66" s="24">
        <f t="shared" si="17"/>
        <v>0</v>
      </c>
      <c r="J66" s="24">
        <f t="shared" si="8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0"/>
        <v>42025</v>
      </c>
      <c r="B67" s="12">
        <f t="shared" si="11"/>
        <v>45748</v>
      </c>
      <c r="C67" s="13">
        <f t="shared" si="12"/>
        <v>500</v>
      </c>
      <c r="D67" s="13">
        <f t="shared" si="13"/>
        <v>50</v>
      </c>
      <c r="E67" s="13">
        <f t="shared" si="14"/>
        <v>2500</v>
      </c>
      <c r="F67" s="14">
        <f t="shared" si="15"/>
        <v>0</v>
      </c>
      <c r="G67" s="14">
        <f t="shared" si="9"/>
        <v>2500</v>
      </c>
      <c r="H67" s="14">
        <f t="shared" si="16"/>
        <v>0</v>
      </c>
      <c r="I67" s="24">
        <f t="shared" si="17"/>
        <v>0</v>
      </c>
      <c r="J67" s="24">
        <f t="shared" si="8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0"/>
        <v>52025</v>
      </c>
      <c r="B68" s="12">
        <f t="shared" si="11"/>
        <v>45778</v>
      </c>
      <c r="C68" s="13">
        <f t="shared" si="12"/>
        <v>500</v>
      </c>
      <c r="D68" s="13">
        <f t="shared" si="13"/>
        <v>50</v>
      </c>
      <c r="E68" s="13">
        <f t="shared" si="14"/>
        <v>2550</v>
      </c>
      <c r="F68" s="14">
        <f t="shared" si="15"/>
        <v>0</v>
      </c>
      <c r="G68" s="14">
        <f t="shared" si="9"/>
        <v>2550</v>
      </c>
      <c r="H68" s="14">
        <f t="shared" si="16"/>
        <v>0</v>
      </c>
      <c r="I68" s="24">
        <f t="shared" si="17"/>
        <v>0</v>
      </c>
      <c r="J68" s="24">
        <f t="shared" si="8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0"/>
        <v>62025</v>
      </c>
      <c r="B69" s="12">
        <f t="shared" si="11"/>
        <v>45809</v>
      </c>
      <c r="C69" s="13">
        <f t="shared" si="12"/>
        <v>500</v>
      </c>
      <c r="D69" s="13">
        <f t="shared" si="13"/>
        <v>50</v>
      </c>
      <c r="E69" s="13">
        <f t="shared" si="14"/>
        <v>2600</v>
      </c>
      <c r="F69" s="14">
        <f t="shared" si="15"/>
        <v>0</v>
      </c>
      <c r="G69" s="14">
        <f t="shared" ref="G69:G100" si="18">E69-F69</f>
        <v>2600</v>
      </c>
      <c r="H69" s="14">
        <f t="shared" si="16"/>
        <v>0</v>
      </c>
      <c r="I69" s="24">
        <f t="shared" si="17"/>
        <v>0</v>
      </c>
      <c r="J69" s="24">
        <f t="shared" si="8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9">MONTH(B70)&amp;YEAR(B70)</f>
        <v>72025</v>
      </c>
      <c r="B70" s="12">
        <f t="shared" ref="B70:B101" si="20">EDATE(B69,1)</f>
        <v>45839</v>
      </c>
      <c r="C70" s="13">
        <f t="shared" ref="C70:C101" si="21">C69-H70+I70</f>
        <v>500</v>
      </c>
      <c r="D70" s="13">
        <f t="shared" ref="D70:D101" si="22">C69*$K$1</f>
        <v>50</v>
      </c>
      <c r="E70" s="13">
        <f t="shared" ref="E70:E101" si="23">C69*$K$1+G69</f>
        <v>2650</v>
      </c>
      <c r="F70" s="14">
        <f t="shared" ref="F70:F101" si="24">IF(J70&gt;E70,E70,J70)</f>
        <v>0</v>
      </c>
      <c r="G70" s="14">
        <f t="shared" si="18"/>
        <v>2650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8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9"/>
        <v>82025</v>
      </c>
      <c r="B71" s="12">
        <f t="shared" si="20"/>
        <v>45870</v>
      </c>
      <c r="C71" s="13">
        <f t="shared" si="21"/>
        <v>500</v>
      </c>
      <c r="D71" s="13">
        <f t="shared" si="22"/>
        <v>50</v>
      </c>
      <c r="E71" s="13">
        <f t="shared" si="23"/>
        <v>2700</v>
      </c>
      <c r="F71" s="14">
        <f t="shared" si="24"/>
        <v>0</v>
      </c>
      <c r="G71" s="14">
        <f t="shared" si="18"/>
        <v>2700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9"/>
        <v>92025</v>
      </c>
      <c r="B72" s="12">
        <f t="shared" si="20"/>
        <v>45901</v>
      </c>
      <c r="C72" s="13">
        <f t="shared" si="21"/>
        <v>500</v>
      </c>
      <c r="D72" s="13">
        <f t="shared" si="22"/>
        <v>50</v>
      </c>
      <c r="E72" s="13">
        <f t="shared" si="23"/>
        <v>2750</v>
      </c>
      <c r="F72" s="14">
        <f t="shared" si="24"/>
        <v>0</v>
      </c>
      <c r="G72" s="14">
        <f t="shared" si="18"/>
        <v>2750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9"/>
        <v>102025</v>
      </c>
      <c r="B73" s="12">
        <f t="shared" si="20"/>
        <v>45931</v>
      </c>
      <c r="C73" s="13">
        <f t="shared" si="21"/>
        <v>500</v>
      </c>
      <c r="D73" s="13">
        <f t="shared" si="22"/>
        <v>50</v>
      </c>
      <c r="E73" s="13">
        <f t="shared" si="23"/>
        <v>2800</v>
      </c>
      <c r="F73" s="14">
        <f t="shared" si="24"/>
        <v>0</v>
      </c>
      <c r="G73" s="14">
        <f t="shared" si="18"/>
        <v>2800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9"/>
        <v>112025</v>
      </c>
      <c r="B74" s="12">
        <f t="shared" si="20"/>
        <v>45962</v>
      </c>
      <c r="C74" s="13">
        <f t="shared" si="21"/>
        <v>500</v>
      </c>
      <c r="D74" s="13">
        <f t="shared" si="22"/>
        <v>50</v>
      </c>
      <c r="E74" s="13">
        <f t="shared" si="23"/>
        <v>2850</v>
      </c>
      <c r="F74" s="14">
        <f t="shared" si="24"/>
        <v>0</v>
      </c>
      <c r="G74" s="14">
        <f t="shared" si="18"/>
        <v>2850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9"/>
        <v>122025</v>
      </c>
      <c r="B75" s="12">
        <f t="shared" si="20"/>
        <v>45992</v>
      </c>
      <c r="C75" s="13">
        <f t="shared" si="21"/>
        <v>500</v>
      </c>
      <c r="D75" s="13">
        <f t="shared" si="22"/>
        <v>50</v>
      </c>
      <c r="E75" s="13">
        <f t="shared" si="23"/>
        <v>2900</v>
      </c>
      <c r="F75" s="14">
        <f t="shared" si="24"/>
        <v>0</v>
      </c>
      <c r="G75" s="14">
        <f t="shared" si="18"/>
        <v>2900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9"/>
        <v>12026</v>
      </c>
      <c r="B76" s="12">
        <f t="shared" si="20"/>
        <v>46023</v>
      </c>
      <c r="C76" s="13">
        <f t="shared" si="21"/>
        <v>500</v>
      </c>
      <c r="D76" s="13">
        <f t="shared" si="22"/>
        <v>50</v>
      </c>
      <c r="E76" s="13">
        <f t="shared" si="23"/>
        <v>2950</v>
      </c>
      <c r="F76" s="14">
        <f t="shared" si="24"/>
        <v>0</v>
      </c>
      <c r="G76" s="14">
        <f t="shared" si="18"/>
        <v>2950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9"/>
        <v>22026</v>
      </c>
      <c r="B77" s="12">
        <f t="shared" si="20"/>
        <v>46054</v>
      </c>
      <c r="C77" s="13">
        <f t="shared" si="21"/>
        <v>500</v>
      </c>
      <c r="D77" s="13">
        <f t="shared" si="22"/>
        <v>50</v>
      </c>
      <c r="E77" s="13">
        <f t="shared" si="23"/>
        <v>3000</v>
      </c>
      <c r="F77" s="14">
        <f t="shared" si="24"/>
        <v>0</v>
      </c>
      <c r="G77" s="14">
        <f t="shared" si="18"/>
        <v>3000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9"/>
        <v>32026</v>
      </c>
      <c r="B78" s="12">
        <f t="shared" si="20"/>
        <v>46082</v>
      </c>
      <c r="C78" s="13">
        <f t="shared" si="21"/>
        <v>500</v>
      </c>
      <c r="D78" s="13">
        <f t="shared" si="22"/>
        <v>50</v>
      </c>
      <c r="E78" s="13">
        <f t="shared" si="23"/>
        <v>3050</v>
      </c>
      <c r="F78" s="14">
        <f t="shared" si="24"/>
        <v>0</v>
      </c>
      <c r="G78" s="14">
        <f t="shared" si="18"/>
        <v>3050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9"/>
        <v>42026</v>
      </c>
      <c r="B79" s="12">
        <f t="shared" si="20"/>
        <v>46113</v>
      </c>
      <c r="C79" s="13">
        <f t="shared" si="21"/>
        <v>500</v>
      </c>
      <c r="D79" s="13">
        <f t="shared" si="22"/>
        <v>50</v>
      </c>
      <c r="E79" s="13">
        <f t="shared" si="23"/>
        <v>3100</v>
      </c>
      <c r="F79" s="14">
        <f t="shared" si="24"/>
        <v>0</v>
      </c>
      <c r="G79" s="14">
        <f t="shared" si="18"/>
        <v>3100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9"/>
        <v>52026</v>
      </c>
      <c r="B80" s="12">
        <f t="shared" si="20"/>
        <v>46143</v>
      </c>
      <c r="C80" s="13">
        <f t="shared" si="21"/>
        <v>500</v>
      </c>
      <c r="D80" s="13">
        <f t="shared" si="22"/>
        <v>50</v>
      </c>
      <c r="E80" s="13">
        <f t="shared" si="23"/>
        <v>3150</v>
      </c>
      <c r="F80" s="14">
        <f t="shared" si="24"/>
        <v>0</v>
      </c>
      <c r="G80" s="14">
        <f t="shared" si="18"/>
        <v>3150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9"/>
        <v>62026</v>
      </c>
      <c r="B81" s="12">
        <f t="shared" si="20"/>
        <v>46174</v>
      </c>
      <c r="C81" s="13">
        <f t="shared" si="21"/>
        <v>500</v>
      </c>
      <c r="D81" s="13">
        <f t="shared" si="22"/>
        <v>50</v>
      </c>
      <c r="E81" s="13">
        <f t="shared" si="23"/>
        <v>3200</v>
      </c>
      <c r="F81" s="14">
        <f t="shared" si="24"/>
        <v>0</v>
      </c>
      <c r="G81" s="14">
        <f t="shared" si="18"/>
        <v>3200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9"/>
        <v>72026</v>
      </c>
      <c r="B82" s="12">
        <f t="shared" si="20"/>
        <v>46204</v>
      </c>
      <c r="C82" s="13">
        <f t="shared" si="21"/>
        <v>500</v>
      </c>
      <c r="D82" s="13">
        <f t="shared" si="22"/>
        <v>50</v>
      </c>
      <c r="E82" s="13">
        <f t="shared" si="23"/>
        <v>3250</v>
      </c>
      <c r="F82" s="14">
        <f t="shared" si="24"/>
        <v>0</v>
      </c>
      <c r="G82" s="14">
        <f t="shared" si="18"/>
        <v>3250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9"/>
        <v>82026</v>
      </c>
      <c r="B83" s="12">
        <f t="shared" si="20"/>
        <v>46235</v>
      </c>
      <c r="C83" s="13">
        <f t="shared" si="21"/>
        <v>500</v>
      </c>
      <c r="D83" s="13">
        <f t="shared" si="22"/>
        <v>50</v>
      </c>
      <c r="E83" s="13">
        <f t="shared" si="23"/>
        <v>3300</v>
      </c>
      <c r="F83" s="14">
        <f t="shared" si="24"/>
        <v>0</v>
      </c>
      <c r="G83" s="14">
        <f t="shared" si="18"/>
        <v>3300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9"/>
        <v>92026</v>
      </c>
      <c r="B84" s="12">
        <f t="shared" si="20"/>
        <v>46266</v>
      </c>
      <c r="C84" s="13">
        <f t="shared" si="21"/>
        <v>500</v>
      </c>
      <c r="D84" s="13">
        <f t="shared" si="22"/>
        <v>50</v>
      </c>
      <c r="E84" s="13">
        <f t="shared" si="23"/>
        <v>3350</v>
      </c>
      <c r="F84" s="14">
        <f t="shared" si="24"/>
        <v>0</v>
      </c>
      <c r="G84" s="14">
        <f t="shared" si="18"/>
        <v>3350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9"/>
        <v>102026</v>
      </c>
      <c r="B85" s="12">
        <f t="shared" si="20"/>
        <v>46296</v>
      </c>
      <c r="C85" s="13">
        <f t="shared" si="21"/>
        <v>500</v>
      </c>
      <c r="D85" s="13">
        <f t="shared" si="22"/>
        <v>50</v>
      </c>
      <c r="E85" s="13">
        <f t="shared" si="23"/>
        <v>3400</v>
      </c>
      <c r="F85" s="14">
        <f t="shared" si="24"/>
        <v>0</v>
      </c>
      <c r="G85" s="14">
        <f t="shared" si="18"/>
        <v>3400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9"/>
        <v>112026</v>
      </c>
      <c r="B86" s="12">
        <f t="shared" si="20"/>
        <v>46327</v>
      </c>
      <c r="C86" s="13">
        <f t="shared" si="21"/>
        <v>500</v>
      </c>
      <c r="D86" s="13">
        <f t="shared" si="22"/>
        <v>50</v>
      </c>
      <c r="E86" s="13">
        <f t="shared" si="23"/>
        <v>3450</v>
      </c>
      <c r="F86" s="14">
        <f t="shared" si="24"/>
        <v>0</v>
      </c>
      <c r="G86" s="14">
        <f t="shared" si="18"/>
        <v>3450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9"/>
        <v>122026</v>
      </c>
      <c r="B87" s="12">
        <f t="shared" si="20"/>
        <v>46357</v>
      </c>
      <c r="C87" s="13">
        <f t="shared" si="21"/>
        <v>500</v>
      </c>
      <c r="D87" s="13">
        <f t="shared" si="22"/>
        <v>50</v>
      </c>
      <c r="E87" s="13">
        <f t="shared" si="23"/>
        <v>3500</v>
      </c>
      <c r="F87" s="14">
        <f t="shared" si="24"/>
        <v>0</v>
      </c>
      <c r="G87" s="14">
        <f t="shared" si="18"/>
        <v>3500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9"/>
        <v>12027</v>
      </c>
      <c r="B88" s="12">
        <f t="shared" si="20"/>
        <v>46388</v>
      </c>
      <c r="C88" s="13">
        <f t="shared" si="21"/>
        <v>500</v>
      </c>
      <c r="D88" s="13">
        <f t="shared" si="22"/>
        <v>50</v>
      </c>
      <c r="E88" s="13">
        <f t="shared" si="23"/>
        <v>3550</v>
      </c>
      <c r="F88" s="14">
        <f t="shared" si="24"/>
        <v>0</v>
      </c>
      <c r="G88" s="14">
        <f t="shared" si="18"/>
        <v>3550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9"/>
        <v>22027</v>
      </c>
      <c r="B89" s="12">
        <f t="shared" si="20"/>
        <v>46419</v>
      </c>
      <c r="C89" s="13">
        <f t="shared" si="21"/>
        <v>500</v>
      </c>
      <c r="D89" s="13">
        <f t="shared" si="22"/>
        <v>50</v>
      </c>
      <c r="E89" s="13">
        <f t="shared" si="23"/>
        <v>3600</v>
      </c>
      <c r="F89" s="14">
        <f t="shared" si="24"/>
        <v>0</v>
      </c>
      <c r="G89" s="14">
        <f t="shared" si="18"/>
        <v>3600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9"/>
        <v>32027</v>
      </c>
      <c r="B90" s="12">
        <f t="shared" si="20"/>
        <v>46447</v>
      </c>
      <c r="C90" s="13">
        <f t="shared" si="21"/>
        <v>500</v>
      </c>
      <c r="D90" s="13">
        <f t="shared" si="22"/>
        <v>50</v>
      </c>
      <c r="E90" s="13">
        <f t="shared" si="23"/>
        <v>3650</v>
      </c>
      <c r="F90" s="14">
        <f t="shared" si="24"/>
        <v>0</v>
      </c>
      <c r="G90" s="14">
        <f t="shared" si="18"/>
        <v>3650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9"/>
        <v>42027</v>
      </c>
      <c r="B91" s="12">
        <f t="shared" si="20"/>
        <v>46478</v>
      </c>
      <c r="C91" s="13">
        <f t="shared" si="21"/>
        <v>500</v>
      </c>
      <c r="D91" s="13">
        <f t="shared" si="22"/>
        <v>50</v>
      </c>
      <c r="E91" s="13">
        <f t="shared" si="23"/>
        <v>3700</v>
      </c>
      <c r="F91" s="14">
        <f t="shared" si="24"/>
        <v>0</v>
      </c>
      <c r="G91" s="14">
        <f t="shared" si="18"/>
        <v>3700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9"/>
        <v>52027</v>
      </c>
      <c r="B92" s="12">
        <f t="shared" si="20"/>
        <v>46508</v>
      </c>
      <c r="C92" s="13">
        <f t="shared" si="21"/>
        <v>500</v>
      </c>
      <c r="D92" s="13">
        <f t="shared" si="22"/>
        <v>50</v>
      </c>
      <c r="E92" s="13">
        <f t="shared" si="23"/>
        <v>3750</v>
      </c>
      <c r="F92" s="14">
        <f t="shared" si="24"/>
        <v>0</v>
      </c>
      <c r="G92" s="14">
        <f t="shared" si="18"/>
        <v>3750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9"/>
        <v>62027</v>
      </c>
      <c r="B93" s="12">
        <f t="shared" si="20"/>
        <v>46539</v>
      </c>
      <c r="C93" s="13">
        <f t="shared" si="21"/>
        <v>500</v>
      </c>
      <c r="D93" s="13">
        <f t="shared" si="22"/>
        <v>50</v>
      </c>
      <c r="E93" s="13">
        <f t="shared" si="23"/>
        <v>3800</v>
      </c>
      <c r="F93" s="14">
        <f t="shared" si="24"/>
        <v>0</v>
      </c>
      <c r="G93" s="14">
        <f t="shared" si="18"/>
        <v>3800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9"/>
        <v>72027</v>
      </c>
      <c r="B94" s="12">
        <f t="shared" si="20"/>
        <v>46569</v>
      </c>
      <c r="C94" s="13">
        <f t="shared" si="21"/>
        <v>500</v>
      </c>
      <c r="D94" s="13">
        <f t="shared" si="22"/>
        <v>50</v>
      </c>
      <c r="E94" s="13">
        <f t="shared" si="23"/>
        <v>3850</v>
      </c>
      <c r="F94" s="14">
        <f t="shared" si="24"/>
        <v>0</v>
      </c>
      <c r="G94" s="14">
        <f t="shared" si="18"/>
        <v>3850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9"/>
        <v>82027</v>
      </c>
      <c r="B95" s="12">
        <f t="shared" si="20"/>
        <v>46600</v>
      </c>
      <c r="C95" s="13">
        <f t="shared" si="21"/>
        <v>500</v>
      </c>
      <c r="D95" s="13">
        <f t="shared" si="22"/>
        <v>50</v>
      </c>
      <c r="E95" s="13">
        <f t="shared" si="23"/>
        <v>3900</v>
      </c>
      <c r="F95" s="14">
        <f t="shared" si="24"/>
        <v>0</v>
      </c>
      <c r="G95" s="14">
        <f t="shared" si="18"/>
        <v>3900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9"/>
        <v>92027</v>
      </c>
      <c r="B96" s="12">
        <f t="shared" si="20"/>
        <v>46631</v>
      </c>
      <c r="C96" s="13">
        <f t="shared" si="21"/>
        <v>500</v>
      </c>
      <c r="D96" s="13">
        <f t="shared" si="22"/>
        <v>50</v>
      </c>
      <c r="E96" s="13">
        <f t="shared" si="23"/>
        <v>3950</v>
      </c>
      <c r="F96" s="14">
        <f t="shared" si="24"/>
        <v>0</v>
      </c>
      <c r="G96" s="14">
        <f t="shared" si="18"/>
        <v>3950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9"/>
        <v>102027</v>
      </c>
      <c r="B97" s="12">
        <f t="shared" si="20"/>
        <v>46661</v>
      </c>
      <c r="C97" s="13">
        <f t="shared" si="21"/>
        <v>500</v>
      </c>
      <c r="D97" s="13">
        <f t="shared" si="22"/>
        <v>50</v>
      </c>
      <c r="E97" s="13">
        <f t="shared" si="23"/>
        <v>4000</v>
      </c>
      <c r="F97" s="14">
        <f t="shared" si="24"/>
        <v>0</v>
      </c>
      <c r="G97" s="14">
        <f t="shared" si="18"/>
        <v>4000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9"/>
        <v>112027</v>
      </c>
      <c r="B98" s="12">
        <f t="shared" si="20"/>
        <v>46692</v>
      </c>
      <c r="C98" s="13">
        <f t="shared" si="21"/>
        <v>500</v>
      </c>
      <c r="D98" s="13">
        <f t="shared" si="22"/>
        <v>50</v>
      </c>
      <c r="E98" s="13">
        <f t="shared" si="23"/>
        <v>4050</v>
      </c>
      <c r="F98" s="14">
        <f t="shared" si="24"/>
        <v>0</v>
      </c>
      <c r="G98" s="14">
        <f t="shared" si="18"/>
        <v>4050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9"/>
        <v>122027</v>
      </c>
      <c r="B99" s="12">
        <f t="shared" si="20"/>
        <v>46722</v>
      </c>
      <c r="C99" s="13">
        <f t="shared" si="21"/>
        <v>500</v>
      </c>
      <c r="D99" s="13">
        <f t="shared" si="22"/>
        <v>50</v>
      </c>
      <c r="E99" s="13">
        <f t="shared" si="23"/>
        <v>4100</v>
      </c>
      <c r="F99" s="14">
        <f t="shared" si="24"/>
        <v>0</v>
      </c>
      <c r="G99" s="14">
        <f t="shared" si="18"/>
        <v>4100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9"/>
        <v>12028</v>
      </c>
      <c r="B100" s="12">
        <f t="shared" si="20"/>
        <v>46753</v>
      </c>
      <c r="C100" s="13">
        <f t="shared" si="21"/>
        <v>500</v>
      </c>
      <c r="D100" s="13">
        <f t="shared" si="22"/>
        <v>50</v>
      </c>
      <c r="E100" s="13">
        <f t="shared" si="23"/>
        <v>4150</v>
      </c>
      <c r="F100" s="14">
        <f t="shared" si="24"/>
        <v>0</v>
      </c>
      <c r="G100" s="14">
        <f t="shared" si="18"/>
        <v>4150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9"/>
        <v>22028</v>
      </c>
      <c r="B101" s="12">
        <f t="shared" si="20"/>
        <v>46784</v>
      </c>
      <c r="C101" s="13">
        <f t="shared" si="21"/>
        <v>500</v>
      </c>
      <c r="D101" s="13">
        <f t="shared" si="22"/>
        <v>50</v>
      </c>
      <c r="E101" s="13">
        <f t="shared" si="23"/>
        <v>4200</v>
      </c>
      <c r="F101" s="14">
        <f t="shared" si="24"/>
        <v>0</v>
      </c>
      <c r="G101" s="14">
        <f t="shared" ref="G101:G124" si="28">E101-F101</f>
        <v>4200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9">MONTH(B102)&amp;YEAR(B102)</f>
        <v>32028</v>
      </c>
      <c r="B102" s="12">
        <f t="shared" ref="B102:B124" si="30">EDATE(B101,1)</f>
        <v>46813</v>
      </c>
      <c r="C102" s="13">
        <f t="shared" ref="C102:C124" si="31">C101-H102+I102</f>
        <v>500</v>
      </c>
      <c r="D102" s="13">
        <f t="shared" ref="D102:D124" si="32">C101*$K$1</f>
        <v>50</v>
      </c>
      <c r="E102" s="13">
        <f t="shared" ref="E102:E124" si="33">C101*$K$1+G101</f>
        <v>4250</v>
      </c>
      <c r="F102" s="14">
        <f t="shared" ref="F102:F124" si="34">IF(J102&gt;E102,E102,J102)</f>
        <v>0</v>
      </c>
      <c r="G102" s="14">
        <f t="shared" si="28"/>
        <v>4250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9"/>
        <v>42028</v>
      </c>
      <c r="B103" s="12">
        <f t="shared" si="30"/>
        <v>46844</v>
      </c>
      <c r="C103" s="13">
        <f t="shared" si="31"/>
        <v>500</v>
      </c>
      <c r="D103" s="13">
        <f t="shared" si="32"/>
        <v>50</v>
      </c>
      <c r="E103" s="13">
        <f t="shared" si="33"/>
        <v>4300</v>
      </c>
      <c r="F103" s="14">
        <f t="shared" si="34"/>
        <v>0</v>
      </c>
      <c r="G103" s="14">
        <f t="shared" si="28"/>
        <v>4300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9"/>
        <v>52028</v>
      </c>
      <c r="B104" s="12">
        <f t="shared" si="30"/>
        <v>46874</v>
      </c>
      <c r="C104" s="13">
        <f t="shared" si="31"/>
        <v>500</v>
      </c>
      <c r="D104" s="13">
        <f t="shared" si="32"/>
        <v>50</v>
      </c>
      <c r="E104" s="13">
        <f t="shared" si="33"/>
        <v>4350</v>
      </c>
      <c r="F104" s="14">
        <f t="shared" si="34"/>
        <v>0</v>
      </c>
      <c r="G104" s="14">
        <f t="shared" si="28"/>
        <v>4350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9"/>
        <v>62028</v>
      </c>
      <c r="B105" s="12">
        <f t="shared" si="30"/>
        <v>46905</v>
      </c>
      <c r="C105" s="13">
        <f t="shared" si="31"/>
        <v>500</v>
      </c>
      <c r="D105" s="13">
        <f t="shared" si="32"/>
        <v>50</v>
      </c>
      <c r="E105" s="13">
        <f t="shared" si="33"/>
        <v>4400</v>
      </c>
      <c r="F105" s="14">
        <f t="shared" si="34"/>
        <v>0</v>
      </c>
      <c r="G105" s="14">
        <f t="shared" si="28"/>
        <v>4400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9"/>
        <v>72028</v>
      </c>
      <c r="B106" s="12">
        <f t="shared" si="30"/>
        <v>46935</v>
      </c>
      <c r="C106" s="13">
        <f t="shared" si="31"/>
        <v>500</v>
      </c>
      <c r="D106" s="13">
        <f t="shared" si="32"/>
        <v>50</v>
      </c>
      <c r="E106" s="13">
        <f t="shared" si="33"/>
        <v>4450</v>
      </c>
      <c r="F106" s="14">
        <f t="shared" si="34"/>
        <v>0</v>
      </c>
      <c r="G106" s="14">
        <f t="shared" si="28"/>
        <v>4450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9"/>
        <v>82028</v>
      </c>
      <c r="B107" s="12">
        <f t="shared" si="30"/>
        <v>46966</v>
      </c>
      <c r="C107" s="13">
        <f t="shared" si="31"/>
        <v>500</v>
      </c>
      <c r="D107" s="13">
        <f t="shared" si="32"/>
        <v>50</v>
      </c>
      <c r="E107" s="13">
        <f t="shared" si="33"/>
        <v>4500</v>
      </c>
      <c r="F107" s="14">
        <f t="shared" si="34"/>
        <v>0</v>
      </c>
      <c r="G107" s="14">
        <f t="shared" si="28"/>
        <v>4500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9"/>
        <v>92028</v>
      </c>
      <c r="B108" s="12">
        <f t="shared" si="30"/>
        <v>46997</v>
      </c>
      <c r="C108" s="13">
        <f t="shared" si="31"/>
        <v>500</v>
      </c>
      <c r="D108" s="13">
        <f t="shared" si="32"/>
        <v>50</v>
      </c>
      <c r="E108" s="13">
        <f t="shared" si="33"/>
        <v>4550</v>
      </c>
      <c r="F108" s="14">
        <f t="shared" si="34"/>
        <v>0</v>
      </c>
      <c r="G108" s="14">
        <f t="shared" si="28"/>
        <v>4550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9"/>
        <v>102028</v>
      </c>
      <c r="B109" s="12">
        <f t="shared" si="30"/>
        <v>47027</v>
      </c>
      <c r="C109" s="13">
        <f t="shared" si="31"/>
        <v>500</v>
      </c>
      <c r="D109" s="13">
        <f t="shared" si="32"/>
        <v>50</v>
      </c>
      <c r="E109" s="13">
        <f t="shared" si="33"/>
        <v>4600</v>
      </c>
      <c r="F109" s="14">
        <f t="shared" si="34"/>
        <v>0</v>
      </c>
      <c r="G109" s="14">
        <f t="shared" si="28"/>
        <v>4600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9"/>
        <v>112028</v>
      </c>
      <c r="B110" s="12">
        <f t="shared" si="30"/>
        <v>47058</v>
      </c>
      <c r="C110" s="13">
        <f t="shared" si="31"/>
        <v>500</v>
      </c>
      <c r="D110" s="13">
        <f t="shared" si="32"/>
        <v>50</v>
      </c>
      <c r="E110" s="13">
        <f t="shared" si="33"/>
        <v>4650</v>
      </c>
      <c r="F110" s="14">
        <f t="shared" si="34"/>
        <v>0</v>
      </c>
      <c r="G110" s="14">
        <f t="shared" si="28"/>
        <v>4650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9"/>
        <v>122028</v>
      </c>
      <c r="B111" s="12">
        <f t="shared" si="30"/>
        <v>47088</v>
      </c>
      <c r="C111" s="13">
        <f t="shared" si="31"/>
        <v>500</v>
      </c>
      <c r="D111" s="13">
        <f t="shared" si="32"/>
        <v>50</v>
      </c>
      <c r="E111" s="13">
        <f t="shared" si="33"/>
        <v>4700</v>
      </c>
      <c r="F111" s="14">
        <f t="shared" si="34"/>
        <v>0</v>
      </c>
      <c r="G111" s="14">
        <f t="shared" si="28"/>
        <v>4700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9"/>
        <v>12029</v>
      </c>
      <c r="B112" s="12">
        <f t="shared" si="30"/>
        <v>47119</v>
      </c>
      <c r="C112" s="13">
        <f t="shared" si="31"/>
        <v>500</v>
      </c>
      <c r="D112" s="13">
        <f t="shared" si="32"/>
        <v>50</v>
      </c>
      <c r="E112" s="13">
        <f t="shared" si="33"/>
        <v>4750</v>
      </c>
      <c r="F112" s="14">
        <f t="shared" si="34"/>
        <v>0</v>
      </c>
      <c r="G112" s="14">
        <f t="shared" si="28"/>
        <v>4750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9"/>
        <v>22029</v>
      </c>
      <c r="B113" s="12">
        <f t="shared" si="30"/>
        <v>47150</v>
      </c>
      <c r="C113" s="13">
        <f t="shared" si="31"/>
        <v>500</v>
      </c>
      <c r="D113" s="13">
        <f t="shared" si="32"/>
        <v>50</v>
      </c>
      <c r="E113" s="13">
        <f t="shared" si="33"/>
        <v>4800</v>
      </c>
      <c r="F113" s="14">
        <f t="shared" si="34"/>
        <v>0</v>
      </c>
      <c r="G113" s="14">
        <f t="shared" si="28"/>
        <v>4800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9"/>
        <v>32029</v>
      </c>
      <c r="B114" s="12">
        <f t="shared" si="30"/>
        <v>47178</v>
      </c>
      <c r="C114" s="13">
        <f t="shared" si="31"/>
        <v>500</v>
      </c>
      <c r="D114" s="13">
        <f t="shared" si="32"/>
        <v>50</v>
      </c>
      <c r="E114" s="13">
        <f t="shared" si="33"/>
        <v>4850</v>
      </c>
      <c r="F114" s="14">
        <f t="shared" si="34"/>
        <v>0</v>
      </c>
      <c r="G114" s="14">
        <f t="shared" si="28"/>
        <v>4850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9"/>
        <v>42029</v>
      </c>
      <c r="B115" s="12">
        <f t="shared" si="30"/>
        <v>47209</v>
      </c>
      <c r="C115" s="13">
        <f t="shared" si="31"/>
        <v>500</v>
      </c>
      <c r="D115" s="13">
        <f t="shared" si="32"/>
        <v>50</v>
      </c>
      <c r="E115" s="13">
        <f t="shared" si="33"/>
        <v>4900</v>
      </c>
      <c r="F115" s="14">
        <f t="shared" si="34"/>
        <v>0</v>
      </c>
      <c r="G115" s="14">
        <f t="shared" si="28"/>
        <v>4900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9"/>
        <v>52029</v>
      </c>
      <c r="B116" s="12">
        <f t="shared" si="30"/>
        <v>47239</v>
      </c>
      <c r="C116" s="13">
        <f t="shared" si="31"/>
        <v>500</v>
      </c>
      <c r="D116" s="13">
        <f t="shared" si="32"/>
        <v>50</v>
      </c>
      <c r="E116" s="13">
        <f t="shared" si="33"/>
        <v>4950</v>
      </c>
      <c r="F116" s="14">
        <f t="shared" si="34"/>
        <v>0</v>
      </c>
      <c r="G116" s="14">
        <f t="shared" si="28"/>
        <v>4950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9"/>
        <v>62029</v>
      </c>
      <c r="B117" s="12">
        <f t="shared" si="30"/>
        <v>47270</v>
      </c>
      <c r="C117" s="13">
        <f t="shared" si="31"/>
        <v>500</v>
      </c>
      <c r="D117" s="13">
        <f t="shared" si="32"/>
        <v>50</v>
      </c>
      <c r="E117" s="13">
        <f t="shared" si="33"/>
        <v>5000</v>
      </c>
      <c r="F117" s="14">
        <f t="shared" si="34"/>
        <v>0</v>
      </c>
      <c r="G117" s="14">
        <f t="shared" si="28"/>
        <v>5000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9"/>
        <v>72029</v>
      </c>
      <c r="B118" s="12">
        <f t="shared" si="30"/>
        <v>47300</v>
      </c>
      <c r="C118" s="13">
        <f t="shared" si="31"/>
        <v>500</v>
      </c>
      <c r="D118" s="13">
        <f t="shared" si="32"/>
        <v>50</v>
      </c>
      <c r="E118" s="13">
        <f t="shared" si="33"/>
        <v>5050</v>
      </c>
      <c r="F118" s="14">
        <f t="shared" si="34"/>
        <v>0</v>
      </c>
      <c r="G118" s="14">
        <f t="shared" si="28"/>
        <v>5050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9"/>
        <v>82029</v>
      </c>
      <c r="B119" s="12">
        <f t="shared" si="30"/>
        <v>47331</v>
      </c>
      <c r="C119" s="13">
        <f t="shared" si="31"/>
        <v>500</v>
      </c>
      <c r="D119" s="13">
        <f t="shared" si="32"/>
        <v>50</v>
      </c>
      <c r="E119" s="13">
        <f t="shared" si="33"/>
        <v>5100</v>
      </c>
      <c r="F119" s="14">
        <f t="shared" si="34"/>
        <v>0</v>
      </c>
      <c r="G119" s="14">
        <f t="shared" si="28"/>
        <v>5100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9"/>
        <v>92029</v>
      </c>
      <c r="B120" s="12">
        <f t="shared" si="30"/>
        <v>47362</v>
      </c>
      <c r="C120" s="13">
        <f t="shared" si="31"/>
        <v>500</v>
      </c>
      <c r="D120" s="13">
        <f t="shared" si="32"/>
        <v>50</v>
      </c>
      <c r="E120" s="13">
        <f t="shared" si="33"/>
        <v>5150</v>
      </c>
      <c r="F120" s="14">
        <f t="shared" si="34"/>
        <v>0</v>
      </c>
      <c r="G120" s="14">
        <f t="shared" si="28"/>
        <v>5150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9"/>
        <v>102029</v>
      </c>
      <c r="B121" s="12">
        <f t="shared" si="30"/>
        <v>47392</v>
      </c>
      <c r="C121" s="13">
        <f t="shared" si="31"/>
        <v>500</v>
      </c>
      <c r="D121" s="13">
        <f t="shared" si="32"/>
        <v>50</v>
      </c>
      <c r="E121" s="13">
        <f t="shared" si="33"/>
        <v>5200</v>
      </c>
      <c r="F121" s="14">
        <f t="shared" si="34"/>
        <v>0</v>
      </c>
      <c r="G121" s="14">
        <f t="shared" si="28"/>
        <v>5200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9"/>
        <v>112029</v>
      </c>
      <c r="B122" s="12">
        <f t="shared" si="30"/>
        <v>47423</v>
      </c>
      <c r="C122" s="13">
        <f t="shared" si="31"/>
        <v>500</v>
      </c>
      <c r="D122" s="13">
        <f t="shared" si="32"/>
        <v>50</v>
      </c>
      <c r="E122" s="13">
        <f t="shared" si="33"/>
        <v>5250</v>
      </c>
      <c r="F122" s="14">
        <f t="shared" si="34"/>
        <v>0</v>
      </c>
      <c r="G122" s="14">
        <f t="shared" si="28"/>
        <v>5250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9"/>
        <v>122029</v>
      </c>
      <c r="B123" s="12">
        <f t="shared" si="30"/>
        <v>47453</v>
      </c>
      <c r="C123" s="13">
        <f t="shared" si="31"/>
        <v>500</v>
      </c>
      <c r="D123" s="13">
        <f t="shared" si="32"/>
        <v>50</v>
      </c>
      <c r="E123" s="13">
        <f t="shared" si="33"/>
        <v>5300</v>
      </c>
      <c r="F123" s="14">
        <f t="shared" si="34"/>
        <v>0</v>
      </c>
      <c r="G123" s="14">
        <f t="shared" si="28"/>
        <v>5300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9"/>
        <v>12030</v>
      </c>
      <c r="B124" s="12">
        <f t="shared" si="30"/>
        <v>47484</v>
      </c>
      <c r="C124" s="13">
        <f t="shared" si="31"/>
        <v>500</v>
      </c>
      <c r="D124" s="13">
        <f t="shared" si="32"/>
        <v>50</v>
      </c>
      <c r="E124" s="13">
        <f t="shared" si="33"/>
        <v>5350</v>
      </c>
      <c r="F124" s="14">
        <f t="shared" si="34"/>
        <v>0</v>
      </c>
      <c r="G124" s="14">
        <f t="shared" si="28"/>
        <v>5350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O18" sqref="O18"/>
    </sheetView>
  </sheetViews>
  <sheetFormatPr defaultColWidth="11" defaultRowHeight="15"/>
  <cols>
    <col min="1" max="1" width="7" hidden="1" customWidth="1"/>
    <col min="2" max="2" width="10" customWidth="1"/>
    <col min="4" max="4" width="14.4285714285714" customWidth="1"/>
    <col min="5" max="5" width="11.8571428571429" customWidth="1"/>
    <col min="6" max="7" width="11.5714285714286" customWidth="1"/>
    <col min="8" max="9" width="11.7142857142857" customWidth="1"/>
    <col min="10" max="10" width="12" customWidth="1"/>
    <col min="11" max="11" width="12.1428571428571" customWidth="1"/>
    <col min="12" max="12" width="12.4285714285714" customWidth="1"/>
    <col min="13" max="13" width="12.5714285714286" customWidth="1"/>
    <col min="14" max="15" width="13" customWidth="1"/>
    <col min="16" max="16" width="10.7142857142857" customWidth="1"/>
    <col min="17" max="17" width="3.14285714285714" customWidth="1"/>
    <col min="18" max="18" width="21.8571428571429" customWidth="1"/>
    <col min="19" max="19" width="10.7142857142857" customWidth="1"/>
  </cols>
  <sheetData>
    <row r="1" spans="2:16">
      <c r="B1" s="1" t="s">
        <v>9</v>
      </c>
      <c r="C1" s="2" t="s">
        <v>192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43647</v>
      </c>
      <c r="N1" s="19" t="s">
        <v>13</v>
      </c>
      <c r="O1" s="20">
        <v>4005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36" t="s">
        <v>17</v>
      </c>
      <c r="G3" s="9" t="s">
        <v>18</v>
      </c>
      <c r="H3" s="36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37"/>
      <c r="G4" s="11"/>
      <c r="H4" s="37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72019</v>
      </c>
      <c r="B5" s="12">
        <f>EDATE(M1,0)</f>
        <v>43647</v>
      </c>
      <c r="C5" s="13">
        <f>IF(H5&gt;0,O1-H5,IF(J5&lt;0,O1-J5,O1))</f>
        <v>4005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4005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2165</v>
      </c>
    </row>
    <row r="6" ht="15.75" spans="1:19">
      <c r="A6" s="5" t="str">
        <f t="shared" ref="A6:A37" si="1">MONTH(B6)&amp;YEAR(B6)</f>
        <v>82019</v>
      </c>
      <c r="B6" s="12">
        <f t="shared" ref="B6:B37" si="2">EDATE(B5,1)</f>
        <v>43678</v>
      </c>
      <c r="C6" s="13">
        <f t="shared" ref="C6:C37" si="3">C5-H6+I6</f>
        <v>0</v>
      </c>
      <c r="D6" s="13">
        <f t="shared" ref="D6:D37" si="4">C5*$K$1</f>
        <v>400.5</v>
      </c>
      <c r="E6" s="13">
        <f t="shared" ref="E6:E37" si="5">C5*$K$1+G5</f>
        <v>400.5</v>
      </c>
      <c r="F6" s="14">
        <f t="shared" ref="F6:F37" si="6">IF(J6&gt;E6,E6,J6)</f>
        <v>400.5</v>
      </c>
      <c r="G6" s="14">
        <f t="shared" si="0"/>
        <v>0</v>
      </c>
      <c r="H6" s="14">
        <v>4005</v>
      </c>
      <c r="I6" s="24">
        <f t="shared" ref="I6:I37" si="7">-SUMIF(L6:P6,"&lt;0",L6:P6)</f>
        <v>0</v>
      </c>
      <c r="J6" s="24">
        <f>IF($L6&gt;0,$L6,0)+IF($N6&gt;0,$N6,0)+IF($P6&gt;0,$P6,0)</f>
        <v>4405.5</v>
      </c>
      <c r="K6" s="27">
        <v>43689</v>
      </c>
      <c r="L6" s="26">
        <v>2805.5</v>
      </c>
      <c r="M6" s="27">
        <v>43689</v>
      </c>
      <c r="N6" s="28">
        <v>1600</v>
      </c>
      <c r="O6" s="27"/>
      <c r="P6" s="28"/>
      <c r="R6" s="34" t="s">
        <v>5</v>
      </c>
      <c r="S6" s="33">
        <f ca="1">VLOOKUP($A$2,$A$5:$P$127,4,FALSE)</f>
        <v>216.5</v>
      </c>
    </row>
    <row r="7" ht="15.75" spans="1:19">
      <c r="A7" s="5" t="str">
        <f t="shared" si="1"/>
        <v>92019</v>
      </c>
      <c r="B7" s="12">
        <f t="shared" si="2"/>
        <v>43709</v>
      </c>
      <c r="C7" s="13">
        <f t="shared" si="3"/>
        <v>1000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>
        <v>0</v>
      </c>
      <c r="I7" s="24">
        <f t="shared" si="7"/>
        <v>1000</v>
      </c>
      <c r="J7" s="24">
        <f t="shared" ref="J7:J70" si="8">IF($L7&gt;0,$L7,0)+IF($N7&gt;0,$N7,0)+IF($P7&gt;0,$P7,0)</f>
        <v>0</v>
      </c>
      <c r="K7" s="27">
        <v>43717</v>
      </c>
      <c r="L7" s="26">
        <v>-1000</v>
      </c>
      <c r="M7" s="27"/>
      <c r="N7" s="28"/>
      <c r="O7" s="27"/>
      <c r="P7" s="28"/>
      <c r="R7" s="35" t="s">
        <v>24</v>
      </c>
      <c r="S7" s="33">
        <f ca="1">VLOOKUP($A$2,$A$5:$P$127,7,FALSE)</f>
        <v>216.5</v>
      </c>
    </row>
    <row r="8" ht="15.75" spans="1:19">
      <c r="A8" s="5" t="str">
        <f t="shared" si="1"/>
        <v>102019</v>
      </c>
      <c r="B8" s="12">
        <f t="shared" si="2"/>
        <v>43739</v>
      </c>
      <c r="C8" s="13">
        <f t="shared" si="3"/>
        <v>1050</v>
      </c>
      <c r="D8" s="13">
        <f t="shared" si="4"/>
        <v>100</v>
      </c>
      <c r="E8" s="13">
        <f t="shared" si="5"/>
        <v>100</v>
      </c>
      <c r="F8" s="14">
        <f t="shared" si="6"/>
        <v>100</v>
      </c>
      <c r="G8" s="14">
        <f t="shared" si="0"/>
        <v>0</v>
      </c>
      <c r="H8">
        <v>0</v>
      </c>
      <c r="I8" s="24">
        <f t="shared" si="7"/>
        <v>50</v>
      </c>
      <c r="J8" s="24">
        <f t="shared" si="8"/>
        <v>100</v>
      </c>
      <c r="K8" s="27">
        <v>43746</v>
      </c>
      <c r="L8" s="26">
        <v>100</v>
      </c>
      <c r="M8" s="27">
        <v>43765</v>
      </c>
      <c r="N8" s="28">
        <v>-50</v>
      </c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112019</v>
      </c>
      <c r="B9" s="12">
        <f t="shared" si="2"/>
        <v>43770</v>
      </c>
      <c r="C9" s="13">
        <f t="shared" si="3"/>
        <v>1315</v>
      </c>
      <c r="D9" s="13">
        <f t="shared" si="4"/>
        <v>105</v>
      </c>
      <c r="E9" s="13">
        <f t="shared" si="5"/>
        <v>105</v>
      </c>
      <c r="F9" s="14">
        <f t="shared" si="6"/>
        <v>105</v>
      </c>
      <c r="G9" s="14">
        <f t="shared" si="0"/>
        <v>0</v>
      </c>
      <c r="H9">
        <v>0</v>
      </c>
      <c r="I9" s="24">
        <f t="shared" si="7"/>
        <v>265</v>
      </c>
      <c r="J9" s="24">
        <f t="shared" si="8"/>
        <v>105</v>
      </c>
      <c r="K9" s="27">
        <v>43779</v>
      </c>
      <c r="L9" s="26">
        <v>105</v>
      </c>
      <c r="M9" s="27">
        <v>43780</v>
      </c>
      <c r="N9" s="28">
        <v>-265</v>
      </c>
      <c r="O9" s="27"/>
      <c r="P9" s="28"/>
      <c r="S9" s="5"/>
    </row>
    <row r="10" ht="15.75" spans="1:19">
      <c r="A10" s="5" t="str">
        <f t="shared" si="1"/>
        <v>122019</v>
      </c>
      <c r="B10" s="12">
        <f t="shared" si="2"/>
        <v>43800</v>
      </c>
      <c r="C10" s="13">
        <f t="shared" si="3"/>
        <v>1315</v>
      </c>
      <c r="D10" s="13">
        <f t="shared" si="4"/>
        <v>131.5</v>
      </c>
      <c r="E10" s="13">
        <f t="shared" si="5"/>
        <v>131.5</v>
      </c>
      <c r="F10" s="14">
        <f t="shared" si="6"/>
        <v>131.5</v>
      </c>
      <c r="G10" s="14">
        <f t="shared" si="0"/>
        <v>0</v>
      </c>
      <c r="H10">
        <v>0</v>
      </c>
      <c r="I10" s="24">
        <f t="shared" si="7"/>
        <v>0</v>
      </c>
      <c r="J10" s="24">
        <f t="shared" si="8"/>
        <v>131.5</v>
      </c>
      <c r="K10" s="27">
        <v>43804</v>
      </c>
      <c r="L10" s="26">
        <v>131.5</v>
      </c>
      <c r="M10" s="27"/>
      <c r="N10" s="28"/>
      <c r="O10" s="27"/>
      <c r="P10" s="28"/>
      <c r="S10" s="5"/>
    </row>
    <row r="11" ht="15.75" spans="1:19">
      <c r="A11" s="5" t="str">
        <f t="shared" si="1"/>
        <v>12020</v>
      </c>
      <c r="B11" s="12">
        <f t="shared" si="2"/>
        <v>43831</v>
      </c>
      <c r="C11" s="13">
        <f t="shared" si="3"/>
        <v>1315</v>
      </c>
      <c r="D11" s="13">
        <f t="shared" si="4"/>
        <v>131.5</v>
      </c>
      <c r="E11" s="13">
        <f t="shared" si="5"/>
        <v>131.5</v>
      </c>
      <c r="F11" s="14">
        <f t="shared" si="6"/>
        <v>131.5</v>
      </c>
      <c r="G11" s="14">
        <f t="shared" si="0"/>
        <v>0</v>
      </c>
      <c r="H11">
        <v>0</v>
      </c>
      <c r="I11" s="24">
        <f t="shared" si="7"/>
        <v>0</v>
      </c>
      <c r="J11" s="24">
        <f t="shared" si="8"/>
        <v>131.5</v>
      </c>
      <c r="K11" s="27">
        <v>43872</v>
      </c>
      <c r="L11" s="26">
        <v>131.5</v>
      </c>
      <c r="M11" s="27"/>
      <c r="N11" s="28"/>
      <c r="O11" s="27"/>
      <c r="P11" s="28"/>
      <c r="S11" s="5"/>
    </row>
    <row r="12" ht="15.75" spans="1:19">
      <c r="A12" s="5" t="str">
        <f t="shared" si="1"/>
        <v>22020</v>
      </c>
      <c r="B12" s="12">
        <f t="shared" si="2"/>
        <v>43862</v>
      </c>
      <c r="C12" s="13">
        <f t="shared" si="3"/>
        <v>1605</v>
      </c>
      <c r="D12" s="13">
        <f t="shared" si="4"/>
        <v>131.5</v>
      </c>
      <c r="E12" s="13">
        <f t="shared" si="5"/>
        <v>131.5</v>
      </c>
      <c r="F12" s="14">
        <f t="shared" si="6"/>
        <v>131.5</v>
      </c>
      <c r="G12" s="14">
        <f t="shared" si="0"/>
        <v>0</v>
      </c>
      <c r="H12">
        <v>0</v>
      </c>
      <c r="I12" s="24">
        <f t="shared" si="7"/>
        <v>290</v>
      </c>
      <c r="J12" s="24">
        <f t="shared" si="8"/>
        <v>131.5</v>
      </c>
      <c r="K12" s="27">
        <v>43871</v>
      </c>
      <c r="L12" s="26">
        <v>131.5</v>
      </c>
      <c r="M12" s="27">
        <v>43871</v>
      </c>
      <c r="N12" s="28">
        <v>-290</v>
      </c>
      <c r="O12" s="27"/>
      <c r="P12" s="28"/>
      <c r="S12" s="5"/>
    </row>
    <row r="13" ht="15.75" spans="1:19">
      <c r="A13" s="5" t="str">
        <f t="shared" si="1"/>
        <v>32020</v>
      </c>
      <c r="B13" s="12">
        <f t="shared" si="2"/>
        <v>43891</v>
      </c>
      <c r="C13" s="13">
        <f t="shared" si="3"/>
        <v>1605</v>
      </c>
      <c r="D13" s="13">
        <f t="shared" si="4"/>
        <v>160.5</v>
      </c>
      <c r="E13" s="13">
        <f t="shared" si="5"/>
        <v>160.5</v>
      </c>
      <c r="F13" s="14">
        <f t="shared" si="6"/>
        <v>160.5</v>
      </c>
      <c r="G13" s="14">
        <f t="shared" si="0"/>
        <v>0</v>
      </c>
      <c r="H13">
        <v>0</v>
      </c>
      <c r="I13" s="24">
        <f t="shared" si="7"/>
        <v>0</v>
      </c>
      <c r="J13" s="24">
        <f t="shared" si="8"/>
        <v>160.5</v>
      </c>
      <c r="K13" s="27">
        <v>43899</v>
      </c>
      <c r="L13" s="26">
        <v>160.5</v>
      </c>
      <c r="M13" s="27"/>
      <c r="N13" s="28"/>
      <c r="O13" s="27"/>
      <c r="P13" s="28"/>
      <c r="S13" s="5"/>
    </row>
    <row r="14" ht="15.75" spans="1:19">
      <c r="A14" s="5" t="str">
        <f t="shared" si="1"/>
        <v>42020</v>
      </c>
      <c r="B14" s="12">
        <f t="shared" si="2"/>
        <v>43922</v>
      </c>
      <c r="C14" s="13">
        <f t="shared" si="3"/>
        <v>1605</v>
      </c>
      <c r="D14" s="13">
        <f t="shared" si="4"/>
        <v>160.5</v>
      </c>
      <c r="E14" s="13">
        <f t="shared" si="5"/>
        <v>160.5</v>
      </c>
      <c r="F14" s="14">
        <f t="shared" si="6"/>
        <v>160.5</v>
      </c>
      <c r="G14" s="14">
        <f t="shared" si="0"/>
        <v>0</v>
      </c>
      <c r="H14">
        <v>0</v>
      </c>
      <c r="I14" s="24">
        <f t="shared" si="7"/>
        <v>0</v>
      </c>
      <c r="J14" s="24">
        <f t="shared" si="8"/>
        <v>160.5</v>
      </c>
      <c r="K14" s="27">
        <v>43929</v>
      </c>
      <c r="L14" s="26">
        <v>160.5</v>
      </c>
      <c r="M14" s="27"/>
      <c r="N14" s="28"/>
      <c r="O14" s="27"/>
      <c r="P14" s="28"/>
      <c r="S14" s="5"/>
    </row>
    <row r="15" ht="15.75" spans="1:19">
      <c r="A15" s="5" t="str">
        <f t="shared" si="1"/>
        <v>52020</v>
      </c>
      <c r="B15" s="12">
        <f t="shared" si="2"/>
        <v>43952</v>
      </c>
      <c r="C15" s="13">
        <f t="shared" si="3"/>
        <v>1605</v>
      </c>
      <c r="D15" s="13">
        <f t="shared" si="4"/>
        <v>160.5</v>
      </c>
      <c r="E15" s="13">
        <f t="shared" si="5"/>
        <v>160.5</v>
      </c>
      <c r="F15" s="14">
        <f t="shared" si="6"/>
        <v>160.5</v>
      </c>
      <c r="G15" s="14">
        <f t="shared" si="0"/>
        <v>0</v>
      </c>
      <c r="H15">
        <v>0</v>
      </c>
      <c r="I15" s="24">
        <f t="shared" si="7"/>
        <v>0</v>
      </c>
      <c r="J15" s="24">
        <f t="shared" si="8"/>
        <v>160.5</v>
      </c>
      <c r="K15" s="29">
        <v>43967</v>
      </c>
      <c r="L15" s="26">
        <v>160.5</v>
      </c>
      <c r="M15" s="29"/>
      <c r="N15" s="30"/>
      <c r="O15" s="29"/>
      <c r="P15" s="30"/>
      <c r="S15" s="5"/>
    </row>
    <row r="16" ht="15.75" spans="1:19">
      <c r="A16" s="5" t="str">
        <f t="shared" si="1"/>
        <v>62020</v>
      </c>
      <c r="B16" s="12">
        <f t="shared" si="2"/>
        <v>43983</v>
      </c>
      <c r="C16" s="13">
        <f t="shared" si="3"/>
        <v>1605</v>
      </c>
      <c r="D16" s="13">
        <f t="shared" si="4"/>
        <v>160.5</v>
      </c>
      <c r="E16" s="13">
        <f t="shared" si="5"/>
        <v>160.5</v>
      </c>
      <c r="F16" s="14">
        <f t="shared" si="6"/>
        <v>160.5</v>
      </c>
      <c r="G16" s="14">
        <f t="shared" si="0"/>
        <v>0</v>
      </c>
      <c r="H16">
        <v>0</v>
      </c>
      <c r="I16" s="24">
        <f t="shared" si="7"/>
        <v>0</v>
      </c>
      <c r="J16" s="24">
        <f t="shared" si="8"/>
        <v>160.5</v>
      </c>
      <c r="K16" s="25">
        <v>44051</v>
      </c>
      <c r="L16" s="26">
        <v>160.5</v>
      </c>
      <c r="M16" s="25"/>
      <c r="N16" s="26"/>
      <c r="O16" s="25"/>
      <c r="P16" s="26"/>
      <c r="S16" s="5"/>
    </row>
    <row r="17" ht="15.75" spans="1:19">
      <c r="A17" s="5" t="str">
        <f t="shared" si="1"/>
        <v>72020</v>
      </c>
      <c r="B17" s="12">
        <f t="shared" si="2"/>
        <v>44013</v>
      </c>
      <c r="C17" s="13">
        <f t="shared" si="3"/>
        <v>1605</v>
      </c>
      <c r="D17" s="13">
        <f t="shared" si="4"/>
        <v>160.5</v>
      </c>
      <c r="E17" s="13">
        <f t="shared" si="5"/>
        <v>160.5</v>
      </c>
      <c r="F17" s="14">
        <f t="shared" si="6"/>
        <v>160.5</v>
      </c>
      <c r="G17" s="14">
        <f t="shared" si="0"/>
        <v>0</v>
      </c>
      <c r="H17">
        <v>0</v>
      </c>
      <c r="I17" s="24">
        <f t="shared" si="7"/>
        <v>0</v>
      </c>
      <c r="J17" s="24">
        <f t="shared" si="8"/>
        <v>160.5</v>
      </c>
      <c r="K17" s="25">
        <v>44051</v>
      </c>
      <c r="L17" s="26">
        <v>160.5</v>
      </c>
      <c r="M17" s="25"/>
      <c r="N17" s="26"/>
      <c r="O17" s="25"/>
      <c r="P17" s="26"/>
      <c r="S17" s="5"/>
    </row>
    <row r="18" ht="15.75" spans="1:19">
      <c r="A18" s="5" t="str">
        <f t="shared" si="1"/>
        <v>82020</v>
      </c>
      <c r="B18" s="12">
        <f t="shared" si="2"/>
        <v>44044</v>
      </c>
      <c r="C18" s="13">
        <f t="shared" si="3"/>
        <v>2165</v>
      </c>
      <c r="D18" s="13">
        <f t="shared" si="4"/>
        <v>160.5</v>
      </c>
      <c r="E18" s="13">
        <f t="shared" si="5"/>
        <v>160.5</v>
      </c>
      <c r="F18" s="14">
        <f t="shared" si="6"/>
        <v>160.5</v>
      </c>
      <c r="G18" s="14">
        <f t="shared" si="0"/>
        <v>0</v>
      </c>
      <c r="H18">
        <v>0</v>
      </c>
      <c r="I18" s="24">
        <f t="shared" si="7"/>
        <v>560</v>
      </c>
      <c r="J18" s="24">
        <f t="shared" si="8"/>
        <v>160.5</v>
      </c>
      <c r="K18" s="25">
        <v>44051</v>
      </c>
      <c r="L18" s="26">
        <v>160.5</v>
      </c>
      <c r="M18" s="25">
        <v>44051</v>
      </c>
      <c r="N18" s="26">
        <v>-560</v>
      </c>
      <c r="O18" s="25"/>
      <c r="P18" s="26"/>
      <c r="S18" s="5"/>
    </row>
    <row r="19" ht="15.75" spans="1:19">
      <c r="A19" s="5" t="str">
        <f t="shared" si="1"/>
        <v>92020</v>
      </c>
      <c r="B19" s="12">
        <f t="shared" si="2"/>
        <v>44075</v>
      </c>
      <c r="C19" s="13">
        <f t="shared" si="3"/>
        <v>2165</v>
      </c>
      <c r="D19" s="13">
        <f t="shared" si="4"/>
        <v>216.5</v>
      </c>
      <c r="E19" s="13">
        <f t="shared" si="5"/>
        <v>216.5</v>
      </c>
      <c r="F19" s="14">
        <f t="shared" si="6"/>
        <v>0</v>
      </c>
      <c r="G19" s="14">
        <f t="shared" si="0"/>
        <v>216.5</v>
      </c>
      <c r="H19">
        <v>0</v>
      </c>
      <c r="I19" s="24">
        <f t="shared" si="7"/>
        <v>0</v>
      </c>
      <c r="J19" s="24">
        <f t="shared" si="8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102020</v>
      </c>
      <c r="B20" s="12">
        <f t="shared" si="2"/>
        <v>44105</v>
      </c>
      <c r="C20" s="13">
        <f t="shared" si="3"/>
        <v>2165</v>
      </c>
      <c r="D20" s="13">
        <f t="shared" si="4"/>
        <v>216.5</v>
      </c>
      <c r="E20" s="13">
        <f t="shared" si="5"/>
        <v>433</v>
      </c>
      <c r="F20" s="14">
        <f t="shared" si="6"/>
        <v>0</v>
      </c>
      <c r="G20" s="14">
        <f t="shared" si="0"/>
        <v>433</v>
      </c>
      <c r="H20">
        <v>0</v>
      </c>
      <c r="I20" s="24">
        <f t="shared" si="7"/>
        <v>0</v>
      </c>
      <c r="J20" s="24">
        <f t="shared" si="8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112020</v>
      </c>
      <c r="B21" s="12">
        <f t="shared" si="2"/>
        <v>44136</v>
      </c>
      <c r="C21" s="13">
        <f t="shared" si="3"/>
        <v>2165</v>
      </c>
      <c r="D21" s="13">
        <f t="shared" si="4"/>
        <v>216.5</v>
      </c>
      <c r="E21" s="13">
        <f t="shared" si="5"/>
        <v>649.5</v>
      </c>
      <c r="F21" s="14">
        <f t="shared" si="6"/>
        <v>0</v>
      </c>
      <c r="G21" s="14">
        <f t="shared" si="0"/>
        <v>649.5</v>
      </c>
      <c r="H21">
        <v>0</v>
      </c>
      <c r="I21" s="24">
        <f t="shared" si="7"/>
        <v>0</v>
      </c>
      <c r="J21" s="24">
        <f t="shared" si="8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122020</v>
      </c>
      <c r="B22" s="12">
        <f t="shared" si="2"/>
        <v>44166</v>
      </c>
      <c r="C22" s="13">
        <f t="shared" si="3"/>
        <v>2165</v>
      </c>
      <c r="D22" s="13">
        <f t="shared" si="4"/>
        <v>216.5</v>
      </c>
      <c r="E22" s="13">
        <f t="shared" si="5"/>
        <v>866</v>
      </c>
      <c r="F22" s="14">
        <f t="shared" si="6"/>
        <v>0</v>
      </c>
      <c r="G22" s="14">
        <f t="shared" si="0"/>
        <v>866</v>
      </c>
      <c r="H22">
        <v>0</v>
      </c>
      <c r="I22" s="24">
        <f t="shared" si="7"/>
        <v>0</v>
      </c>
      <c r="J22" s="24">
        <f t="shared" si="8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12021</v>
      </c>
      <c r="B23" s="12">
        <f t="shared" si="2"/>
        <v>44197</v>
      </c>
      <c r="C23" s="13">
        <f t="shared" si="3"/>
        <v>2165</v>
      </c>
      <c r="D23" s="13">
        <f t="shared" si="4"/>
        <v>216.5</v>
      </c>
      <c r="E23" s="13">
        <f t="shared" si="5"/>
        <v>1082.5</v>
      </c>
      <c r="F23" s="14">
        <f t="shared" si="6"/>
        <v>0</v>
      </c>
      <c r="G23" s="14">
        <f t="shared" si="0"/>
        <v>1082.5</v>
      </c>
      <c r="H23">
        <v>0</v>
      </c>
      <c r="I23" s="24">
        <f t="shared" si="7"/>
        <v>0</v>
      </c>
      <c r="J23" s="24">
        <f t="shared" si="8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22021</v>
      </c>
      <c r="B24" s="12">
        <f t="shared" si="2"/>
        <v>44228</v>
      </c>
      <c r="C24" s="13">
        <f t="shared" si="3"/>
        <v>2165</v>
      </c>
      <c r="D24" s="13">
        <f t="shared" si="4"/>
        <v>216.5</v>
      </c>
      <c r="E24" s="13">
        <f t="shared" si="5"/>
        <v>1299</v>
      </c>
      <c r="F24" s="14">
        <f t="shared" si="6"/>
        <v>0</v>
      </c>
      <c r="G24" s="14">
        <f t="shared" si="0"/>
        <v>1299</v>
      </c>
      <c r="H24">
        <v>0</v>
      </c>
      <c r="I24" s="24">
        <f t="shared" si="7"/>
        <v>0</v>
      </c>
      <c r="J24" s="24">
        <f t="shared" si="8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32021</v>
      </c>
      <c r="B25" s="12">
        <f t="shared" si="2"/>
        <v>44256</v>
      </c>
      <c r="C25" s="13">
        <f t="shared" si="3"/>
        <v>2165</v>
      </c>
      <c r="D25" s="13">
        <f t="shared" si="4"/>
        <v>216.5</v>
      </c>
      <c r="E25" s="13">
        <f t="shared" si="5"/>
        <v>1515.5</v>
      </c>
      <c r="F25" s="14">
        <f t="shared" si="6"/>
        <v>0</v>
      </c>
      <c r="G25" s="14">
        <f t="shared" si="0"/>
        <v>1515.5</v>
      </c>
      <c r="H25">
        <v>0</v>
      </c>
      <c r="I25" s="24">
        <f t="shared" si="7"/>
        <v>0</v>
      </c>
      <c r="J25" s="24">
        <f t="shared" si="8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42021</v>
      </c>
      <c r="B26" s="12">
        <f t="shared" si="2"/>
        <v>44287</v>
      </c>
      <c r="C26" s="13">
        <f t="shared" si="3"/>
        <v>2165</v>
      </c>
      <c r="D26" s="13">
        <f t="shared" si="4"/>
        <v>216.5</v>
      </c>
      <c r="E26" s="13">
        <f t="shared" si="5"/>
        <v>1732</v>
      </c>
      <c r="F26" s="14">
        <f t="shared" si="6"/>
        <v>0</v>
      </c>
      <c r="G26" s="14">
        <f t="shared" si="0"/>
        <v>1732</v>
      </c>
      <c r="H26">
        <v>0</v>
      </c>
      <c r="I26" s="24">
        <f t="shared" si="7"/>
        <v>0</v>
      </c>
      <c r="J26" s="24">
        <f t="shared" si="8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52021</v>
      </c>
      <c r="B27" s="12">
        <f t="shared" si="2"/>
        <v>44317</v>
      </c>
      <c r="C27" s="13">
        <f t="shared" si="3"/>
        <v>2165</v>
      </c>
      <c r="D27" s="13">
        <f t="shared" si="4"/>
        <v>216.5</v>
      </c>
      <c r="E27" s="13">
        <f t="shared" si="5"/>
        <v>1948.5</v>
      </c>
      <c r="F27" s="14">
        <f t="shared" si="6"/>
        <v>0</v>
      </c>
      <c r="G27" s="14">
        <f t="shared" si="0"/>
        <v>1948.5</v>
      </c>
      <c r="H27">
        <v>0</v>
      </c>
      <c r="I27" s="24">
        <f t="shared" si="7"/>
        <v>0</v>
      </c>
      <c r="J27" s="24">
        <f t="shared" si="8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62021</v>
      </c>
      <c r="B28" s="12">
        <f t="shared" si="2"/>
        <v>44348</v>
      </c>
      <c r="C28" s="13">
        <f t="shared" si="3"/>
        <v>2165</v>
      </c>
      <c r="D28" s="13">
        <f t="shared" si="4"/>
        <v>216.5</v>
      </c>
      <c r="E28" s="13">
        <f t="shared" si="5"/>
        <v>2165</v>
      </c>
      <c r="F28" s="14">
        <f t="shared" si="6"/>
        <v>0</v>
      </c>
      <c r="G28" s="14">
        <f t="shared" si="0"/>
        <v>2165</v>
      </c>
      <c r="H28">
        <v>0</v>
      </c>
      <c r="I28" s="24">
        <f t="shared" si="7"/>
        <v>0</v>
      </c>
      <c r="J28" s="24">
        <f t="shared" si="8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72021</v>
      </c>
      <c r="B29" s="12">
        <f t="shared" si="2"/>
        <v>44378</v>
      </c>
      <c r="C29" s="13">
        <f t="shared" si="3"/>
        <v>2165</v>
      </c>
      <c r="D29" s="13">
        <f t="shared" si="4"/>
        <v>216.5</v>
      </c>
      <c r="E29" s="13">
        <f t="shared" si="5"/>
        <v>2381.5</v>
      </c>
      <c r="F29" s="14">
        <f t="shared" si="6"/>
        <v>0</v>
      </c>
      <c r="G29" s="14">
        <f t="shared" si="0"/>
        <v>2381.5</v>
      </c>
      <c r="H29">
        <v>0</v>
      </c>
      <c r="I29" s="24">
        <f t="shared" si="7"/>
        <v>0</v>
      </c>
      <c r="J29" s="24">
        <f t="shared" si="8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82021</v>
      </c>
      <c r="B30" s="12">
        <f t="shared" si="2"/>
        <v>44409</v>
      </c>
      <c r="C30" s="13">
        <f t="shared" si="3"/>
        <v>2165</v>
      </c>
      <c r="D30" s="13">
        <f t="shared" si="4"/>
        <v>216.5</v>
      </c>
      <c r="E30" s="13">
        <f t="shared" si="5"/>
        <v>2598</v>
      </c>
      <c r="F30" s="14">
        <f t="shared" si="6"/>
        <v>0</v>
      </c>
      <c r="G30" s="14">
        <f t="shared" si="0"/>
        <v>2598</v>
      </c>
      <c r="H30">
        <v>0</v>
      </c>
      <c r="I30" s="24">
        <f t="shared" si="7"/>
        <v>0</v>
      </c>
      <c r="J30" s="24">
        <f t="shared" si="8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92021</v>
      </c>
      <c r="B31" s="12">
        <f t="shared" si="2"/>
        <v>44440</v>
      </c>
      <c r="C31" s="13">
        <f t="shared" si="3"/>
        <v>2165</v>
      </c>
      <c r="D31" s="13">
        <f t="shared" si="4"/>
        <v>216.5</v>
      </c>
      <c r="E31" s="13">
        <f t="shared" si="5"/>
        <v>2814.5</v>
      </c>
      <c r="F31" s="14">
        <f t="shared" si="6"/>
        <v>0</v>
      </c>
      <c r="G31" s="14">
        <f t="shared" si="0"/>
        <v>2814.5</v>
      </c>
      <c r="H31">
        <v>0</v>
      </c>
      <c r="I31" s="24">
        <f t="shared" si="7"/>
        <v>0</v>
      </c>
      <c r="J31" s="24">
        <f t="shared" si="8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102021</v>
      </c>
      <c r="B32" s="12">
        <f t="shared" si="2"/>
        <v>44470</v>
      </c>
      <c r="C32" s="13">
        <f t="shared" si="3"/>
        <v>2165</v>
      </c>
      <c r="D32" s="13">
        <f t="shared" si="4"/>
        <v>216.5</v>
      </c>
      <c r="E32" s="13">
        <f t="shared" si="5"/>
        <v>3031</v>
      </c>
      <c r="F32" s="14">
        <f t="shared" si="6"/>
        <v>0</v>
      </c>
      <c r="G32" s="14">
        <f t="shared" si="0"/>
        <v>3031</v>
      </c>
      <c r="H32">
        <v>0</v>
      </c>
      <c r="I32" s="24">
        <f t="shared" si="7"/>
        <v>0</v>
      </c>
      <c r="J32" s="24">
        <f t="shared" si="8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112021</v>
      </c>
      <c r="B33" s="12">
        <f t="shared" si="2"/>
        <v>44501</v>
      </c>
      <c r="C33" s="13">
        <f t="shared" si="3"/>
        <v>2165</v>
      </c>
      <c r="D33" s="13">
        <f t="shared" si="4"/>
        <v>216.5</v>
      </c>
      <c r="E33" s="13">
        <f t="shared" si="5"/>
        <v>3247.5</v>
      </c>
      <c r="F33" s="14">
        <f t="shared" si="6"/>
        <v>0</v>
      </c>
      <c r="G33" s="14">
        <f t="shared" si="0"/>
        <v>3247.5</v>
      </c>
      <c r="H33">
        <v>0</v>
      </c>
      <c r="I33" s="24">
        <f t="shared" si="7"/>
        <v>0</v>
      </c>
      <c r="J33" s="24">
        <f t="shared" si="8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122021</v>
      </c>
      <c r="B34" s="12">
        <f t="shared" si="2"/>
        <v>44531</v>
      </c>
      <c r="C34" s="13">
        <f t="shared" si="3"/>
        <v>2165</v>
      </c>
      <c r="D34" s="13">
        <f t="shared" si="4"/>
        <v>216.5</v>
      </c>
      <c r="E34" s="13">
        <f t="shared" si="5"/>
        <v>3464</v>
      </c>
      <c r="F34" s="14">
        <f t="shared" si="6"/>
        <v>0</v>
      </c>
      <c r="G34" s="14">
        <f t="shared" si="0"/>
        <v>3464</v>
      </c>
      <c r="H34">
        <v>0</v>
      </c>
      <c r="I34" s="24">
        <f t="shared" si="7"/>
        <v>0</v>
      </c>
      <c r="J34" s="24">
        <f t="shared" si="8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12022</v>
      </c>
      <c r="B35" s="12">
        <f t="shared" si="2"/>
        <v>44562</v>
      </c>
      <c r="C35" s="13">
        <f t="shared" si="3"/>
        <v>2165</v>
      </c>
      <c r="D35" s="13">
        <f t="shared" si="4"/>
        <v>216.5</v>
      </c>
      <c r="E35" s="13">
        <f t="shared" si="5"/>
        <v>3680.5</v>
      </c>
      <c r="F35" s="14">
        <f t="shared" si="6"/>
        <v>0</v>
      </c>
      <c r="G35" s="14">
        <f t="shared" si="0"/>
        <v>3680.5</v>
      </c>
      <c r="H35">
        <v>0</v>
      </c>
      <c r="I35" s="24">
        <f t="shared" si="7"/>
        <v>0</v>
      </c>
      <c r="J35" s="24">
        <f t="shared" si="8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22022</v>
      </c>
      <c r="B36" s="12">
        <f t="shared" si="2"/>
        <v>44593</v>
      </c>
      <c r="C36" s="13">
        <f t="shared" si="3"/>
        <v>2165</v>
      </c>
      <c r="D36" s="13">
        <f t="shared" si="4"/>
        <v>216.5</v>
      </c>
      <c r="E36" s="13">
        <f t="shared" si="5"/>
        <v>3897</v>
      </c>
      <c r="F36" s="14">
        <f t="shared" si="6"/>
        <v>0</v>
      </c>
      <c r="G36" s="14">
        <f t="shared" si="0"/>
        <v>3897</v>
      </c>
      <c r="H36">
        <v>0</v>
      </c>
      <c r="I36" s="24">
        <f t="shared" si="7"/>
        <v>0</v>
      </c>
      <c r="J36" s="24">
        <f t="shared" si="8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32022</v>
      </c>
      <c r="B37" s="12">
        <f t="shared" si="2"/>
        <v>44621</v>
      </c>
      <c r="C37" s="13">
        <f t="shared" si="3"/>
        <v>2165</v>
      </c>
      <c r="D37" s="13">
        <f t="shared" si="4"/>
        <v>216.5</v>
      </c>
      <c r="E37" s="13">
        <f t="shared" si="5"/>
        <v>4113.5</v>
      </c>
      <c r="F37" s="14">
        <f t="shared" si="6"/>
        <v>0</v>
      </c>
      <c r="G37" s="14">
        <f t="shared" ref="G37:G68" si="9">E37-F37</f>
        <v>4113.5</v>
      </c>
      <c r="H37">
        <v>0</v>
      </c>
      <c r="I37" s="24">
        <f t="shared" si="7"/>
        <v>0</v>
      </c>
      <c r="J37" s="24">
        <f t="shared" si="8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0">MONTH(B38)&amp;YEAR(B38)</f>
        <v>42022</v>
      </c>
      <c r="B38" s="12">
        <v>44652</v>
      </c>
      <c r="C38" s="13">
        <f t="shared" ref="C38:C69" si="11">C37-H38+I38</f>
        <v>2165</v>
      </c>
      <c r="D38" s="13">
        <f t="shared" ref="D38:D69" si="12">C37*$K$1</f>
        <v>216.5</v>
      </c>
      <c r="E38" s="13">
        <f t="shared" ref="E38:E69" si="13">C37*$K$1+G37</f>
        <v>4330</v>
      </c>
      <c r="F38" s="14">
        <f t="shared" ref="F38:F69" si="14">IF(J38&gt;E38,E38,J38)</f>
        <v>0</v>
      </c>
      <c r="G38" s="14">
        <f t="shared" si="9"/>
        <v>4330</v>
      </c>
      <c r="H38" s="14">
        <f t="shared" ref="H38:H69" si="15">IF(J38&gt;F38,J38-F38,0)</f>
        <v>0</v>
      </c>
      <c r="I38" s="24">
        <f t="shared" ref="I38:I69" si="16">-SUMIF(L38:P38,"&lt;0",L38:P38)</f>
        <v>0</v>
      </c>
      <c r="J38" s="24">
        <f t="shared" si="8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0"/>
        <v>52022</v>
      </c>
      <c r="B39">
        <v>44682</v>
      </c>
      <c r="C39" s="13">
        <f t="shared" si="11"/>
        <v>2165</v>
      </c>
      <c r="D39" s="13">
        <f t="shared" si="12"/>
        <v>216.5</v>
      </c>
      <c r="E39" s="13">
        <f t="shared" si="13"/>
        <v>4546.5</v>
      </c>
      <c r="F39" s="14">
        <f t="shared" si="14"/>
        <v>0</v>
      </c>
      <c r="G39" s="14">
        <f t="shared" si="9"/>
        <v>4546.5</v>
      </c>
      <c r="H39" s="14">
        <f t="shared" si="15"/>
        <v>0</v>
      </c>
      <c r="I39" s="24">
        <f t="shared" si="16"/>
        <v>0</v>
      </c>
      <c r="J39" s="24">
        <f t="shared" si="8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0"/>
        <v>62022</v>
      </c>
      <c r="B40">
        <v>44713</v>
      </c>
      <c r="C40" s="13">
        <f t="shared" si="11"/>
        <v>2165</v>
      </c>
      <c r="D40" s="13">
        <f t="shared" si="12"/>
        <v>216.5</v>
      </c>
      <c r="E40" s="13">
        <f t="shared" si="13"/>
        <v>4763</v>
      </c>
      <c r="F40" s="14">
        <f t="shared" si="14"/>
        <v>0</v>
      </c>
      <c r="G40" s="14">
        <f t="shared" si="9"/>
        <v>4763</v>
      </c>
      <c r="H40" s="14">
        <f t="shared" si="15"/>
        <v>0</v>
      </c>
      <c r="I40" s="24">
        <f t="shared" si="16"/>
        <v>0</v>
      </c>
      <c r="J40" s="24">
        <f t="shared" si="8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0"/>
        <v>72022</v>
      </c>
      <c r="B41">
        <v>44743</v>
      </c>
      <c r="C41" s="13">
        <f t="shared" si="11"/>
        <v>2165</v>
      </c>
      <c r="D41" s="13">
        <f t="shared" si="12"/>
        <v>216.5</v>
      </c>
      <c r="E41" s="13">
        <f t="shared" si="13"/>
        <v>4979.5</v>
      </c>
      <c r="F41" s="14">
        <f t="shared" si="14"/>
        <v>0</v>
      </c>
      <c r="G41" s="14">
        <f t="shared" si="9"/>
        <v>4979.5</v>
      </c>
      <c r="H41" s="14">
        <f t="shared" si="15"/>
        <v>0</v>
      </c>
      <c r="I41" s="24">
        <f t="shared" si="16"/>
        <v>0</v>
      </c>
      <c r="J41" s="24">
        <f t="shared" si="8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0"/>
        <v>82022</v>
      </c>
      <c r="B42">
        <v>44774</v>
      </c>
      <c r="C42" s="13">
        <f t="shared" si="11"/>
        <v>2165</v>
      </c>
      <c r="D42" s="13">
        <f t="shared" si="12"/>
        <v>216.5</v>
      </c>
      <c r="E42" s="13">
        <f t="shared" si="13"/>
        <v>5196</v>
      </c>
      <c r="F42" s="14">
        <f t="shared" si="14"/>
        <v>0</v>
      </c>
      <c r="G42" s="14">
        <f t="shared" si="9"/>
        <v>5196</v>
      </c>
      <c r="H42" s="14">
        <f t="shared" si="15"/>
        <v>0</v>
      </c>
      <c r="I42" s="24">
        <f t="shared" si="16"/>
        <v>0</v>
      </c>
      <c r="J42" s="24">
        <f t="shared" si="8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0"/>
        <v>92022</v>
      </c>
      <c r="B43">
        <v>44805</v>
      </c>
      <c r="C43" s="13">
        <f t="shared" si="11"/>
        <v>2165</v>
      </c>
      <c r="D43" s="13">
        <f t="shared" si="12"/>
        <v>216.5</v>
      </c>
      <c r="E43" s="13">
        <f t="shared" si="13"/>
        <v>5412.5</v>
      </c>
      <c r="F43" s="14">
        <f t="shared" si="14"/>
        <v>0</v>
      </c>
      <c r="G43" s="14">
        <f t="shared" si="9"/>
        <v>5412.5</v>
      </c>
      <c r="H43" s="14">
        <f t="shared" si="15"/>
        <v>0</v>
      </c>
      <c r="I43" s="24">
        <f t="shared" si="16"/>
        <v>0</v>
      </c>
      <c r="J43" s="24">
        <f t="shared" si="8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0"/>
        <v>102022</v>
      </c>
      <c r="B44">
        <v>44835</v>
      </c>
      <c r="C44" s="13">
        <f t="shared" si="11"/>
        <v>2165</v>
      </c>
      <c r="D44" s="13">
        <f t="shared" si="12"/>
        <v>216.5</v>
      </c>
      <c r="E44" s="13">
        <f t="shared" si="13"/>
        <v>5629</v>
      </c>
      <c r="F44" s="14">
        <f t="shared" si="14"/>
        <v>0</v>
      </c>
      <c r="G44" s="14">
        <f t="shared" si="9"/>
        <v>5629</v>
      </c>
      <c r="H44" s="14">
        <f t="shared" si="15"/>
        <v>0</v>
      </c>
      <c r="I44" s="24">
        <f t="shared" si="16"/>
        <v>0</v>
      </c>
      <c r="J44" s="24">
        <f t="shared" si="8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0"/>
        <v>112022</v>
      </c>
      <c r="B45">
        <v>44866</v>
      </c>
      <c r="C45" s="13">
        <f t="shared" si="11"/>
        <v>2165</v>
      </c>
      <c r="D45" s="13">
        <f t="shared" si="12"/>
        <v>216.5</v>
      </c>
      <c r="E45" s="13">
        <f t="shared" si="13"/>
        <v>5845.5</v>
      </c>
      <c r="F45" s="14">
        <f t="shared" si="14"/>
        <v>0</v>
      </c>
      <c r="G45" s="14">
        <f t="shared" si="9"/>
        <v>5845.5</v>
      </c>
      <c r="H45" s="14">
        <f t="shared" si="15"/>
        <v>0</v>
      </c>
      <c r="I45" s="24">
        <f t="shared" si="16"/>
        <v>0</v>
      </c>
      <c r="J45" s="24">
        <f t="shared" si="8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0"/>
        <v>122022</v>
      </c>
      <c r="B46">
        <v>44896</v>
      </c>
      <c r="C46" s="13">
        <f t="shared" si="11"/>
        <v>2165</v>
      </c>
      <c r="D46" s="13">
        <f t="shared" si="12"/>
        <v>216.5</v>
      </c>
      <c r="E46" s="13">
        <f t="shared" si="13"/>
        <v>6062</v>
      </c>
      <c r="F46" s="14">
        <f t="shared" si="14"/>
        <v>0</v>
      </c>
      <c r="G46" s="14">
        <f t="shared" si="9"/>
        <v>6062</v>
      </c>
      <c r="H46" s="14">
        <f t="shared" si="15"/>
        <v>0</v>
      </c>
      <c r="I46" s="24">
        <f t="shared" si="16"/>
        <v>0</v>
      </c>
      <c r="J46" s="24">
        <f t="shared" si="8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0"/>
        <v>12023</v>
      </c>
      <c r="B47">
        <v>44927</v>
      </c>
      <c r="C47" s="13">
        <f t="shared" si="11"/>
        <v>2165</v>
      </c>
      <c r="D47" s="13">
        <f t="shared" si="12"/>
        <v>216.5</v>
      </c>
      <c r="E47" s="13">
        <f t="shared" si="13"/>
        <v>6278.5</v>
      </c>
      <c r="F47" s="14">
        <f t="shared" si="14"/>
        <v>0</v>
      </c>
      <c r="G47" s="14">
        <f t="shared" si="9"/>
        <v>6278.5</v>
      </c>
      <c r="H47" s="14">
        <f t="shared" si="15"/>
        <v>0</v>
      </c>
      <c r="I47" s="24">
        <f t="shared" si="16"/>
        <v>0</v>
      </c>
      <c r="J47" s="24">
        <f t="shared" si="8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0"/>
        <v>22023</v>
      </c>
      <c r="B48">
        <v>44958</v>
      </c>
      <c r="C48" s="13">
        <f t="shared" si="11"/>
        <v>2165</v>
      </c>
      <c r="D48" s="13">
        <f t="shared" si="12"/>
        <v>216.5</v>
      </c>
      <c r="E48" s="13">
        <f t="shared" si="13"/>
        <v>6495</v>
      </c>
      <c r="F48" s="14">
        <f t="shared" si="14"/>
        <v>0</v>
      </c>
      <c r="G48" s="14">
        <f t="shared" si="9"/>
        <v>6495</v>
      </c>
      <c r="H48" s="14">
        <f t="shared" si="15"/>
        <v>0</v>
      </c>
      <c r="I48" s="24">
        <f t="shared" si="16"/>
        <v>0</v>
      </c>
      <c r="J48" s="24">
        <f t="shared" si="8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0"/>
        <v>32023</v>
      </c>
      <c r="B49">
        <v>44986</v>
      </c>
      <c r="C49" s="13">
        <f t="shared" si="11"/>
        <v>2165</v>
      </c>
      <c r="D49" s="13">
        <f t="shared" si="12"/>
        <v>216.5</v>
      </c>
      <c r="E49" s="13">
        <f t="shared" si="13"/>
        <v>6711.5</v>
      </c>
      <c r="F49" s="14">
        <f t="shared" si="14"/>
        <v>0</v>
      </c>
      <c r="G49" s="14">
        <f t="shared" si="9"/>
        <v>6711.5</v>
      </c>
      <c r="H49" s="14">
        <f t="shared" si="15"/>
        <v>0</v>
      </c>
      <c r="I49" s="24">
        <f t="shared" si="16"/>
        <v>0</v>
      </c>
      <c r="J49" s="24">
        <f t="shared" si="8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0"/>
        <v>42023</v>
      </c>
      <c r="B50">
        <v>45017</v>
      </c>
      <c r="C50" s="13">
        <f t="shared" si="11"/>
        <v>2165</v>
      </c>
      <c r="D50" s="13">
        <f t="shared" si="12"/>
        <v>216.5</v>
      </c>
      <c r="E50" s="13">
        <f t="shared" si="13"/>
        <v>6928</v>
      </c>
      <c r="F50" s="14">
        <f t="shared" si="14"/>
        <v>0</v>
      </c>
      <c r="G50" s="14">
        <f t="shared" si="9"/>
        <v>6928</v>
      </c>
      <c r="H50" s="14">
        <f t="shared" si="15"/>
        <v>0</v>
      </c>
      <c r="I50" s="24">
        <f t="shared" si="16"/>
        <v>0</v>
      </c>
      <c r="J50" s="24">
        <f t="shared" si="8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0"/>
        <v>52023</v>
      </c>
      <c r="B51">
        <v>45047</v>
      </c>
      <c r="C51" s="13">
        <f t="shared" si="11"/>
        <v>2165</v>
      </c>
      <c r="D51" s="13">
        <f t="shared" si="12"/>
        <v>216.5</v>
      </c>
      <c r="E51" s="13">
        <f t="shared" si="13"/>
        <v>7144.5</v>
      </c>
      <c r="F51" s="14">
        <f t="shared" si="14"/>
        <v>0</v>
      </c>
      <c r="G51" s="14">
        <f t="shared" si="9"/>
        <v>7144.5</v>
      </c>
      <c r="H51" s="14">
        <f t="shared" si="15"/>
        <v>0</v>
      </c>
      <c r="I51" s="24">
        <f t="shared" si="16"/>
        <v>0</v>
      </c>
      <c r="J51" s="24">
        <f t="shared" si="8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0"/>
        <v>62023</v>
      </c>
      <c r="B52">
        <v>45078</v>
      </c>
      <c r="C52" s="13">
        <f t="shared" si="11"/>
        <v>2165</v>
      </c>
      <c r="D52" s="13">
        <f t="shared" si="12"/>
        <v>216.5</v>
      </c>
      <c r="E52" s="13">
        <f t="shared" si="13"/>
        <v>7361</v>
      </c>
      <c r="F52" s="14">
        <f t="shared" si="14"/>
        <v>0</v>
      </c>
      <c r="G52" s="14">
        <f t="shared" si="9"/>
        <v>7361</v>
      </c>
      <c r="H52" s="14">
        <f t="shared" si="15"/>
        <v>0</v>
      </c>
      <c r="I52" s="24">
        <f t="shared" si="16"/>
        <v>0</v>
      </c>
      <c r="J52" s="24">
        <f t="shared" si="8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0"/>
        <v>72023</v>
      </c>
      <c r="B53">
        <v>45108</v>
      </c>
      <c r="C53" s="13">
        <f t="shared" si="11"/>
        <v>2165</v>
      </c>
      <c r="D53" s="13">
        <f t="shared" si="12"/>
        <v>216.5</v>
      </c>
      <c r="E53" s="13">
        <f t="shared" si="13"/>
        <v>7577.5</v>
      </c>
      <c r="F53" s="14">
        <f t="shared" si="14"/>
        <v>0</v>
      </c>
      <c r="G53" s="14">
        <f t="shared" si="9"/>
        <v>7577.5</v>
      </c>
      <c r="H53" s="14">
        <f t="shared" si="15"/>
        <v>0</v>
      </c>
      <c r="I53" s="24">
        <f t="shared" si="16"/>
        <v>0</v>
      </c>
      <c r="J53" s="24">
        <f t="shared" si="8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0"/>
        <v>82023</v>
      </c>
      <c r="B54">
        <v>45139</v>
      </c>
      <c r="C54" s="13">
        <f t="shared" si="11"/>
        <v>2165</v>
      </c>
      <c r="D54" s="13">
        <f t="shared" si="12"/>
        <v>216.5</v>
      </c>
      <c r="E54" s="13">
        <f t="shared" si="13"/>
        <v>7794</v>
      </c>
      <c r="F54" s="14">
        <f t="shared" si="14"/>
        <v>0</v>
      </c>
      <c r="G54" s="14">
        <f t="shared" si="9"/>
        <v>7794</v>
      </c>
      <c r="H54" s="14">
        <f t="shared" si="15"/>
        <v>0</v>
      </c>
      <c r="I54" s="24">
        <f t="shared" si="16"/>
        <v>0</v>
      </c>
      <c r="J54" s="24">
        <f t="shared" si="8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0"/>
        <v>92023</v>
      </c>
      <c r="B55">
        <v>45170</v>
      </c>
      <c r="C55" s="13">
        <f t="shared" si="11"/>
        <v>2165</v>
      </c>
      <c r="D55" s="13">
        <f t="shared" si="12"/>
        <v>216.5</v>
      </c>
      <c r="E55" s="13">
        <f t="shared" si="13"/>
        <v>8010.5</v>
      </c>
      <c r="F55" s="14">
        <f t="shared" si="14"/>
        <v>0</v>
      </c>
      <c r="G55" s="14">
        <f t="shared" si="9"/>
        <v>8010.5</v>
      </c>
      <c r="H55" s="14">
        <f t="shared" si="15"/>
        <v>0</v>
      </c>
      <c r="I55" s="24">
        <f t="shared" si="16"/>
        <v>0</v>
      </c>
      <c r="J55" s="24">
        <f t="shared" si="8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0"/>
        <v>102023</v>
      </c>
      <c r="B56">
        <v>45200</v>
      </c>
      <c r="C56" s="13">
        <f t="shared" si="11"/>
        <v>2165</v>
      </c>
      <c r="D56" s="13">
        <f t="shared" si="12"/>
        <v>216.5</v>
      </c>
      <c r="E56" s="13">
        <f t="shared" si="13"/>
        <v>8227</v>
      </c>
      <c r="F56" s="14">
        <f t="shared" si="14"/>
        <v>0</v>
      </c>
      <c r="G56" s="14">
        <f t="shared" si="9"/>
        <v>8227</v>
      </c>
      <c r="H56" s="14">
        <f t="shared" si="15"/>
        <v>0</v>
      </c>
      <c r="I56" s="24">
        <f t="shared" si="16"/>
        <v>0</v>
      </c>
      <c r="J56" s="24">
        <f t="shared" si="8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0"/>
        <v>112023</v>
      </c>
      <c r="B57">
        <v>45231</v>
      </c>
      <c r="C57" s="13">
        <f t="shared" si="11"/>
        <v>2165</v>
      </c>
      <c r="D57" s="13">
        <f t="shared" si="12"/>
        <v>216.5</v>
      </c>
      <c r="E57" s="13">
        <f t="shared" si="13"/>
        <v>8443.5</v>
      </c>
      <c r="F57" s="14">
        <f t="shared" si="14"/>
        <v>0</v>
      </c>
      <c r="G57" s="14">
        <f t="shared" si="9"/>
        <v>8443.5</v>
      </c>
      <c r="H57" s="14">
        <f t="shared" si="15"/>
        <v>0</v>
      </c>
      <c r="I57" s="24">
        <f t="shared" si="16"/>
        <v>0</v>
      </c>
      <c r="J57" s="24">
        <f t="shared" si="8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0"/>
        <v>122023</v>
      </c>
      <c r="B58">
        <v>45261</v>
      </c>
      <c r="C58" s="13">
        <f t="shared" si="11"/>
        <v>2165</v>
      </c>
      <c r="D58" s="13">
        <f t="shared" si="12"/>
        <v>216.5</v>
      </c>
      <c r="E58" s="13">
        <f t="shared" si="13"/>
        <v>8660</v>
      </c>
      <c r="F58" s="14">
        <f t="shared" si="14"/>
        <v>0</v>
      </c>
      <c r="G58" s="14">
        <f t="shared" si="9"/>
        <v>8660</v>
      </c>
      <c r="H58" s="14">
        <f t="shared" si="15"/>
        <v>0</v>
      </c>
      <c r="I58" s="24">
        <f t="shared" si="16"/>
        <v>0</v>
      </c>
      <c r="J58" s="24">
        <f t="shared" si="8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0"/>
        <v>12024</v>
      </c>
      <c r="B59">
        <v>45292</v>
      </c>
      <c r="C59" s="13">
        <f t="shared" si="11"/>
        <v>2165</v>
      </c>
      <c r="D59" s="13">
        <f t="shared" si="12"/>
        <v>216.5</v>
      </c>
      <c r="E59" s="13">
        <f t="shared" si="13"/>
        <v>8876.5</v>
      </c>
      <c r="F59" s="14">
        <f t="shared" si="14"/>
        <v>0</v>
      </c>
      <c r="G59" s="14">
        <f t="shared" si="9"/>
        <v>8876.5</v>
      </c>
      <c r="H59" s="14">
        <f t="shared" si="15"/>
        <v>0</v>
      </c>
      <c r="I59" s="24">
        <f t="shared" si="16"/>
        <v>0</v>
      </c>
      <c r="J59" s="24">
        <f t="shared" si="8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0"/>
        <v>22024</v>
      </c>
      <c r="B60">
        <v>45323</v>
      </c>
      <c r="C60" s="13">
        <f t="shared" si="11"/>
        <v>2165</v>
      </c>
      <c r="D60" s="13">
        <f t="shared" si="12"/>
        <v>216.5</v>
      </c>
      <c r="E60" s="13">
        <f t="shared" si="13"/>
        <v>9093</v>
      </c>
      <c r="F60" s="14">
        <f t="shared" si="14"/>
        <v>0</v>
      </c>
      <c r="G60" s="14">
        <f t="shared" si="9"/>
        <v>9093</v>
      </c>
      <c r="H60" s="14">
        <f t="shared" si="15"/>
        <v>0</v>
      </c>
      <c r="I60" s="24">
        <f t="shared" si="16"/>
        <v>0</v>
      </c>
      <c r="J60" s="24">
        <f t="shared" si="8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0"/>
        <v>32024</v>
      </c>
      <c r="B61">
        <v>45352</v>
      </c>
      <c r="C61" s="13">
        <f t="shared" si="11"/>
        <v>2165</v>
      </c>
      <c r="D61" s="13">
        <f t="shared" si="12"/>
        <v>216.5</v>
      </c>
      <c r="E61" s="13">
        <f t="shared" si="13"/>
        <v>9309.5</v>
      </c>
      <c r="F61" s="14">
        <f t="shared" si="14"/>
        <v>0</v>
      </c>
      <c r="G61" s="14">
        <f t="shared" si="9"/>
        <v>9309.5</v>
      </c>
      <c r="H61" s="14">
        <f t="shared" si="15"/>
        <v>0</v>
      </c>
      <c r="I61" s="24">
        <f t="shared" si="16"/>
        <v>0</v>
      </c>
      <c r="J61" s="24">
        <f t="shared" si="8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0"/>
        <v>42024</v>
      </c>
      <c r="B62">
        <v>45383</v>
      </c>
      <c r="C62" s="13">
        <f t="shared" si="11"/>
        <v>2165</v>
      </c>
      <c r="D62" s="13">
        <f t="shared" si="12"/>
        <v>216.5</v>
      </c>
      <c r="E62" s="13">
        <f t="shared" si="13"/>
        <v>9526</v>
      </c>
      <c r="F62" s="14">
        <f t="shared" si="14"/>
        <v>0</v>
      </c>
      <c r="G62" s="14">
        <f t="shared" si="9"/>
        <v>9526</v>
      </c>
      <c r="H62" s="14">
        <f t="shared" si="15"/>
        <v>0</v>
      </c>
      <c r="I62" s="24">
        <f t="shared" si="16"/>
        <v>0</v>
      </c>
      <c r="J62" s="24">
        <f t="shared" si="8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0"/>
        <v>52024</v>
      </c>
      <c r="B63">
        <v>45413</v>
      </c>
      <c r="C63" s="13">
        <f t="shared" si="11"/>
        <v>2165</v>
      </c>
      <c r="D63" s="13">
        <f t="shared" si="12"/>
        <v>216.5</v>
      </c>
      <c r="E63" s="13">
        <f t="shared" si="13"/>
        <v>9742.5</v>
      </c>
      <c r="F63" s="14">
        <f t="shared" si="14"/>
        <v>0</v>
      </c>
      <c r="G63" s="14">
        <f t="shared" si="9"/>
        <v>9742.5</v>
      </c>
      <c r="H63" s="14">
        <f t="shared" si="15"/>
        <v>0</v>
      </c>
      <c r="I63" s="24">
        <f t="shared" si="16"/>
        <v>0</v>
      </c>
      <c r="J63" s="24">
        <f t="shared" si="8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0"/>
        <v>62024</v>
      </c>
      <c r="B64">
        <v>45444</v>
      </c>
      <c r="C64" s="13">
        <f t="shared" si="11"/>
        <v>2165</v>
      </c>
      <c r="D64" s="13">
        <f t="shared" si="12"/>
        <v>216.5</v>
      </c>
      <c r="E64" s="13">
        <f t="shared" si="13"/>
        <v>9959</v>
      </c>
      <c r="F64" s="14">
        <f t="shared" si="14"/>
        <v>0</v>
      </c>
      <c r="G64" s="14">
        <f t="shared" si="9"/>
        <v>9959</v>
      </c>
      <c r="H64" s="14">
        <f t="shared" si="15"/>
        <v>0</v>
      </c>
      <c r="I64" s="24">
        <f t="shared" si="16"/>
        <v>0</v>
      </c>
      <c r="J64" s="24">
        <f t="shared" si="8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0"/>
        <v>72024</v>
      </c>
      <c r="B65">
        <v>45474</v>
      </c>
      <c r="C65" s="13">
        <f t="shared" si="11"/>
        <v>2165</v>
      </c>
      <c r="D65" s="13">
        <f t="shared" si="12"/>
        <v>216.5</v>
      </c>
      <c r="E65" s="13">
        <f t="shared" si="13"/>
        <v>10175.5</v>
      </c>
      <c r="F65" s="14">
        <f t="shared" si="14"/>
        <v>0</v>
      </c>
      <c r="G65" s="14">
        <f t="shared" si="9"/>
        <v>10175.5</v>
      </c>
      <c r="H65" s="14">
        <f t="shared" si="15"/>
        <v>0</v>
      </c>
      <c r="I65" s="24">
        <f t="shared" si="16"/>
        <v>0</v>
      </c>
      <c r="J65" s="24">
        <f t="shared" si="8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0"/>
        <v>82024</v>
      </c>
      <c r="B66">
        <v>45505</v>
      </c>
      <c r="C66" s="13">
        <f t="shared" si="11"/>
        <v>2165</v>
      </c>
      <c r="D66" s="13">
        <f t="shared" si="12"/>
        <v>216.5</v>
      </c>
      <c r="E66" s="13">
        <f t="shared" si="13"/>
        <v>10392</v>
      </c>
      <c r="F66" s="14">
        <f t="shared" si="14"/>
        <v>0</v>
      </c>
      <c r="G66" s="14">
        <f t="shared" si="9"/>
        <v>10392</v>
      </c>
      <c r="H66" s="14">
        <f t="shared" si="15"/>
        <v>0</v>
      </c>
      <c r="I66" s="24">
        <f t="shared" si="16"/>
        <v>0</v>
      </c>
      <c r="J66" s="24">
        <f t="shared" si="8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0"/>
        <v>92024</v>
      </c>
      <c r="B67">
        <v>45536</v>
      </c>
      <c r="C67" s="13">
        <f t="shared" si="11"/>
        <v>2165</v>
      </c>
      <c r="D67" s="13">
        <f t="shared" si="12"/>
        <v>216.5</v>
      </c>
      <c r="E67" s="13">
        <f t="shared" si="13"/>
        <v>10608.5</v>
      </c>
      <c r="F67" s="14">
        <f t="shared" si="14"/>
        <v>0</v>
      </c>
      <c r="G67" s="14">
        <f t="shared" si="9"/>
        <v>10608.5</v>
      </c>
      <c r="H67" s="14">
        <f t="shared" si="15"/>
        <v>0</v>
      </c>
      <c r="I67" s="24">
        <f t="shared" si="16"/>
        <v>0</v>
      </c>
      <c r="J67" s="24">
        <f t="shared" si="8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0"/>
        <v>102024</v>
      </c>
      <c r="B68">
        <v>45566</v>
      </c>
      <c r="C68" s="13">
        <f t="shared" si="11"/>
        <v>2165</v>
      </c>
      <c r="D68" s="13">
        <f t="shared" si="12"/>
        <v>216.5</v>
      </c>
      <c r="E68" s="13">
        <f t="shared" si="13"/>
        <v>10825</v>
      </c>
      <c r="F68" s="14">
        <f t="shared" si="14"/>
        <v>0</v>
      </c>
      <c r="G68" s="14">
        <f t="shared" si="9"/>
        <v>10825</v>
      </c>
      <c r="H68" s="14">
        <f t="shared" si="15"/>
        <v>0</v>
      </c>
      <c r="I68" s="24">
        <f t="shared" si="16"/>
        <v>0</v>
      </c>
      <c r="J68" s="24">
        <f t="shared" si="8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0"/>
        <v>112024</v>
      </c>
      <c r="B69">
        <v>45597</v>
      </c>
      <c r="C69" s="13">
        <f t="shared" si="11"/>
        <v>2165</v>
      </c>
      <c r="D69" s="13">
        <f t="shared" si="12"/>
        <v>216.5</v>
      </c>
      <c r="E69" s="13">
        <f t="shared" si="13"/>
        <v>11041.5</v>
      </c>
      <c r="F69" s="14">
        <f t="shared" si="14"/>
        <v>0</v>
      </c>
      <c r="G69" s="14">
        <f t="shared" ref="G69:G100" si="17">E69-F69</f>
        <v>11041.5</v>
      </c>
      <c r="H69" s="14">
        <f t="shared" si="15"/>
        <v>0</v>
      </c>
      <c r="I69" s="24">
        <f t="shared" si="16"/>
        <v>0</v>
      </c>
      <c r="J69" s="24">
        <f t="shared" si="8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8">MONTH(B70)&amp;YEAR(B70)</f>
        <v>122024</v>
      </c>
      <c r="B70" s="12">
        <f t="shared" ref="B70:B101" si="19">EDATE(B69,1)</f>
        <v>45627</v>
      </c>
      <c r="C70" s="13">
        <f t="shared" ref="C70:C101" si="20">C69-H70+I70</f>
        <v>2165</v>
      </c>
      <c r="D70" s="13">
        <f t="shared" ref="D70:D101" si="21">C69*$K$1</f>
        <v>216.5</v>
      </c>
      <c r="E70" s="13">
        <f t="shared" ref="E70:E101" si="22">C69*$K$1+G69</f>
        <v>11258</v>
      </c>
      <c r="F70" s="14">
        <f t="shared" ref="F70:F101" si="23">IF(J70&gt;E70,E70,J70)</f>
        <v>0</v>
      </c>
      <c r="G70" s="14">
        <f t="shared" si="17"/>
        <v>11258</v>
      </c>
      <c r="H70" s="14">
        <f t="shared" ref="H70:H101" si="24">IF(J70&gt;F70,J70-F70,0)</f>
        <v>0</v>
      </c>
      <c r="I70" s="24">
        <f t="shared" ref="I70:I101" si="25">-SUMIF(L70:P70,"&lt;0",L70:P70)</f>
        <v>0</v>
      </c>
      <c r="J70" s="24">
        <f t="shared" si="8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8"/>
        <v>12025</v>
      </c>
      <c r="B71" s="12">
        <f t="shared" si="19"/>
        <v>45658</v>
      </c>
      <c r="C71" s="13">
        <f t="shared" si="20"/>
        <v>2165</v>
      </c>
      <c r="D71" s="13">
        <f t="shared" si="21"/>
        <v>216.5</v>
      </c>
      <c r="E71" s="13">
        <f t="shared" si="22"/>
        <v>11474.5</v>
      </c>
      <c r="F71" s="14">
        <f t="shared" si="23"/>
        <v>0</v>
      </c>
      <c r="G71" s="14">
        <f t="shared" si="17"/>
        <v>11474.5</v>
      </c>
      <c r="H71" s="14">
        <f t="shared" si="24"/>
        <v>0</v>
      </c>
      <c r="I71" s="24">
        <f t="shared" si="25"/>
        <v>0</v>
      </c>
      <c r="J71" s="24">
        <f t="shared" ref="J71:J124" si="26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8"/>
        <v>22025</v>
      </c>
      <c r="B72" s="12">
        <f t="shared" si="19"/>
        <v>45689</v>
      </c>
      <c r="C72" s="13">
        <f t="shared" si="20"/>
        <v>2165</v>
      </c>
      <c r="D72" s="13">
        <f t="shared" si="21"/>
        <v>216.5</v>
      </c>
      <c r="E72" s="13">
        <f t="shared" si="22"/>
        <v>11691</v>
      </c>
      <c r="F72" s="14">
        <f t="shared" si="23"/>
        <v>0</v>
      </c>
      <c r="G72" s="14">
        <f t="shared" si="17"/>
        <v>11691</v>
      </c>
      <c r="H72" s="14">
        <f t="shared" si="24"/>
        <v>0</v>
      </c>
      <c r="I72" s="24">
        <f t="shared" si="25"/>
        <v>0</v>
      </c>
      <c r="J72" s="24">
        <f t="shared" si="26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8"/>
        <v>32025</v>
      </c>
      <c r="B73" s="12">
        <f t="shared" si="19"/>
        <v>45717</v>
      </c>
      <c r="C73" s="13">
        <f t="shared" si="20"/>
        <v>2165</v>
      </c>
      <c r="D73" s="13">
        <f t="shared" si="21"/>
        <v>216.5</v>
      </c>
      <c r="E73" s="13">
        <f t="shared" si="22"/>
        <v>11907.5</v>
      </c>
      <c r="F73" s="14">
        <f t="shared" si="23"/>
        <v>0</v>
      </c>
      <c r="G73" s="14">
        <f t="shared" si="17"/>
        <v>11907.5</v>
      </c>
      <c r="H73" s="14">
        <f t="shared" si="24"/>
        <v>0</v>
      </c>
      <c r="I73" s="24">
        <f t="shared" si="25"/>
        <v>0</v>
      </c>
      <c r="J73" s="24">
        <f t="shared" si="26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8"/>
        <v>42025</v>
      </c>
      <c r="B74" s="12">
        <f t="shared" si="19"/>
        <v>45748</v>
      </c>
      <c r="C74" s="13">
        <f t="shared" si="20"/>
        <v>2165</v>
      </c>
      <c r="D74" s="13">
        <f t="shared" si="21"/>
        <v>216.5</v>
      </c>
      <c r="E74" s="13">
        <f t="shared" si="22"/>
        <v>12124</v>
      </c>
      <c r="F74" s="14">
        <f t="shared" si="23"/>
        <v>0</v>
      </c>
      <c r="G74" s="14">
        <f t="shared" si="17"/>
        <v>12124</v>
      </c>
      <c r="H74" s="14">
        <f t="shared" si="24"/>
        <v>0</v>
      </c>
      <c r="I74" s="24">
        <f t="shared" si="25"/>
        <v>0</v>
      </c>
      <c r="J74" s="24">
        <f t="shared" si="26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8"/>
        <v>52025</v>
      </c>
      <c r="B75" s="12">
        <f t="shared" si="19"/>
        <v>45778</v>
      </c>
      <c r="C75" s="13">
        <f t="shared" si="20"/>
        <v>2165</v>
      </c>
      <c r="D75" s="13">
        <f t="shared" si="21"/>
        <v>216.5</v>
      </c>
      <c r="E75" s="13">
        <f t="shared" si="22"/>
        <v>12340.5</v>
      </c>
      <c r="F75" s="14">
        <f t="shared" si="23"/>
        <v>0</v>
      </c>
      <c r="G75" s="14">
        <f t="shared" si="17"/>
        <v>12340.5</v>
      </c>
      <c r="H75" s="14">
        <f t="shared" si="24"/>
        <v>0</v>
      </c>
      <c r="I75" s="24">
        <f t="shared" si="25"/>
        <v>0</v>
      </c>
      <c r="J75" s="24">
        <f t="shared" si="26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8"/>
        <v>62025</v>
      </c>
      <c r="B76" s="12">
        <f t="shared" si="19"/>
        <v>45809</v>
      </c>
      <c r="C76" s="13">
        <f t="shared" si="20"/>
        <v>2165</v>
      </c>
      <c r="D76" s="13">
        <f t="shared" si="21"/>
        <v>216.5</v>
      </c>
      <c r="E76" s="13">
        <f t="shared" si="22"/>
        <v>12557</v>
      </c>
      <c r="F76" s="14">
        <f t="shared" si="23"/>
        <v>0</v>
      </c>
      <c r="G76" s="14">
        <f t="shared" si="17"/>
        <v>12557</v>
      </c>
      <c r="H76" s="14">
        <f t="shared" si="24"/>
        <v>0</v>
      </c>
      <c r="I76" s="24">
        <f t="shared" si="25"/>
        <v>0</v>
      </c>
      <c r="J76" s="24">
        <f t="shared" si="26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8"/>
        <v>72025</v>
      </c>
      <c r="B77" s="12">
        <f t="shared" si="19"/>
        <v>45839</v>
      </c>
      <c r="C77" s="13">
        <f t="shared" si="20"/>
        <v>2165</v>
      </c>
      <c r="D77" s="13">
        <f t="shared" si="21"/>
        <v>216.5</v>
      </c>
      <c r="E77" s="13">
        <f t="shared" si="22"/>
        <v>12773.5</v>
      </c>
      <c r="F77" s="14">
        <f t="shared" si="23"/>
        <v>0</v>
      </c>
      <c r="G77" s="14">
        <f t="shared" si="17"/>
        <v>12773.5</v>
      </c>
      <c r="H77" s="14">
        <f t="shared" si="24"/>
        <v>0</v>
      </c>
      <c r="I77" s="24">
        <f t="shared" si="25"/>
        <v>0</v>
      </c>
      <c r="J77" s="24">
        <f t="shared" si="26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8"/>
        <v>82025</v>
      </c>
      <c r="B78" s="12">
        <f t="shared" si="19"/>
        <v>45870</v>
      </c>
      <c r="C78" s="13">
        <f t="shared" si="20"/>
        <v>2165</v>
      </c>
      <c r="D78" s="13">
        <f t="shared" si="21"/>
        <v>216.5</v>
      </c>
      <c r="E78" s="13">
        <f t="shared" si="22"/>
        <v>12990</v>
      </c>
      <c r="F78" s="14">
        <f t="shared" si="23"/>
        <v>0</v>
      </c>
      <c r="G78" s="14">
        <f t="shared" si="17"/>
        <v>12990</v>
      </c>
      <c r="H78" s="14">
        <f t="shared" si="24"/>
        <v>0</v>
      </c>
      <c r="I78" s="24">
        <f t="shared" si="25"/>
        <v>0</v>
      </c>
      <c r="J78" s="24">
        <f t="shared" si="26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8"/>
        <v>92025</v>
      </c>
      <c r="B79" s="12">
        <f t="shared" si="19"/>
        <v>45901</v>
      </c>
      <c r="C79" s="13">
        <f t="shared" si="20"/>
        <v>2165</v>
      </c>
      <c r="D79" s="13">
        <f t="shared" si="21"/>
        <v>216.5</v>
      </c>
      <c r="E79" s="13">
        <f t="shared" si="22"/>
        <v>13206.5</v>
      </c>
      <c r="F79" s="14">
        <f t="shared" si="23"/>
        <v>0</v>
      </c>
      <c r="G79" s="14">
        <f t="shared" si="17"/>
        <v>13206.5</v>
      </c>
      <c r="H79" s="14">
        <f t="shared" si="24"/>
        <v>0</v>
      </c>
      <c r="I79" s="24">
        <f t="shared" si="25"/>
        <v>0</v>
      </c>
      <c r="J79" s="24">
        <f t="shared" si="26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8"/>
        <v>102025</v>
      </c>
      <c r="B80" s="12">
        <f t="shared" si="19"/>
        <v>45931</v>
      </c>
      <c r="C80" s="13">
        <f t="shared" si="20"/>
        <v>2165</v>
      </c>
      <c r="D80" s="13">
        <f t="shared" si="21"/>
        <v>216.5</v>
      </c>
      <c r="E80" s="13">
        <f t="shared" si="22"/>
        <v>13423</v>
      </c>
      <c r="F80" s="14">
        <f t="shared" si="23"/>
        <v>0</v>
      </c>
      <c r="G80" s="14">
        <f t="shared" si="17"/>
        <v>13423</v>
      </c>
      <c r="H80" s="14">
        <f t="shared" si="24"/>
        <v>0</v>
      </c>
      <c r="I80" s="24">
        <f t="shared" si="25"/>
        <v>0</v>
      </c>
      <c r="J80" s="24">
        <f t="shared" si="26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8"/>
        <v>112025</v>
      </c>
      <c r="B81" s="12">
        <f t="shared" si="19"/>
        <v>45962</v>
      </c>
      <c r="C81" s="13">
        <f t="shared" si="20"/>
        <v>2165</v>
      </c>
      <c r="D81" s="13">
        <f t="shared" si="21"/>
        <v>216.5</v>
      </c>
      <c r="E81" s="13">
        <f t="shared" si="22"/>
        <v>13639.5</v>
      </c>
      <c r="F81" s="14">
        <f t="shared" si="23"/>
        <v>0</v>
      </c>
      <c r="G81" s="14">
        <f t="shared" si="17"/>
        <v>13639.5</v>
      </c>
      <c r="H81" s="14">
        <f t="shared" si="24"/>
        <v>0</v>
      </c>
      <c r="I81" s="24">
        <f t="shared" si="25"/>
        <v>0</v>
      </c>
      <c r="J81" s="24">
        <f t="shared" si="26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8"/>
        <v>122025</v>
      </c>
      <c r="B82" s="12">
        <f t="shared" si="19"/>
        <v>45992</v>
      </c>
      <c r="C82" s="13">
        <f t="shared" si="20"/>
        <v>2165</v>
      </c>
      <c r="D82" s="13">
        <f t="shared" si="21"/>
        <v>216.5</v>
      </c>
      <c r="E82" s="13">
        <f t="shared" si="22"/>
        <v>13856</v>
      </c>
      <c r="F82" s="14">
        <f t="shared" si="23"/>
        <v>0</v>
      </c>
      <c r="G82" s="14">
        <f t="shared" si="17"/>
        <v>13856</v>
      </c>
      <c r="H82" s="14">
        <f t="shared" si="24"/>
        <v>0</v>
      </c>
      <c r="I82" s="24">
        <f t="shared" si="25"/>
        <v>0</v>
      </c>
      <c r="J82" s="24">
        <f t="shared" si="26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8"/>
        <v>12026</v>
      </c>
      <c r="B83" s="12">
        <f t="shared" si="19"/>
        <v>46023</v>
      </c>
      <c r="C83" s="13">
        <f t="shared" si="20"/>
        <v>2165</v>
      </c>
      <c r="D83" s="13">
        <f t="shared" si="21"/>
        <v>216.5</v>
      </c>
      <c r="E83" s="13">
        <f t="shared" si="22"/>
        <v>14072.5</v>
      </c>
      <c r="F83" s="14">
        <f t="shared" si="23"/>
        <v>0</v>
      </c>
      <c r="G83" s="14">
        <f t="shared" si="17"/>
        <v>14072.5</v>
      </c>
      <c r="H83" s="14">
        <f t="shared" si="24"/>
        <v>0</v>
      </c>
      <c r="I83" s="24">
        <f t="shared" si="25"/>
        <v>0</v>
      </c>
      <c r="J83" s="24">
        <f t="shared" si="26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8"/>
        <v>22026</v>
      </c>
      <c r="B84" s="12">
        <f t="shared" si="19"/>
        <v>46054</v>
      </c>
      <c r="C84" s="13">
        <f t="shared" si="20"/>
        <v>2165</v>
      </c>
      <c r="D84" s="13">
        <f t="shared" si="21"/>
        <v>216.5</v>
      </c>
      <c r="E84" s="13">
        <f t="shared" si="22"/>
        <v>14289</v>
      </c>
      <c r="F84" s="14">
        <f t="shared" si="23"/>
        <v>0</v>
      </c>
      <c r="G84" s="14">
        <f t="shared" si="17"/>
        <v>14289</v>
      </c>
      <c r="H84" s="14">
        <f t="shared" si="24"/>
        <v>0</v>
      </c>
      <c r="I84" s="24">
        <f t="shared" si="25"/>
        <v>0</v>
      </c>
      <c r="J84" s="24">
        <f t="shared" si="26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8"/>
        <v>32026</v>
      </c>
      <c r="B85" s="12">
        <f t="shared" si="19"/>
        <v>46082</v>
      </c>
      <c r="C85" s="13">
        <f t="shared" si="20"/>
        <v>2165</v>
      </c>
      <c r="D85" s="13">
        <f t="shared" si="21"/>
        <v>216.5</v>
      </c>
      <c r="E85" s="13">
        <f t="shared" si="22"/>
        <v>14505.5</v>
      </c>
      <c r="F85" s="14">
        <f t="shared" si="23"/>
        <v>0</v>
      </c>
      <c r="G85" s="14">
        <f t="shared" si="17"/>
        <v>14505.5</v>
      </c>
      <c r="H85" s="14">
        <f t="shared" si="24"/>
        <v>0</v>
      </c>
      <c r="I85" s="24">
        <f t="shared" si="25"/>
        <v>0</v>
      </c>
      <c r="J85" s="24">
        <f t="shared" si="26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8"/>
        <v>42026</v>
      </c>
      <c r="B86" s="12">
        <f t="shared" si="19"/>
        <v>46113</v>
      </c>
      <c r="C86" s="13">
        <f t="shared" si="20"/>
        <v>2165</v>
      </c>
      <c r="D86" s="13">
        <f t="shared" si="21"/>
        <v>216.5</v>
      </c>
      <c r="E86" s="13">
        <f t="shared" si="22"/>
        <v>14722</v>
      </c>
      <c r="F86" s="14">
        <f t="shared" si="23"/>
        <v>0</v>
      </c>
      <c r="G86" s="14">
        <f t="shared" si="17"/>
        <v>14722</v>
      </c>
      <c r="H86" s="14">
        <f t="shared" si="24"/>
        <v>0</v>
      </c>
      <c r="I86" s="24">
        <f t="shared" si="25"/>
        <v>0</v>
      </c>
      <c r="J86" s="24">
        <f t="shared" si="26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8"/>
        <v>52026</v>
      </c>
      <c r="B87" s="12">
        <f t="shared" si="19"/>
        <v>46143</v>
      </c>
      <c r="C87" s="13">
        <f t="shared" si="20"/>
        <v>2165</v>
      </c>
      <c r="D87" s="13">
        <f t="shared" si="21"/>
        <v>216.5</v>
      </c>
      <c r="E87" s="13">
        <f t="shared" si="22"/>
        <v>14938.5</v>
      </c>
      <c r="F87" s="14">
        <f t="shared" si="23"/>
        <v>0</v>
      </c>
      <c r="G87" s="14">
        <f t="shared" si="17"/>
        <v>14938.5</v>
      </c>
      <c r="H87" s="14">
        <f t="shared" si="24"/>
        <v>0</v>
      </c>
      <c r="I87" s="24">
        <f t="shared" si="25"/>
        <v>0</v>
      </c>
      <c r="J87" s="24">
        <f t="shared" si="26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8"/>
        <v>62026</v>
      </c>
      <c r="B88" s="12">
        <f t="shared" si="19"/>
        <v>46174</v>
      </c>
      <c r="C88" s="13">
        <f t="shared" si="20"/>
        <v>2165</v>
      </c>
      <c r="D88" s="13">
        <f t="shared" si="21"/>
        <v>216.5</v>
      </c>
      <c r="E88" s="13">
        <f t="shared" si="22"/>
        <v>15155</v>
      </c>
      <c r="F88" s="14">
        <f t="shared" si="23"/>
        <v>0</v>
      </c>
      <c r="G88" s="14">
        <f t="shared" si="17"/>
        <v>15155</v>
      </c>
      <c r="H88" s="14">
        <f t="shared" si="24"/>
        <v>0</v>
      </c>
      <c r="I88" s="24">
        <f t="shared" si="25"/>
        <v>0</v>
      </c>
      <c r="J88" s="24">
        <f t="shared" si="26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8"/>
        <v>72026</v>
      </c>
      <c r="B89" s="12">
        <f t="shared" si="19"/>
        <v>46204</v>
      </c>
      <c r="C89" s="13">
        <f t="shared" si="20"/>
        <v>2165</v>
      </c>
      <c r="D89" s="13">
        <f t="shared" si="21"/>
        <v>216.5</v>
      </c>
      <c r="E89" s="13">
        <f t="shared" si="22"/>
        <v>15371.5</v>
      </c>
      <c r="F89" s="14">
        <f t="shared" si="23"/>
        <v>0</v>
      </c>
      <c r="G89" s="14">
        <f t="shared" si="17"/>
        <v>15371.5</v>
      </c>
      <c r="H89" s="14">
        <f t="shared" si="24"/>
        <v>0</v>
      </c>
      <c r="I89" s="24">
        <f t="shared" si="25"/>
        <v>0</v>
      </c>
      <c r="J89" s="24">
        <f t="shared" si="26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8"/>
        <v>82026</v>
      </c>
      <c r="B90" s="12">
        <f t="shared" si="19"/>
        <v>46235</v>
      </c>
      <c r="C90" s="13">
        <f t="shared" si="20"/>
        <v>2165</v>
      </c>
      <c r="D90" s="13">
        <f t="shared" si="21"/>
        <v>216.5</v>
      </c>
      <c r="E90" s="13">
        <f t="shared" si="22"/>
        <v>15588</v>
      </c>
      <c r="F90" s="14">
        <f t="shared" si="23"/>
        <v>0</v>
      </c>
      <c r="G90" s="14">
        <f t="shared" si="17"/>
        <v>15588</v>
      </c>
      <c r="H90" s="14">
        <f t="shared" si="24"/>
        <v>0</v>
      </c>
      <c r="I90" s="24">
        <f t="shared" si="25"/>
        <v>0</v>
      </c>
      <c r="J90" s="24">
        <f t="shared" si="26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8"/>
        <v>92026</v>
      </c>
      <c r="B91" s="12">
        <f t="shared" si="19"/>
        <v>46266</v>
      </c>
      <c r="C91" s="13">
        <f t="shared" si="20"/>
        <v>2165</v>
      </c>
      <c r="D91" s="13">
        <f t="shared" si="21"/>
        <v>216.5</v>
      </c>
      <c r="E91" s="13">
        <f t="shared" si="22"/>
        <v>15804.5</v>
      </c>
      <c r="F91" s="14">
        <f t="shared" si="23"/>
        <v>0</v>
      </c>
      <c r="G91" s="14">
        <f t="shared" si="17"/>
        <v>15804.5</v>
      </c>
      <c r="H91" s="14">
        <f t="shared" si="24"/>
        <v>0</v>
      </c>
      <c r="I91" s="24">
        <f t="shared" si="25"/>
        <v>0</v>
      </c>
      <c r="J91" s="24">
        <f t="shared" si="26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8"/>
        <v>102026</v>
      </c>
      <c r="B92" s="12">
        <f t="shared" si="19"/>
        <v>46296</v>
      </c>
      <c r="C92" s="13">
        <f t="shared" si="20"/>
        <v>2165</v>
      </c>
      <c r="D92" s="13">
        <f t="shared" si="21"/>
        <v>216.5</v>
      </c>
      <c r="E92" s="13">
        <f t="shared" si="22"/>
        <v>16021</v>
      </c>
      <c r="F92" s="14">
        <f t="shared" si="23"/>
        <v>0</v>
      </c>
      <c r="G92" s="14">
        <f t="shared" si="17"/>
        <v>16021</v>
      </c>
      <c r="H92" s="14">
        <f t="shared" si="24"/>
        <v>0</v>
      </c>
      <c r="I92" s="24">
        <f t="shared" si="25"/>
        <v>0</v>
      </c>
      <c r="J92" s="24">
        <f t="shared" si="26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8"/>
        <v>112026</v>
      </c>
      <c r="B93" s="12">
        <f t="shared" si="19"/>
        <v>46327</v>
      </c>
      <c r="C93" s="13">
        <f t="shared" si="20"/>
        <v>2165</v>
      </c>
      <c r="D93" s="13">
        <f t="shared" si="21"/>
        <v>216.5</v>
      </c>
      <c r="E93" s="13">
        <f t="shared" si="22"/>
        <v>16237.5</v>
      </c>
      <c r="F93" s="14">
        <f t="shared" si="23"/>
        <v>0</v>
      </c>
      <c r="G93" s="14">
        <f t="shared" si="17"/>
        <v>16237.5</v>
      </c>
      <c r="H93" s="14">
        <f t="shared" si="24"/>
        <v>0</v>
      </c>
      <c r="I93" s="24">
        <f t="shared" si="25"/>
        <v>0</v>
      </c>
      <c r="J93" s="24">
        <f t="shared" si="26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8"/>
        <v>122026</v>
      </c>
      <c r="B94" s="12">
        <f t="shared" si="19"/>
        <v>46357</v>
      </c>
      <c r="C94" s="13">
        <f t="shared" si="20"/>
        <v>2165</v>
      </c>
      <c r="D94" s="13">
        <f t="shared" si="21"/>
        <v>216.5</v>
      </c>
      <c r="E94" s="13">
        <f t="shared" si="22"/>
        <v>16454</v>
      </c>
      <c r="F94" s="14">
        <f t="shared" si="23"/>
        <v>0</v>
      </c>
      <c r="G94" s="14">
        <f t="shared" si="17"/>
        <v>16454</v>
      </c>
      <c r="H94" s="14">
        <f t="shared" si="24"/>
        <v>0</v>
      </c>
      <c r="I94" s="24">
        <f t="shared" si="25"/>
        <v>0</v>
      </c>
      <c r="J94" s="24">
        <f t="shared" si="26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8"/>
        <v>12027</v>
      </c>
      <c r="B95" s="12">
        <f t="shared" si="19"/>
        <v>46388</v>
      </c>
      <c r="C95" s="13">
        <f t="shared" si="20"/>
        <v>2165</v>
      </c>
      <c r="D95" s="13">
        <f t="shared" si="21"/>
        <v>216.5</v>
      </c>
      <c r="E95" s="13">
        <f t="shared" si="22"/>
        <v>16670.5</v>
      </c>
      <c r="F95" s="14">
        <f t="shared" si="23"/>
        <v>0</v>
      </c>
      <c r="G95" s="14">
        <f t="shared" si="17"/>
        <v>16670.5</v>
      </c>
      <c r="H95" s="14">
        <f t="shared" si="24"/>
        <v>0</v>
      </c>
      <c r="I95" s="24">
        <f t="shared" si="25"/>
        <v>0</v>
      </c>
      <c r="J95" s="24">
        <f t="shared" si="26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8"/>
        <v>22027</v>
      </c>
      <c r="B96" s="12">
        <f t="shared" si="19"/>
        <v>46419</v>
      </c>
      <c r="C96" s="13">
        <f t="shared" si="20"/>
        <v>2165</v>
      </c>
      <c r="D96" s="13">
        <f t="shared" si="21"/>
        <v>216.5</v>
      </c>
      <c r="E96" s="13">
        <f t="shared" si="22"/>
        <v>16887</v>
      </c>
      <c r="F96" s="14">
        <f t="shared" si="23"/>
        <v>0</v>
      </c>
      <c r="G96" s="14">
        <f t="shared" si="17"/>
        <v>16887</v>
      </c>
      <c r="H96" s="14">
        <f t="shared" si="24"/>
        <v>0</v>
      </c>
      <c r="I96" s="24">
        <f t="shared" si="25"/>
        <v>0</v>
      </c>
      <c r="J96" s="24">
        <f t="shared" si="26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8"/>
        <v>32027</v>
      </c>
      <c r="B97" s="12">
        <f t="shared" si="19"/>
        <v>46447</v>
      </c>
      <c r="C97" s="13">
        <f t="shared" si="20"/>
        <v>2165</v>
      </c>
      <c r="D97" s="13">
        <f t="shared" si="21"/>
        <v>216.5</v>
      </c>
      <c r="E97" s="13">
        <f t="shared" si="22"/>
        <v>17103.5</v>
      </c>
      <c r="F97" s="14">
        <f t="shared" si="23"/>
        <v>0</v>
      </c>
      <c r="G97" s="14">
        <f t="shared" si="17"/>
        <v>17103.5</v>
      </c>
      <c r="H97" s="14">
        <f t="shared" si="24"/>
        <v>0</v>
      </c>
      <c r="I97" s="24">
        <f t="shared" si="25"/>
        <v>0</v>
      </c>
      <c r="J97" s="24">
        <f t="shared" si="26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8"/>
        <v>42027</v>
      </c>
      <c r="B98" s="12">
        <f t="shared" si="19"/>
        <v>46478</v>
      </c>
      <c r="C98" s="13">
        <f t="shared" si="20"/>
        <v>2165</v>
      </c>
      <c r="D98" s="13">
        <f t="shared" si="21"/>
        <v>216.5</v>
      </c>
      <c r="E98" s="13">
        <f t="shared" si="22"/>
        <v>17320</v>
      </c>
      <c r="F98" s="14">
        <f t="shared" si="23"/>
        <v>0</v>
      </c>
      <c r="G98" s="14">
        <f t="shared" si="17"/>
        <v>17320</v>
      </c>
      <c r="H98" s="14">
        <f t="shared" si="24"/>
        <v>0</v>
      </c>
      <c r="I98" s="24">
        <f t="shared" si="25"/>
        <v>0</v>
      </c>
      <c r="J98" s="24">
        <f t="shared" si="26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8"/>
        <v>52027</v>
      </c>
      <c r="B99" s="12">
        <f t="shared" si="19"/>
        <v>46508</v>
      </c>
      <c r="C99" s="13">
        <f t="shared" si="20"/>
        <v>2165</v>
      </c>
      <c r="D99" s="13">
        <f t="shared" si="21"/>
        <v>216.5</v>
      </c>
      <c r="E99" s="13">
        <f t="shared" si="22"/>
        <v>17536.5</v>
      </c>
      <c r="F99" s="14">
        <f t="shared" si="23"/>
        <v>0</v>
      </c>
      <c r="G99" s="14">
        <f t="shared" si="17"/>
        <v>17536.5</v>
      </c>
      <c r="H99" s="14">
        <f t="shared" si="24"/>
        <v>0</v>
      </c>
      <c r="I99" s="24">
        <f t="shared" si="25"/>
        <v>0</v>
      </c>
      <c r="J99" s="24">
        <f t="shared" si="26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8"/>
        <v>62027</v>
      </c>
      <c r="B100" s="12">
        <f t="shared" si="19"/>
        <v>46539</v>
      </c>
      <c r="C100" s="13">
        <f t="shared" si="20"/>
        <v>2165</v>
      </c>
      <c r="D100" s="13">
        <f t="shared" si="21"/>
        <v>216.5</v>
      </c>
      <c r="E100" s="13">
        <f t="shared" si="22"/>
        <v>17753</v>
      </c>
      <c r="F100" s="14">
        <f t="shared" si="23"/>
        <v>0</v>
      </c>
      <c r="G100" s="14">
        <f t="shared" si="17"/>
        <v>17753</v>
      </c>
      <c r="H100" s="14">
        <f t="shared" si="24"/>
        <v>0</v>
      </c>
      <c r="I100" s="24">
        <f t="shared" si="25"/>
        <v>0</v>
      </c>
      <c r="J100" s="24">
        <f t="shared" si="26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8"/>
        <v>72027</v>
      </c>
      <c r="B101" s="12">
        <f t="shared" si="19"/>
        <v>46569</v>
      </c>
      <c r="C101" s="13">
        <f t="shared" si="20"/>
        <v>2165</v>
      </c>
      <c r="D101" s="13">
        <f t="shared" si="21"/>
        <v>216.5</v>
      </c>
      <c r="E101" s="13">
        <f t="shared" si="22"/>
        <v>17969.5</v>
      </c>
      <c r="F101" s="14">
        <f t="shared" si="23"/>
        <v>0</v>
      </c>
      <c r="G101" s="14">
        <f t="shared" ref="G101:G124" si="27">E101-F101</f>
        <v>17969.5</v>
      </c>
      <c r="H101" s="14">
        <f t="shared" si="24"/>
        <v>0</v>
      </c>
      <c r="I101" s="24">
        <f t="shared" si="25"/>
        <v>0</v>
      </c>
      <c r="J101" s="24">
        <f t="shared" si="26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8">MONTH(B102)&amp;YEAR(B102)</f>
        <v>82027</v>
      </c>
      <c r="B102" s="12">
        <f t="shared" ref="B102:B124" si="29">EDATE(B101,1)</f>
        <v>46600</v>
      </c>
      <c r="C102" s="13">
        <f t="shared" ref="C102:C124" si="30">C101-H102+I102</f>
        <v>2165</v>
      </c>
      <c r="D102" s="13">
        <f t="shared" ref="D102:D124" si="31">C101*$K$1</f>
        <v>216.5</v>
      </c>
      <c r="E102" s="13">
        <f t="shared" ref="E102:E124" si="32">C101*$K$1+G101</f>
        <v>18186</v>
      </c>
      <c r="F102" s="14">
        <f t="shared" ref="F102:F124" si="33">IF(J102&gt;E102,E102,J102)</f>
        <v>0</v>
      </c>
      <c r="G102" s="14">
        <f t="shared" si="27"/>
        <v>18186</v>
      </c>
      <c r="H102" s="14">
        <f t="shared" ref="H102:H124" si="34">IF(J102&gt;F102,J102-F102,0)</f>
        <v>0</v>
      </c>
      <c r="I102" s="24">
        <f t="shared" ref="I102:I124" si="35">-SUMIF(L102:P102,"&lt;0",L102:P102)</f>
        <v>0</v>
      </c>
      <c r="J102" s="24">
        <f t="shared" si="26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8"/>
        <v>92027</v>
      </c>
      <c r="B103" s="12">
        <f t="shared" si="29"/>
        <v>46631</v>
      </c>
      <c r="C103" s="13">
        <f t="shared" si="30"/>
        <v>2165</v>
      </c>
      <c r="D103" s="13">
        <f t="shared" si="31"/>
        <v>216.5</v>
      </c>
      <c r="E103" s="13">
        <f t="shared" si="32"/>
        <v>18402.5</v>
      </c>
      <c r="F103" s="14">
        <f t="shared" si="33"/>
        <v>0</v>
      </c>
      <c r="G103" s="14">
        <f t="shared" si="27"/>
        <v>18402.5</v>
      </c>
      <c r="H103" s="14">
        <f t="shared" si="34"/>
        <v>0</v>
      </c>
      <c r="I103" s="24">
        <f t="shared" si="35"/>
        <v>0</v>
      </c>
      <c r="J103" s="24">
        <f t="shared" si="26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8"/>
        <v>102027</v>
      </c>
      <c r="B104" s="12">
        <f t="shared" si="29"/>
        <v>46661</v>
      </c>
      <c r="C104" s="13">
        <f t="shared" si="30"/>
        <v>2165</v>
      </c>
      <c r="D104" s="13">
        <f t="shared" si="31"/>
        <v>216.5</v>
      </c>
      <c r="E104" s="13">
        <f t="shared" si="32"/>
        <v>18619</v>
      </c>
      <c r="F104" s="14">
        <f t="shared" si="33"/>
        <v>0</v>
      </c>
      <c r="G104" s="14">
        <f t="shared" si="27"/>
        <v>18619</v>
      </c>
      <c r="H104" s="14">
        <f t="shared" si="34"/>
        <v>0</v>
      </c>
      <c r="I104" s="24">
        <f t="shared" si="35"/>
        <v>0</v>
      </c>
      <c r="J104" s="24">
        <f t="shared" si="26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8"/>
        <v>112027</v>
      </c>
      <c r="B105" s="12">
        <f t="shared" si="29"/>
        <v>46692</v>
      </c>
      <c r="C105" s="13">
        <f t="shared" si="30"/>
        <v>2165</v>
      </c>
      <c r="D105" s="13">
        <f t="shared" si="31"/>
        <v>216.5</v>
      </c>
      <c r="E105" s="13">
        <f t="shared" si="32"/>
        <v>18835.5</v>
      </c>
      <c r="F105" s="14">
        <f t="shared" si="33"/>
        <v>0</v>
      </c>
      <c r="G105" s="14">
        <f t="shared" si="27"/>
        <v>18835.5</v>
      </c>
      <c r="H105" s="14">
        <f t="shared" si="34"/>
        <v>0</v>
      </c>
      <c r="I105" s="24">
        <f t="shared" si="35"/>
        <v>0</v>
      </c>
      <c r="J105" s="24">
        <f t="shared" si="26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8"/>
        <v>122027</v>
      </c>
      <c r="B106" s="12">
        <f t="shared" si="29"/>
        <v>46722</v>
      </c>
      <c r="C106" s="13">
        <f t="shared" si="30"/>
        <v>2165</v>
      </c>
      <c r="D106" s="13">
        <f t="shared" si="31"/>
        <v>216.5</v>
      </c>
      <c r="E106" s="13">
        <f t="shared" si="32"/>
        <v>19052</v>
      </c>
      <c r="F106" s="14">
        <f t="shared" si="33"/>
        <v>0</v>
      </c>
      <c r="G106" s="14">
        <f t="shared" si="27"/>
        <v>19052</v>
      </c>
      <c r="H106" s="14">
        <f t="shared" si="34"/>
        <v>0</v>
      </c>
      <c r="I106" s="24">
        <f t="shared" si="35"/>
        <v>0</v>
      </c>
      <c r="J106" s="24">
        <f t="shared" si="26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8"/>
        <v>12028</v>
      </c>
      <c r="B107" s="12">
        <f t="shared" si="29"/>
        <v>46753</v>
      </c>
      <c r="C107" s="13">
        <f t="shared" si="30"/>
        <v>2165</v>
      </c>
      <c r="D107" s="13">
        <f t="shared" si="31"/>
        <v>216.5</v>
      </c>
      <c r="E107" s="13">
        <f t="shared" si="32"/>
        <v>19268.5</v>
      </c>
      <c r="F107" s="14">
        <f t="shared" si="33"/>
        <v>0</v>
      </c>
      <c r="G107" s="14">
        <f t="shared" si="27"/>
        <v>19268.5</v>
      </c>
      <c r="H107" s="14">
        <f t="shared" si="34"/>
        <v>0</v>
      </c>
      <c r="I107" s="24">
        <f t="shared" si="35"/>
        <v>0</v>
      </c>
      <c r="J107" s="24">
        <f t="shared" si="26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8"/>
        <v>22028</v>
      </c>
      <c r="B108" s="12">
        <f t="shared" si="29"/>
        <v>46784</v>
      </c>
      <c r="C108" s="13">
        <f t="shared" si="30"/>
        <v>2165</v>
      </c>
      <c r="D108" s="13">
        <f t="shared" si="31"/>
        <v>216.5</v>
      </c>
      <c r="E108" s="13">
        <f t="shared" si="32"/>
        <v>19485</v>
      </c>
      <c r="F108" s="14">
        <f t="shared" si="33"/>
        <v>0</v>
      </c>
      <c r="G108" s="14">
        <f t="shared" si="27"/>
        <v>19485</v>
      </c>
      <c r="H108" s="14">
        <f t="shared" si="34"/>
        <v>0</v>
      </c>
      <c r="I108" s="24">
        <f t="shared" si="35"/>
        <v>0</v>
      </c>
      <c r="J108" s="24">
        <f t="shared" si="26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8"/>
        <v>32028</v>
      </c>
      <c r="B109" s="12">
        <f t="shared" si="29"/>
        <v>46813</v>
      </c>
      <c r="C109" s="13">
        <f t="shared" si="30"/>
        <v>2165</v>
      </c>
      <c r="D109" s="13">
        <f t="shared" si="31"/>
        <v>216.5</v>
      </c>
      <c r="E109" s="13">
        <f t="shared" si="32"/>
        <v>19701.5</v>
      </c>
      <c r="F109" s="14">
        <f t="shared" si="33"/>
        <v>0</v>
      </c>
      <c r="G109" s="14">
        <f t="shared" si="27"/>
        <v>19701.5</v>
      </c>
      <c r="H109" s="14">
        <f t="shared" si="34"/>
        <v>0</v>
      </c>
      <c r="I109" s="24">
        <f t="shared" si="35"/>
        <v>0</v>
      </c>
      <c r="J109" s="24">
        <f t="shared" si="26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8"/>
        <v>42028</v>
      </c>
      <c r="B110" s="12">
        <f t="shared" si="29"/>
        <v>46844</v>
      </c>
      <c r="C110" s="13">
        <f t="shared" si="30"/>
        <v>2165</v>
      </c>
      <c r="D110" s="13">
        <f t="shared" si="31"/>
        <v>216.5</v>
      </c>
      <c r="E110" s="13">
        <f t="shared" si="32"/>
        <v>19918</v>
      </c>
      <c r="F110" s="14">
        <f t="shared" si="33"/>
        <v>0</v>
      </c>
      <c r="G110" s="14">
        <f t="shared" si="27"/>
        <v>19918</v>
      </c>
      <c r="H110" s="14">
        <f t="shared" si="34"/>
        <v>0</v>
      </c>
      <c r="I110" s="24">
        <f t="shared" si="35"/>
        <v>0</v>
      </c>
      <c r="J110" s="24">
        <f t="shared" si="26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8"/>
        <v>52028</v>
      </c>
      <c r="B111" s="12">
        <f t="shared" si="29"/>
        <v>46874</v>
      </c>
      <c r="C111" s="13">
        <f t="shared" si="30"/>
        <v>2165</v>
      </c>
      <c r="D111" s="13">
        <f t="shared" si="31"/>
        <v>216.5</v>
      </c>
      <c r="E111" s="13">
        <f t="shared" si="32"/>
        <v>20134.5</v>
      </c>
      <c r="F111" s="14">
        <f t="shared" si="33"/>
        <v>0</v>
      </c>
      <c r="G111" s="14">
        <f t="shared" si="27"/>
        <v>20134.5</v>
      </c>
      <c r="H111" s="14">
        <f t="shared" si="34"/>
        <v>0</v>
      </c>
      <c r="I111" s="24">
        <f t="shared" si="35"/>
        <v>0</v>
      </c>
      <c r="J111" s="24">
        <f t="shared" si="26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8"/>
        <v>62028</v>
      </c>
      <c r="B112" s="12">
        <f t="shared" si="29"/>
        <v>46905</v>
      </c>
      <c r="C112" s="13">
        <f t="shared" si="30"/>
        <v>2165</v>
      </c>
      <c r="D112" s="13">
        <f t="shared" si="31"/>
        <v>216.5</v>
      </c>
      <c r="E112" s="13">
        <f t="shared" si="32"/>
        <v>20351</v>
      </c>
      <c r="F112" s="14">
        <f t="shared" si="33"/>
        <v>0</v>
      </c>
      <c r="G112" s="14">
        <f t="shared" si="27"/>
        <v>20351</v>
      </c>
      <c r="H112" s="14">
        <f t="shared" si="34"/>
        <v>0</v>
      </c>
      <c r="I112" s="24">
        <f t="shared" si="35"/>
        <v>0</v>
      </c>
      <c r="J112" s="24">
        <f t="shared" si="26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8"/>
        <v>72028</v>
      </c>
      <c r="B113" s="12">
        <f t="shared" si="29"/>
        <v>46935</v>
      </c>
      <c r="C113" s="13">
        <f t="shared" si="30"/>
        <v>2165</v>
      </c>
      <c r="D113" s="13">
        <f t="shared" si="31"/>
        <v>216.5</v>
      </c>
      <c r="E113" s="13">
        <f t="shared" si="32"/>
        <v>20567.5</v>
      </c>
      <c r="F113" s="14">
        <f t="shared" si="33"/>
        <v>0</v>
      </c>
      <c r="G113" s="14">
        <f t="shared" si="27"/>
        <v>20567.5</v>
      </c>
      <c r="H113" s="14">
        <f t="shared" si="34"/>
        <v>0</v>
      </c>
      <c r="I113" s="24">
        <f t="shared" si="35"/>
        <v>0</v>
      </c>
      <c r="J113" s="24">
        <f t="shared" si="26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8"/>
        <v>82028</v>
      </c>
      <c r="B114" s="12">
        <f t="shared" si="29"/>
        <v>46966</v>
      </c>
      <c r="C114" s="13">
        <f t="shared" si="30"/>
        <v>2165</v>
      </c>
      <c r="D114" s="13">
        <f t="shared" si="31"/>
        <v>216.5</v>
      </c>
      <c r="E114" s="13">
        <f t="shared" si="32"/>
        <v>20784</v>
      </c>
      <c r="F114" s="14">
        <f t="shared" si="33"/>
        <v>0</v>
      </c>
      <c r="G114" s="14">
        <f t="shared" si="27"/>
        <v>20784</v>
      </c>
      <c r="H114" s="14">
        <f t="shared" si="34"/>
        <v>0</v>
      </c>
      <c r="I114" s="24">
        <f t="shared" si="35"/>
        <v>0</v>
      </c>
      <c r="J114" s="24">
        <f t="shared" si="26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8"/>
        <v>92028</v>
      </c>
      <c r="B115" s="12">
        <f t="shared" si="29"/>
        <v>46997</v>
      </c>
      <c r="C115" s="13">
        <f t="shared" si="30"/>
        <v>2165</v>
      </c>
      <c r="D115" s="13">
        <f t="shared" si="31"/>
        <v>216.5</v>
      </c>
      <c r="E115" s="13">
        <f t="shared" si="32"/>
        <v>21000.5</v>
      </c>
      <c r="F115" s="14">
        <f t="shared" si="33"/>
        <v>0</v>
      </c>
      <c r="G115" s="14">
        <f t="shared" si="27"/>
        <v>21000.5</v>
      </c>
      <c r="H115" s="14">
        <f t="shared" si="34"/>
        <v>0</v>
      </c>
      <c r="I115" s="24">
        <f t="shared" si="35"/>
        <v>0</v>
      </c>
      <c r="J115" s="24">
        <f t="shared" si="26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8"/>
        <v>102028</v>
      </c>
      <c r="B116" s="12">
        <f t="shared" si="29"/>
        <v>47027</v>
      </c>
      <c r="C116" s="13">
        <f t="shared" si="30"/>
        <v>2165</v>
      </c>
      <c r="D116" s="13">
        <f t="shared" si="31"/>
        <v>216.5</v>
      </c>
      <c r="E116" s="13">
        <f t="shared" si="32"/>
        <v>21217</v>
      </c>
      <c r="F116" s="14">
        <f t="shared" si="33"/>
        <v>0</v>
      </c>
      <c r="G116" s="14">
        <f t="shared" si="27"/>
        <v>21217</v>
      </c>
      <c r="H116" s="14">
        <f t="shared" si="34"/>
        <v>0</v>
      </c>
      <c r="I116" s="24">
        <f t="shared" si="35"/>
        <v>0</v>
      </c>
      <c r="J116" s="24">
        <f t="shared" si="26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8"/>
        <v>112028</v>
      </c>
      <c r="B117" s="12">
        <f t="shared" si="29"/>
        <v>47058</v>
      </c>
      <c r="C117" s="13">
        <f t="shared" si="30"/>
        <v>2165</v>
      </c>
      <c r="D117" s="13">
        <f t="shared" si="31"/>
        <v>216.5</v>
      </c>
      <c r="E117" s="13">
        <f t="shared" si="32"/>
        <v>21433.5</v>
      </c>
      <c r="F117" s="14">
        <f t="shared" si="33"/>
        <v>0</v>
      </c>
      <c r="G117" s="14">
        <f t="shared" si="27"/>
        <v>21433.5</v>
      </c>
      <c r="H117" s="14">
        <f t="shared" si="34"/>
        <v>0</v>
      </c>
      <c r="I117" s="24">
        <f t="shared" si="35"/>
        <v>0</v>
      </c>
      <c r="J117" s="24">
        <f t="shared" si="26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8"/>
        <v>122028</v>
      </c>
      <c r="B118" s="12">
        <f t="shared" si="29"/>
        <v>47088</v>
      </c>
      <c r="C118" s="13">
        <f t="shared" si="30"/>
        <v>2165</v>
      </c>
      <c r="D118" s="13">
        <f t="shared" si="31"/>
        <v>216.5</v>
      </c>
      <c r="E118" s="13">
        <f t="shared" si="32"/>
        <v>21650</v>
      </c>
      <c r="F118" s="14">
        <f t="shared" si="33"/>
        <v>0</v>
      </c>
      <c r="G118" s="14">
        <f t="shared" si="27"/>
        <v>21650</v>
      </c>
      <c r="H118" s="14">
        <f t="shared" si="34"/>
        <v>0</v>
      </c>
      <c r="I118" s="24">
        <f t="shared" si="35"/>
        <v>0</v>
      </c>
      <c r="J118" s="24">
        <f t="shared" si="26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8"/>
        <v>12029</v>
      </c>
      <c r="B119" s="12">
        <f t="shared" si="29"/>
        <v>47119</v>
      </c>
      <c r="C119" s="13">
        <f t="shared" si="30"/>
        <v>2165</v>
      </c>
      <c r="D119" s="13">
        <f t="shared" si="31"/>
        <v>216.5</v>
      </c>
      <c r="E119" s="13">
        <f t="shared" si="32"/>
        <v>21866.5</v>
      </c>
      <c r="F119" s="14">
        <f t="shared" si="33"/>
        <v>0</v>
      </c>
      <c r="G119" s="14">
        <f t="shared" si="27"/>
        <v>21866.5</v>
      </c>
      <c r="H119" s="14">
        <f t="shared" si="34"/>
        <v>0</v>
      </c>
      <c r="I119" s="24">
        <f t="shared" si="35"/>
        <v>0</v>
      </c>
      <c r="J119" s="24">
        <f t="shared" si="26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8"/>
        <v>22029</v>
      </c>
      <c r="B120" s="12">
        <f t="shared" si="29"/>
        <v>47150</v>
      </c>
      <c r="C120" s="13">
        <f t="shared" si="30"/>
        <v>2165</v>
      </c>
      <c r="D120" s="13">
        <f t="shared" si="31"/>
        <v>216.5</v>
      </c>
      <c r="E120" s="13">
        <f t="shared" si="32"/>
        <v>22083</v>
      </c>
      <c r="F120" s="14">
        <f t="shared" si="33"/>
        <v>0</v>
      </c>
      <c r="G120" s="14">
        <f t="shared" si="27"/>
        <v>22083</v>
      </c>
      <c r="H120" s="14">
        <f t="shared" si="34"/>
        <v>0</v>
      </c>
      <c r="I120" s="24">
        <f t="shared" si="35"/>
        <v>0</v>
      </c>
      <c r="J120" s="24">
        <f t="shared" si="26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8"/>
        <v>32029</v>
      </c>
      <c r="B121" s="12">
        <f t="shared" si="29"/>
        <v>47178</v>
      </c>
      <c r="C121" s="13">
        <f t="shared" si="30"/>
        <v>2165</v>
      </c>
      <c r="D121" s="13">
        <f t="shared" si="31"/>
        <v>216.5</v>
      </c>
      <c r="E121" s="13">
        <f t="shared" si="32"/>
        <v>22299.5</v>
      </c>
      <c r="F121" s="14">
        <f t="shared" si="33"/>
        <v>0</v>
      </c>
      <c r="G121" s="14">
        <f t="shared" si="27"/>
        <v>22299.5</v>
      </c>
      <c r="H121" s="14">
        <f t="shared" si="34"/>
        <v>0</v>
      </c>
      <c r="I121" s="24">
        <f t="shared" si="35"/>
        <v>0</v>
      </c>
      <c r="J121" s="24">
        <f t="shared" si="26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8"/>
        <v>42029</v>
      </c>
      <c r="B122" s="12">
        <f t="shared" si="29"/>
        <v>47209</v>
      </c>
      <c r="C122" s="13">
        <f t="shared" si="30"/>
        <v>2165</v>
      </c>
      <c r="D122" s="13">
        <f t="shared" si="31"/>
        <v>216.5</v>
      </c>
      <c r="E122" s="13">
        <f t="shared" si="32"/>
        <v>22516</v>
      </c>
      <c r="F122" s="14">
        <f t="shared" si="33"/>
        <v>0</v>
      </c>
      <c r="G122" s="14">
        <f t="shared" si="27"/>
        <v>22516</v>
      </c>
      <c r="H122" s="14">
        <f t="shared" si="34"/>
        <v>0</v>
      </c>
      <c r="I122" s="24">
        <f t="shared" si="35"/>
        <v>0</v>
      </c>
      <c r="J122" s="24">
        <f t="shared" si="26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8"/>
        <v>52029</v>
      </c>
      <c r="B123" s="12">
        <f t="shared" si="29"/>
        <v>47239</v>
      </c>
      <c r="C123" s="13">
        <f t="shared" si="30"/>
        <v>2165</v>
      </c>
      <c r="D123" s="13">
        <f t="shared" si="31"/>
        <v>216.5</v>
      </c>
      <c r="E123" s="13">
        <f t="shared" si="32"/>
        <v>22732.5</v>
      </c>
      <c r="F123" s="14">
        <f t="shared" si="33"/>
        <v>0</v>
      </c>
      <c r="G123" s="14">
        <f t="shared" si="27"/>
        <v>22732.5</v>
      </c>
      <c r="H123" s="14">
        <f t="shared" si="34"/>
        <v>0</v>
      </c>
      <c r="I123" s="24">
        <f t="shared" si="35"/>
        <v>0</v>
      </c>
      <c r="J123" s="24">
        <f t="shared" si="26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8"/>
        <v>62029</v>
      </c>
      <c r="B124" s="12">
        <f t="shared" si="29"/>
        <v>47270</v>
      </c>
      <c r="C124" s="13">
        <f t="shared" si="30"/>
        <v>2165</v>
      </c>
      <c r="D124" s="13">
        <f t="shared" si="31"/>
        <v>216.5</v>
      </c>
      <c r="E124" s="13">
        <f t="shared" si="32"/>
        <v>22949</v>
      </c>
      <c r="F124" s="14">
        <f t="shared" si="33"/>
        <v>0</v>
      </c>
      <c r="G124" s="14">
        <f t="shared" si="27"/>
        <v>22949</v>
      </c>
      <c r="H124" s="14">
        <f t="shared" si="34"/>
        <v>0</v>
      </c>
      <c r="I124" s="24">
        <f t="shared" si="35"/>
        <v>0</v>
      </c>
      <c r="J124" s="24">
        <f t="shared" si="26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4" sqref="S4"/>
    </sheetView>
  </sheetViews>
  <sheetFormatPr defaultColWidth="11" defaultRowHeight="15"/>
  <cols>
    <col min="1" max="1" width="7" hidden="1" customWidth="1"/>
    <col min="2" max="2" width="9.14285714285714" customWidth="1"/>
    <col min="4" max="8" width="12" customWidth="1"/>
    <col min="9" max="9" width="10.2857142857143" customWidth="1"/>
    <col min="10" max="10" width="10.8571428571429" customWidth="1"/>
    <col min="11" max="11" width="9.57142857142857" customWidth="1"/>
    <col min="12" max="12" width="11" customWidth="1"/>
    <col min="13" max="13" width="9.28571428571429" customWidth="1"/>
    <col min="14" max="14" width="10.5714285714286" customWidth="1"/>
    <col min="15" max="15" width="10.7142857142857" customWidth="1"/>
    <col min="16" max="16" width="7.57142857142857" customWidth="1"/>
    <col min="17" max="17" width="5" customWidth="1"/>
    <col min="18" max="18" width="19.1428571428571" customWidth="1"/>
    <col min="19" max="19" width="6.57142857142857" customWidth="1"/>
  </cols>
  <sheetData>
    <row r="1" spans="2:16">
      <c r="B1" s="1" t="s">
        <v>9</v>
      </c>
      <c r="C1" s="2" t="s">
        <v>193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43617</v>
      </c>
      <c r="N1" s="19" t="s">
        <v>13</v>
      </c>
      <c r="O1" s="20">
        <v>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62019</v>
      </c>
      <c r="B5" s="12">
        <f>EDATE(M1,0)</f>
        <v>43617</v>
      </c>
      <c r="C5" s="13">
        <f>IF(H5&gt;0,O1-H5,IF(J5&lt;0,O1-J5,O1))</f>
        <v>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72019</v>
      </c>
      <c r="B6" s="12">
        <f t="shared" ref="B6:B37" si="2">EDATE(B5,1)</f>
        <v>43647</v>
      </c>
      <c r="C6" s="13">
        <f t="shared" ref="C6:C37" si="3">C5-H6+I6</f>
        <v>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82019</v>
      </c>
      <c r="B7" s="12">
        <f t="shared" si="2"/>
        <v>43678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92019</v>
      </c>
      <c r="B8" s="12">
        <f t="shared" si="2"/>
        <v>43709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102019</v>
      </c>
      <c r="B9" s="12">
        <f t="shared" si="2"/>
        <v>43739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112019</v>
      </c>
      <c r="B10" s="12">
        <f t="shared" si="2"/>
        <v>43770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122019</v>
      </c>
      <c r="B11" s="12">
        <f t="shared" si="2"/>
        <v>43800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12020</v>
      </c>
      <c r="B12" s="12">
        <f t="shared" si="2"/>
        <v>43831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22020</v>
      </c>
      <c r="B13" s="12">
        <f t="shared" si="2"/>
        <v>43862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32020</v>
      </c>
      <c r="B14" s="12">
        <f t="shared" si="2"/>
        <v>43891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42020</v>
      </c>
      <c r="B15" s="12">
        <f t="shared" si="2"/>
        <v>43922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52020</v>
      </c>
      <c r="B16" s="12">
        <f t="shared" si="2"/>
        <v>43952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62020</v>
      </c>
      <c r="B17" s="12">
        <f t="shared" si="2"/>
        <v>43983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72020</v>
      </c>
      <c r="B18" s="12">
        <f t="shared" si="2"/>
        <v>44013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82020</v>
      </c>
      <c r="B19" s="12">
        <f t="shared" si="2"/>
        <v>44044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92020</v>
      </c>
      <c r="B20" s="12">
        <f t="shared" si="2"/>
        <v>44075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102020</v>
      </c>
      <c r="B21" s="12">
        <f t="shared" si="2"/>
        <v>44105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112020</v>
      </c>
      <c r="B22" s="12">
        <f t="shared" si="2"/>
        <v>44136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122020</v>
      </c>
      <c r="B23" s="12">
        <f t="shared" si="2"/>
        <v>44166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12021</v>
      </c>
      <c r="B24" s="12">
        <f t="shared" si="2"/>
        <v>44197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22021</v>
      </c>
      <c r="B25" s="12">
        <f t="shared" si="2"/>
        <v>44228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32021</v>
      </c>
      <c r="B26" s="12">
        <f t="shared" si="2"/>
        <v>44256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42021</v>
      </c>
      <c r="B27" s="12">
        <f t="shared" si="2"/>
        <v>44287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52021</v>
      </c>
      <c r="B28" s="12">
        <f t="shared" si="2"/>
        <v>44317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62021</v>
      </c>
      <c r="B29" s="12">
        <f t="shared" si="2"/>
        <v>44348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72021</v>
      </c>
      <c r="B30" s="12">
        <f t="shared" si="2"/>
        <v>44378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82021</v>
      </c>
      <c r="B31" s="12">
        <f t="shared" si="2"/>
        <v>44409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92021</v>
      </c>
      <c r="B32" s="12">
        <f t="shared" si="2"/>
        <v>44440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102021</v>
      </c>
      <c r="B33" s="12">
        <f t="shared" si="2"/>
        <v>44470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112021</v>
      </c>
      <c r="B34" s="12">
        <f t="shared" si="2"/>
        <v>44501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122021</v>
      </c>
      <c r="B35" s="12">
        <f t="shared" si="2"/>
        <v>44531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12022</v>
      </c>
      <c r="B36" s="12">
        <f t="shared" si="2"/>
        <v>44562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22022</v>
      </c>
      <c r="B37" s="12">
        <f t="shared" si="2"/>
        <v>44593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32022</v>
      </c>
      <c r="B38" s="12">
        <f t="shared" ref="B38:B69" si="12">EDATE(B37,1)</f>
        <v>44621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42022</v>
      </c>
      <c r="B39" s="12">
        <f t="shared" si="12"/>
        <v>44652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52022</v>
      </c>
      <c r="B40" s="12">
        <f t="shared" si="12"/>
        <v>44682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62022</v>
      </c>
      <c r="B41" s="12">
        <f t="shared" si="12"/>
        <v>44713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72022</v>
      </c>
      <c r="B42" s="12">
        <f t="shared" si="12"/>
        <v>44743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82022</v>
      </c>
      <c r="B43" s="12">
        <f t="shared" si="12"/>
        <v>44774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92022</v>
      </c>
      <c r="B44" s="12">
        <f t="shared" si="12"/>
        <v>44805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102022</v>
      </c>
      <c r="B45" s="12">
        <f t="shared" si="12"/>
        <v>44835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112022</v>
      </c>
      <c r="B46" s="12">
        <f t="shared" si="12"/>
        <v>44866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122022</v>
      </c>
      <c r="B47" s="12">
        <f t="shared" si="12"/>
        <v>44896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12023</v>
      </c>
      <c r="B48" s="12">
        <f t="shared" si="12"/>
        <v>44927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22023</v>
      </c>
      <c r="B49" s="12">
        <f t="shared" si="12"/>
        <v>44958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32023</v>
      </c>
      <c r="B50" s="12">
        <f t="shared" si="12"/>
        <v>44986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42023</v>
      </c>
      <c r="B51" s="12">
        <f t="shared" si="12"/>
        <v>45017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52023</v>
      </c>
      <c r="B52" s="12">
        <f t="shared" si="12"/>
        <v>45047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62023</v>
      </c>
      <c r="B53" s="12">
        <f t="shared" si="12"/>
        <v>45078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72023</v>
      </c>
      <c r="B54" s="12">
        <f t="shared" si="12"/>
        <v>45108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82023</v>
      </c>
      <c r="B55" s="12">
        <f t="shared" si="12"/>
        <v>45139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92023</v>
      </c>
      <c r="B56" s="12">
        <f t="shared" si="12"/>
        <v>45170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102023</v>
      </c>
      <c r="B57" s="12">
        <f t="shared" si="12"/>
        <v>45200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112023</v>
      </c>
      <c r="B58" s="12">
        <f t="shared" si="12"/>
        <v>45231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122023</v>
      </c>
      <c r="B59" s="12">
        <f t="shared" si="12"/>
        <v>45261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12024</v>
      </c>
      <c r="B60" s="12">
        <f t="shared" si="12"/>
        <v>45292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22024</v>
      </c>
      <c r="B61" s="12">
        <f t="shared" si="12"/>
        <v>45323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32024</v>
      </c>
      <c r="B62" s="12">
        <f t="shared" si="12"/>
        <v>45352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42024</v>
      </c>
      <c r="B63" s="12">
        <f t="shared" si="12"/>
        <v>45383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52024</v>
      </c>
      <c r="B64" s="12">
        <f t="shared" si="12"/>
        <v>45413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62024</v>
      </c>
      <c r="B65" s="12">
        <f t="shared" si="12"/>
        <v>45444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72024</v>
      </c>
      <c r="B66" s="12">
        <f t="shared" si="12"/>
        <v>45474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82024</v>
      </c>
      <c r="B67" s="12">
        <f t="shared" si="12"/>
        <v>45505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92024</v>
      </c>
      <c r="B68" s="12">
        <f t="shared" si="12"/>
        <v>45536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102024</v>
      </c>
      <c r="B69" s="12">
        <f t="shared" si="12"/>
        <v>45566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112024</v>
      </c>
      <c r="B70" s="12">
        <f t="shared" ref="B70:B101" si="21">EDATE(B69,1)</f>
        <v>45597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122024</v>
      </c>
      <c r="B71" s="12">
        <f t="shared" si="21"/>
        <v>45627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12025</v>
      </c>
      <c r="B72" s="12">
        <f t="shared" si="21"/>
        <v>45658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22025</v>
      </c>
      <c r="B73" s="12">
        <f t="shared" si="21"/>
        <v>45689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32025</v>
      </c>
      <c r="B74" s="12">
        <f t="shared" si="21"/>
        <v>45717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42025</v>
      </c>
      <c r="B75" s="12">
        <f t="shared" si="21"/>
        <v>45748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52025</v>
      </c>
      <c r="B76" s="12">
        <f t="shared" si="21"/>
        <v>45778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62025</v>
      </c>
      <c r="B77" s="12">
        <f t="shared" si="21"/>
        <v>45809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72025</v>
      </c>
      <c r="B78" s="12">
        <f t="shared" si="21"/>
        <v>45839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82025</v>
      </c>
      <c r="B79" s="12">
        <f t="shared" si="21"/>
        <v>45870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92025</v>
      </c>
      <c r="B80" s="12">
        <f t="shared" si="21"/>
        <v>45901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102025</v>
      </c>
      <c r="B81" s="12">
        <f t="shared" si="21"/>
        <v>45931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112025</v>
      </c>
      <c r="B82" s="12">
        <f t="shared" si="21"/>
        <v>45962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122025</v>
      </c>
      <c r="B83" s="12">
        <f t="shared" si="21"/>
        <v>45992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12026</v>
      </c>
      <c r="B84" s="12">
        <f t="shared" si="21"/>
        <v>46023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22026</v>
      </c>
      <c r="B85" s="12">
        <f t="shared" si="21"/>
        <v>46054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32026</v>
      </c>
      <c r="B86" s="12">
        <f t="shared" si="21"/>
        <v>46082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42026</v>
      </c>
      <c r="B87" s="12">
        <f t="shared" si="21"/>
        <v>46113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52026</v>
      </c>
      <c r="B88" s="12">
        <f t="shared" si="21"/>
        <v>46143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62026</v>
      </c>
      <c r="B89" s="12">
        <f t="shared" si="21"/>
        <v>46174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72026</v>
      </c>
      <c r="B90" s="12">
        <f t="shared" si="21"/>
        <v>46204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82026</v>
      </c>
      <c r="B91" s="12">
        <f t="shared" si="21"/>
        <v>46235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92026</v>
      </c>
      <c r="B92" s="12">
        <f t="shared" si="21"/>
        <v>46266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102026</v>
      </c>
      <c r="B93" s="12">
        <f t="shared" si="21"/>
        <v>46296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112026</v>
      </c>
      <c r="B94" s="12">
        <f t="shared" si="21"/>
        <v>46327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122026</v>
      </c>
      <c r="B95" s="12">
        <f t="shared" si="21"/>
        <v>46357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12027</v>
      </c>
      <c r="B96" s="12">
        <f t="shared" si="21"/>
        <v>46388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22027</v>
      </c>
      <c r="B97" s="12">
        <f t="shared" si="21"/>
        <v>46419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32027</v>
      </c>
      <c r="B98" s="12">
        <f t="shared" si="21"/>
        <v>46447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42027</v>
      </c>
      <c r="B99" s="12">
        <f t="shared" si="21"/>
        <v>46478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52027</v>
      </c>
      <c r="B100" s="12">
        <f t="shared" si="21"/>
        <v>46508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62027</v>
      </c>
      <c r="B101" s="12">
        <f t="shared" si="21"/>
        <v>46539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72027</v>
      </c>
      <c r="B102" s="12">
        <f t="shared" ref="B102:B124" si="31">EDATE(B101,1)</f>
        <v>46569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82027</v>
      </c>
      <c r="B103" s="12">
        <f t="shared" si="31"/>
        <v>46600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92027</v>
      </c>
      <c r="B104" s="12">
        <f t="shared" si="31"/>
        <v>46631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102027</v>
      </c>
      <c r="B105" s="12">
        <f t="shared" si="31"/>
        <v>46661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112027</v>
      </c>
      <c r="B106" s="12">
        <f t="shared" si="31"/>
        <v>46692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122027</v>
      </c>
      <c r="B107" s="12">
        <f t="shared" si="31"/>
        <v>46722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12028</v>
      </c>
      <c r="B108" s="12">
        <f t="shared" si="31"/>
        <v>46753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22028</v>
      </c>
      <c r="B109" s="12">
        <f t="shared" si="31"/>
        <v>46784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32028</v>
      </c>
      <c r="B110" s="12">
        <f t="shared" si="31"/>
        <v>46813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42028</v>
      </c>
      <c r="B111" s="12">
        <f t="shared" si="31"/>
        <v>46844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52028</v>
      </c>
      <c r="B112" s="12">
        <f t="shared" si="31"/>
        <v>46874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62028</v>
      </c>
      <c r="B113" s="12">
        <f t="shared" si="31"/>
        <v>46905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72028</v>
      </c>
      <c r="B114" s="12">
        <f t="shared" si="31"/>
        <v>46935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82028</v>
      </c>
      <c r="B115" s="12">
        <f t="shared" si="31"/>
        <v>46966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92028</v>
      </c>
      <c r="B116" s="12">
        <f t="shared" si="31"/>
        <v>46997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102028</v>
      </c>
      <c r="B117" s="12">
        <f t="shared" si="31"/>
        <v>47027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112028</v>
      </c>
      <c r="B118" s="12">
        <f t="shared" si="31"/>
        <v>47058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122028</v>
      </c>
      <c r="B119" s="12">
        <f t="shared" si="31"/>
        <v>47088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12029</v>
      </c>
      <c r="B120" s="12">
        <f t="shared" si="31"/>
        <v>47119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22029</v>
      </c>
      <c r="B121" s="12">
        <f t="shared" si="31"/>
        <v>47150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32029</v>
      </c>
      <c r="B122" s="12">
        <f t="shared" si="31"/>
        <v>47178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42029</v>
      </c>
      <c r="B123" s="12">
        <f t="shared" si="31"/>
        <v>47209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52029</v>
      </c>
      <c r="B124" s="12">
        <f t="shared" si="31"/>
        <v>47239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9" sqref="M9"/>
    </sheetView>
  </sheetViews>
  <sheetFormatPr defaultColWidth="11" defaultRowHeight="15"/>
  <cols>
    <col min="1" max="1" width="7" hidden="1" customWidth="1"/>
    <col min="2" max="2" width="8.28571428571429" customWidth="1"/>
    <col min="4" max="4" width="10.1428571428571" customWidth="1"/>
    <col min="5" max="5" width="12" customWidth="1"/>
    <col min="6" max="6" width="9" customWidth="1"/>
    <col min="7" max="7" width="12.2857142857143" customWidth="1"/>
    <col min="8" max="8" width="12" customWidth="1"/>
    <col min="9" max="9" width="10" customWidth="1"/>
    <col min="10" max="10" width="11.8571428571429" customWidth="1"/>
    <col min="11" max="11" width="12.7142857142857" customWidth="1"/>
    <col min="13" max="13" width="11.4285714285714" customWidth="1"/>
    <col min="15" max="15" width="10.1428571428571" customWidth="1"/>
    <col min="16" max="16" width="8.14285714285714" customWidth="1"/>
    <col min="17" max="17" width="3.85714285714286" customWidth="1"/>
    <col min="18" max="18" width="19" customWidth="1"/>
    <col min="19" max="19" width="9.28571428571429" customWidth="1"/>
  </cols>
  <sheetData>
    <row r="1" spans="2:16">
      <c r="B1" s="1" t="s">
        <v>9</v>
      </c>
      <c r="C1" s="2" t="s">
        <v>194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43862</v>
      </c>
      <c r="N1" s="19" t="s">
        <v>13</v>
      </c>
      <c r="O1" s="20">
        <v>500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22020</v>
      </c>
      <c r="B5" s="12">
        <f>EDATE(M1,0)</f>
        <v>43862</v>
      </c>
      <c r="C5" s="13">
        <f>IF(H5&gt;0,O1-H5,IF(J5&lt;0,O1-J5,O1))</f>
        <v>500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500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32020</v>
      </c>
      <c r="B6" s="12">
        <f t="shared" ref="B6:B37" si="2">EDATE(B5,1)</f>
        <v>43891</v>
      </c>
      <c r="C6" s="13">
        <f t="shared" ref="C6:C37" si="3">C5-H6+I6</f>
        <v>500</v>
      </c>
      <c r="D6" s="13">
        <f t="shared" ref="D6:D37" si="4">C5*$K$1</f>
        <v>50</v>
      </c>
      <c r="E6" s="13">
        <f t="shared" ref="E6:E37" si="5">C5*$K$1+G5</f>
        <v>50</v>
      </c>
      <c r="F6" s="14">
        <f t="shared" ref="F6:F37" si="6">IF(J6&gt;E6,E6,J6)</f>
        <v>50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50</v>
      </c>
      <c r="K6" s="27">
        <v>43900</v>
      </c>
      <c r="L6" s="26">
        <v>50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42020</v>
      </c>
      <c r="B7" s="12">
        <f t="shared" si="2"/>
        <v>43922</v>
      </c>
      <c r="C7" s="13">
        <f t="shared" si="3"/>
        <v>500</v>
      </c>
      <c r="D7" s="13">
        <f t="shared" si="4"/>
        <v>50</v>
      </c>
      <c r="E7" s="13">
        <f t="shared" si="5"/>
        <v>50</v>
      </c>
      <c r="F7" s="14">
        <f t="shared" si="6"/>
        <v>50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50</v>
      </c>
      <c r="K7" s="27">
        <v>43928</v>
      </c>
      <c r="L7" s="26">
        <v>50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52020</v>
      </c>
      <c r="B8" s="12">
        <f t="shared" si="2"/>
        <v>43952</v>
      </c>
      <c r="C8" s="13">
        <f t="shared" si="3"/>
        <v>100</v>
      </c>
      <c r="D8" s="13">
        <f t="shared" si="4"/>
        <v>50</v>
      </c>
      <c r="E8" s="13">
        <f t="shared" si="5"/>
        <v>50</v>
      </c>
      <c r="F8" s="14">
        <f t="shared" si="6"/>
        <v>50</v>
      </c>
      <c r="G8" s="14">
        <f t="shared" si="0"/>
        <v>0</v>
      </c>
      <c r="H8" s="14">
        <f t="shared" si="7"/>
        <v>400</v>
      </c>
      <c r="I8" s="24">
        <f t="shared" si="8"/>
        <v>0</v>
      </c>
      <c r="J8" s="24">
        <f t="shared" si="9"/>
        <v>450</v>
      </c>
      <c r="K8" s="27">
        <v>43958</v>
      </c>
      <c r="L8" s="26">
        <v>50</v>
      </c>
      <c r="M8" s="27">
        <v>43959</v>
      </c>
      <c r="N8" s="28">
        <v>400</v>
      </c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62020</v>
      </c>
      <c r="B9" s="12">
        <f t="shared" si="2"/>
        <v>43983</v>
      </c>
      <c r="C9" s="13">
        <f t="shared" si="3"/>
        <v>0</v>
      </c>
      <c r="D9" s="13">
        <f t="shared" si="4"/>
        <v>10</v>
      </c>
      <c r="E9" s="13">
        <f t="shared" si="5"/>
        <v>10</v>
      </c>
      <c r="F9" s="14">
        <f t="shared" si="6"/>
        <v>10</v>
      </c>
      <c r="G9" s="14">
        <f t="shared" si="0"/>
        <v>0</v>
      </c>
      <c r="H9" s="14">
        <f t="shared" si="7"/>
        <v>100</v>
      </c>
      <c r="I9" s="24">
        <f t="shared" si="8"/>
        <v>0</v>
      </c>
      <c r="J9" s="24">
        <f t="shared" si="9"/>
        <v>110</v>
      </c>
      <c r="K9" s="27">
        <v>43994</v>
      </c>
      <c r="L9" s="26">
        <v>110</v>
      </c>
      <c r="M9" s="27"/>
      <c r="N9" s="28"/>
      <c r="O9" s="27"/>
      <c r="P9" s="28"/>
      <c r="S9" s="5"/>
    </row>
    <row r="10" ht="15.75" spans="1:19">
      <c r="A10" s="5" t="str">
        <f t="shared" si="1"/>
        <v>72020</v>
      </c>
      <c r="B10" s="12">
        <f t="shared" si="2"/>
        <v>44013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82020</v>
      </c>
      <c r="B11" s="12">
        <f t="shared" si="2"/>
        <v>44044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92020</v>
      </c>
      <c r="B12" s="12">
        <f t="shared" si="2"/>
        <v>44075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102020</v>
      </c>
      <c r="B13" s="12">
        <f t="shared" si="2"/>
        <v>44105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112020</v>
      </c>
      <c r="B14" s="12">
        <f t="shared" si="2"/>
        <v>44136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122020</v>
      </c>
      <c r="B15" s="12">
        <f t="shared" si="2"/>
        <v>44166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12021</v>
      </c>
      <c r="B16" s="12">
        <f t="shared" si="2"/>
        <v>44197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22021</v>
      </c>
      <c r="B17" s="12">
        <f t="shared" si="2"/>
        <v>44228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32021</v>
      </c>
      <c r="B18" s="12">
        <f t="shared" si="2"/>
        <v>44256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42021</v>
      </c>
      <c r="B19" s="12">
        <f t="shared" si="2"/>
        <v>44287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52021</v>
      </c>
      <c r="B20" s="12">
        <f t="shared" si="2"/>
        <v>44317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62021</v>
      </c>
      <c r="B21" s="12">
        <f t="shared" si="2"/>
        <v>44348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72021</v>
      </c>
      <c r="B22" s="12">
        <f t="shared" si="2"/>
        <v>44378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82021</v>
      </c>
      <c r="B23" s="12">
        <f t="shared" si="2"/>
        <v>44409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92021</v>
      </c>
      <c r="B24" s="12">
        <f t="shared" si="2"/>
        <v>44440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102021</v>
      </c>
      <c r="B25" s="12">
        <f t="shared" si="2"/>
        <v>44470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112021</v>
      </c>
      <c r="B26" s="12">
        <f t="shared" si="2"/>
        <v>44501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122021</v>
      </c>
      <c r="B27" s="12">
        <f t="shared" si="2"/>
        <v>44531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12022</v>
      </c>
      <c r="B28" s="12">
        <f t="shared" si="2"/>
        <v>44562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22022</v>
      </c>
      <c r="B29" s="12">
        <f t="shared" si="2"/>
        <v>44593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32022</v>
      </c>
      <c r="B30" s="12">
        <f t="shared" si="2"/>
        <v>44621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42022</v>
      </c>
      <c r="B31" s="12">
        <f t="shared" si="2"/>
        <v>44652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52022</v>
      </c>
      <c r="B32" s="12">
        <f t="shared" si="2"/>
        <v>44682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62022</v>
      </c>
      <c r="B33" s="12">
        <f t="shared" si="2"/>
        <v>44713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72022</v>
      </c>
      <c r="B34" s="12">
        <f t="shared" si="2"/>
        <v>44743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82022</v>
      </c>
      <c r="B35" s="12">
        <f t="shared" si="2"/>
        <v>44774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92022</v>
      </c>
      <c r="B36" s="12">
        <f t="shared" si="2"/>
        <v>44805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102022</v>
      </c>
      <c r="B37" s="12">
        <f t="shared" si="2"/>
        <v>44835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112022</v>
      </c>
      <c r="B38" s="12">
        <f t="shared" ref="B38:B69" si="12">EDATE(B37,1)</f>
        <v>44866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122022</v>
      </c>
      <c r="B39" s="12">
        <f t="shared" si="12"/>
        <v>44896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12023</v>
      </c>
      <c r="B40" s="12">
        <f t="shared" si="12"/>
        <v>44927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22023</v>
      </c>
      <c r="B41" s="12">
        <f t="shared" si="12"/>
        <v>44958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32023</v>
      </c>
      <c r="B42" s="12">
        <f t="shared" si="12"/>
        <v>44986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42023</v>
      </c>
      <c r="B43" s="12">
        <f t="shared" si="12"/>
        <v>45017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52023</v>
      </c>
      <c r="B44" s="12">
        <f t="shared" si="12"/>
        <v>45047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62023</v>
      </c>
      <c r="B45" s="12">
        <f t="shared" si="12"/>
        <v>45078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72023</v>
      </c>
      <c r="B46" s="12">
        <f t="shared" si="12"/>
        <v>45108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82023</v>
      </c>
      <c r="B47" s="12">
        <f t="shared" si="12"/>
        <v>45139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92023</v>
      </c>
      <c r="B48" s="12">
        <f t="shared" si="12"/>
        <v>45170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102023</v>
      </c>
      <c r="B49" s="12">
        <f t="shared" si="12"/>
        <v>45200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112023</v>
      </c>
      <c r="B50" s="12">
        <f t="shared" si="12"/>
        <v>45231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122023</v>
      </c>
      <c r="B51" s="12">
        <f t="shared" si="12"/>
        <v>45261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12024</v>
      </c>
      <c r="B52" s="12">
        <f t="shared" si="12"/>
        <v>45292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22024</v>
      </c>
      <c r="B53" s="12">
        <f t="shared" si="12"/>
        <v>45323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32024</v>
      </c>
      <c r="B54" s="12">
        <f t="shared" si="12"/>
        <v>45352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42024</v>
      </c>
      <c r="B55" s="12">
        <f t="shared" si="12"/>
        <v>45383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52024</v>
      </c>
      <c r="B56" s="12">
        <f t="shared" si="12"/>
        <v>45413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62024</v>
      </c>
      <c r="B57" s="12">
        <f t="shared" si="12"/>
        <v>45444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72024</v>
      </c>
      <c r="B58" s="12">
        <f t="shared" si="12"/>
        <v>45474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82024</v>
      </c>
      <c r="B59" s="12">
        <f t="shared" si="12"/>
        <v>45505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92024</v>
      </c>
      <c r="B60" s="12">
        <f t="shared" si="12"/>
        <v>45536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102024</v>
      </c>
      <c r="B61" s="12">
        <f t="shared" si="12"/>
        <v>45566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112024</v>
      </c>
      <c r="B62" s="12">
        <f t="shared" si="12"/>
        <v>45597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122024</v>
      </c>
      <c r="B63" s="12">
        <f t="shared" si="12"/>
        <v>45627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12025</v>
      </c>
      <c r="B64" s="12">
        <f t="shared" si="12"/>
        <v>45658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22025</v>
      </c>
      <c r="B65" s="12">
        <f t="shared" si="12"/>
        <v>45689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32025</v>
      </c>
      <c r="B66" s="12">
        <f t="shared" si="12"/>
        <v>45717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42025</v>
      </c>
      <c r="B67" s="12">
        <f t="shared" si="12"/>
        <v>45748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52025</v>
      </c>
      <c r="B68" s="12">
        <f t="shared" si="12"/>
        <v>45778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62025</v>
      </c>
      <c r="B69" s="12">
        <f t="shared" si="12"/>
        <v>45809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72025</v>
      </c>
      <c r="B70" s="12">
        <f t="shared" ref="B70:B101" si="21">EDATE(B69,1)</f>
        <v>45839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82025</v>
      </c>
      <c r="B71" s="12">
        <f t="shared" si="21"/>
        <v>45870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92025</v>
      </c>
      <c r="B72" s="12">
        <f t="shared" si="21"/>
        <v>45901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102025</v>
      </c>
      <c r="B73" s="12">
        <f t="shared" si="21"/>
        <v>45931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112025</v>
      </c>
      <c r="B74" s="12">
        <f t="shared" si="21"/>
        <v>45962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122025</v>
      </c>
      <c r="B75" s="12">
        <f t="shared" si="21"/>
        <v>45992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12026</v>
      </c>
      <c r="B76" s="12">
        <f t="shared" si="21"/>
        <v>46023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22026</v>
      </c>
      <c r="B77" s="12">
        <f t="shared" si="21"/>
        <v>46054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32026</v>
      </c>
      <c r="B78" s="12">
        <f t="shared" si="21"/>
        <v>46082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42026</v>
      </c>
      <c r="B79" s="12">
        <f t="shared" si="21"/>
        <v>46113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52026</v>
      </c>
      <c r="B80" s="12">
        <f t="shared" si="21"/>
        <v>46143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62026</v>
      </c>
      <c r="B81" s="12">
        <f t="shared" si="21"/>
        <v>46174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72026</v>
      </c>
      <c r="B82" s="12">
        <f t="shared" si="21"/>
        <v>46204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82026</v>
      </c>
      <c r="B83" s="12">
        <f t="shared" si="21"/>
        <v>46235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92026</v>
      </c>
      <c r="B84" s="12">
        <f t="shared" si="21"/>
        <v>46266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102026</v>
      </c>
      <c r="B85" s="12">
        <f t="shared" si="21"/>
        <v>46296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112026</v>
      </c>
      <c r="B86" s="12">
        <f t="shared" si="21"/>
        <v>46327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122026</v>
      </c>
      <c r="B87" s="12">
        <f t="shared" si="21"/>
        <v>46357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12027</v>
      </c>
      <c r="B88" s="12">
        <f t="shared" si="21"/>
        <v>46388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22027</v>
      </c>
      <c r="B89" s="12">
        <f t="shared" si="21"/>
        <v>46419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32027</v>
      </c>
      <c r="B90" s="12">
        <f t="shared" si="21"/>
        <v>46447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42027</v>
      </c>
      <c r="B91" s="12">
        <f t="shared" si="21"/>
        <v>46478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52027</v>
      </c>
      <c r="B92" s="12">
        <f t="shared" si="21"/>
        <v>46508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62027</v>
      </c>
      <c r="B93" s="12">
        <f t="shared" si="21"/>
        <v>46539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72027</v>
      </c>
      <c r="B94" s="12">
        <f t="shared" si="21"/>
        <v>46569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82027</v>
      </c>
      <c r="B95" s="12">
        <f t="shared" si="21"/>
        <v>46600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92027</v>
      </c>
      <c r="B96" s="12">
        <f t="shared" si="21"/>
        <v>46631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102027</v>
      </c>
      <c r="B97" s="12">
        <f t="shared" si="21"/>
        <v>46661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112027</v>
      </c>
      <c r="B98" s="12">
        <f t="shared" si="21"/>
        <v>46692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122027</v>
      </c>
      <c r="B99" s="12">
        <f t="shared" si="21"/>
        <v>46722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12028</v>
      </c>
      <c r="B100" s="12">
        <f t="shared" si="21"/>
        <v>46753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22028</v>
      </c>
      <c r="B101" s="12">
        <f t="shared" si="21"/>
        <v>46784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32028</v>
      </c>
      <c r="B102" s="12">
        <f t="shared" ref="B102:B124" si="31">EDATE(B101,1)</f>
        <v>46813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42028</v>
      </c>
      <c r="B103" s="12">
        <f t="shared" si="31"/>
        <v>46844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52028</v>
      </c>
      <c r="B104" s="12">
        <f t="shared" si="31"/>
        <v>46874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62028</v>
      </c>
      <c r="B105" s="12">
        <f t="shared" si="31"/>
        <v>46905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72028</v>
      </c>
      <c r="B106" s="12">
        <f t="shared" si="31"/>
        <v>46935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82028</v>
      </c>
      <c r="B107" s="12">
        <f t="shared" si="31"/>
        <v>46966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92028</v>
      </c>
      <c r="B108" s="12">
        <f t="shared" si="31"/>
        <v>46997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102028</v>
      </c>
      <c r="B109" s="12">
        <f t="shared" si="31"/>
        <v>47027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112028</v>
      </c>
      <c r="B110" s="12">
        <f t="shared" si="31"/>
        <v>47058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122028</v>
      </c>
      <c r="B111" s="12">
        <f t="shared" si="31"/>
        <v>47088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12029</v>
      </c>
      <c r="B112" s="12">
        <f t="shared" si="31"/>
        <v>47119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22029</v>
      </c>
      <c r="B113" s="12">
        <f t="shared" si="31"/>
        <v>47150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32029</v>
      </c>
      <c r="B114" s="12">
        <f t="shared" si="31"/>
        <v>47178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42029</v>
      </c>
      <c r="B115" s="12">
        <f t="shared" si="31"/>
        <v>47209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52029</v>
      </c>
      <c r="B116" s="12">
        <f t="shared" si="31"/>
        <v>47239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62029</v>
      </c>
      <c r="B117" s="12">
        <f t="shared" si="31"/>
        <v>47270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72029</v>
      </c>
      <c r="B118" s="12">
        <f t="shared" si="31"/>
        <v>47300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82029</v>
      </c>
      <c r="B119" s="12">
        <f t="shared" si="31"/>
        <v>47331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92029</v>
      </c>
      <c r="B120" s="12">
        <f t="shared" si="31"/>
        <v>47362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102029</v>
      </c>
      <c r="B121" s="12">
        <f t="shared" si="31"/>
        <v>47392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112029</v>
      </c>
      <c r="B122" s="12">
        <f t="shared" si="31"/>
        <v>47423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122029</v>
      </c>
      <c r="B123" s="12">
        <f t="shared" si="31"/>
        <v>47453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12030</v>
      </c>
      <c r="B124" s="12">
        <f t="shared" si="31"/>
        <v>47484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topLeftCell="B1" workbookViewId="0">
      <selection activeCell="L35" sqref="L35"/>
    </sheetView>
  </sheetViews>
  <sheetFormatPr defaultColWidth="11" defaultRowHeight="15"/>
  <cols>
    <col min="1" max="1" width="7" hidden="1" customWidth="1"/>
    <col min="2" max="2" width="8.28571428571429" customWidth="1"/>
    <col min="4" max="4" width="9.57142857142857" customWidth="1"/>
    <col min="5" max="5" width="9.42857142857143" customWidth="1"/>
    <col min="6" max="6" width="8.57142857142857" customWidth="1"/>
    <col min="7" max="7" width="8.28571428571429" customWidth="1"/>
    <col min="8" max="8" width="9.42857142857143" customWidth="1"/>
    <col min="9" max="10" width="9.14285714285714" customWidth="1"/>
    <col min="11" max="11" width="12.1428571428571" customWidth="1"/>
    <col min="12" max="12" width="9.57142857142857" customWidth="1"/>
    <col min="13" max="13" width="9" customWidth="1"/>
    <col min="14" max="14" width="9.85714285714286" customWidth="1"/>
    <col min="15" max="15" width="9.28571428571429" customWidth="1"/>
    <col min="16" max="16" width="10" customWidth="1"/>
    <col min="17" max="17" width="3.85714285714286" customWidth="1"/>
    <col min="18" max="18" width="19.7142857142857" customWidth="1"/>
    <col min="19" max="19" width="9.42857142857143" customWidth="1"/>
  </cols>
  <sheetData>
    <row r="1" spans="2:18">
      <c r="B1" s="1" t="s">
        <v>9</v>
      </c>
      <c r="C1" s="2" t="s">
        <v>195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43739</v>
      </c>
      <c r="N1" s="19" t="s">
        <v>196</v>
      </c>
      <c r="O1" s="20">
        <v>850</v>
      </c>
      <c r="P1" s="31"/>
      <c r="R1" s="39"/>
    </row>
    <row r="2" spans="1:18">
      <c r="A2" s="5" t="str">
        <f ca="1">A3&amp;A4</f>
        <v>92020</v>
      </c>
      <c r="R2" s="39"/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36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38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37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102019</v>
      </c>
      <c r="B5" s="12">
        <f>EDATE(M1,0)</f>
        <v>43739</v>
      </c>
      <c r="C5" s="13">
        <f>IF(H5&gt;0,O1-H5,IF(J5&lt;0,O1-J5,O1))</f>
        <v>850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850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575</v>
      </c>
    </row>
    <row r="6" ht="15.75" spans="1:19">
      <c r="A6" s="5" t="str">
        <f t="shared" ref="A6:A37" si="1">MONTH(B6)&amp;YEAR(B6)</f>
        <v>112019</v>
      </c>
      <c r="B6" s="12">
        <f t="shared" ref="B6:B37" si="2">EDATE(B5,1)</f>
        <v>43770</v>
      </c>
      <c r="C6" s="13">
        <f t="shared" ref="C6:C37" si="3">C5-H6+I6</f>
        <v>780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70</v>
      </c>
      <c r="I6" s="24">
        <f t="shared" ref="I6:I37" si="8">-SUMIF(L6:P6,"&lt;0",L6:P6)</f>
        <v>0</v>
      </c>
      <c r="J6" s="24">
        <f>IF($L6&gt;0,$L6,0)+IF($N6&gt;0,$N6,0)+IF($P6&gt;0,$P6,0)</f>
        <v>70</v>
      </c>
      <c r="K6" s="27">
        <v>43793</v>
      </c>
      <c r="L6" s="26">
        <v>70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122019</v>
      </c>
      <c r="B7" s="12">
        <f t="shared" si="2"/>
        <v>43800</v>
      </c>
      <c r="C7" s="13">
        <f t="shared" si="3"/>
        <v>725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55</v>
      </c>
      <c r="I7" s="24">
        <f t="shared" si="8"/>
        <v>0</v>
      </c>
      <c r="J7" s="24">
        <f t="shared" ref="J7:J70" si="9">IF($L7&gt;0,$L7,0)+IF($N7&gt;0,$N7,0)+IF($P7&gt;0,$P7,0)</f>
        <v>55</v>
      </c>
      <c r="K7" s="27">
        <v>43815</v>
      </c>
      <c r="L7" s="26">
        <v>55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12020</v>
      </c>
      <c r="B8" s="12">
        <f t="shared" si="2"/>
        <v>43831</v>
      </c>
      <c r="C8" s="13">
        <f t="shared" si="3"/>
        <v>725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>
        <v>43840</v>
      </c>
      <c r="L8" s="26">
        <v>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6">
      <c r="A9" s="5" t="str">
        <f t="shared" si="1"/>
        <v>22020</v>
      </c>
      <c r="B9" s="12">
        <f t="shared" si="2"/>
        <v>43862</v>
      </c>
      <c r="C9" s="13">
        <f t="shared" si="3"/>
        <v>575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150</v>
      </c>
      <c r="I9" s="24">
        <f t="shared" si="8"/>
        <v>0</v>
      </c>
      <c r="J9" s="24">
        <f t="shared" si="9"/>
        <v>150</v>
      </c>
      <c r="K9" s="27">
        <v>43875</v>
      </c>
      <c r="L9" s="26">
        <v>150</v>
      </c>
      <c r="M9" s="27"/>
      <c r="N9" s="28"/>
      <c r="O9" s="27"/>
      <c r="P9" s="28"/>
    </row>
    <row r="10" ht="15.75" spans="1:16">
      <c r="A10" s="5" t="str">
        <f t="shared" si="1"/>
        <v>32020</v>
      </c>
      <c r="B10" s="12">
        <f t="shared" si="2"/>
        <v>43891</v>
      </c>
      <c r="C10" s="13">
        <f t="shared" si="3"/>
        <v>575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>
        <v>43900</v>
      </c>
      <c r="L10" s="26">
        <v>0</v>
      </c>
      <c r="M10" s="27"/>
      <c r="N10" s="28"/>
      <c r="O10" s="27"/>
      <c r="P10" s="28"/>
    </row>
    <row r="11" ht="15.75" spans="1:16">
      <c r="A11" s="5" t="str">
        <f t="shared" si="1"/>
        <v>42020</v>
      </c>
      <c r="B11" s="12">
        <f t="shared" si="2"/>
        <v>43922</v>
      </c>
      <c r="C11" s="13">
        <f t="shared" si="3"/>
        <v>575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>
        <v>43931</v>
      </c>
      <c r="L11" s="26">
        <v>0</v>
      </c>
      <c r="M11" s="27"/>
      <c r="N11" s="28"/>
      <c r="O11" s="27"/>
      <c r="P11" s="28"/>
    </row>
    <row r="12" ht="15.75" spans="1:16">
      <c r="A12" s="5" t="str">
        <f t="shared" si="1"/>
        <v>52020</v>
      </c>
      <c r="B12" s="12">
        <f t="shared" si="2"/>
        <v>43952</v>
      </c>
      <c r="C12" s="13">
        <f t="shared" si="3"/>
        <v>575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>
        <v>43961</v>
      </c>
      <c r="L12" s="26">
        <v>0</v>
      </c>
      <c r="M12" s="27"/>
      <c r="N12" s="28"/>
      <c r="O12" s="27"/>
      <c r="P12" s="28"/>
    </row>
    <row r="13" ht="15.75" spans="1:16">
      <c r="A13" s="5" t="str">
        <f t="shared" si="1"/>
        <v>62020</v>
      </c>
      <c r="B13" s="12">
        <f t="shared" si="2"/>
        <v>43983</v>
      </c>
      <c r="C13" s="13">
        <f t="shared" si="3"/>
        <v>575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>
        <v>43992</v>
      </c>
      <c r="L13" s="26">
        <v>0</v>
      </c>
      <c r="M13" s="27"/>
      <c r="N13" s="28"/>
      <c r="O13" s="27"/>
      <c r="P13" s="28"/>
    </row>
    <row r="14" ht="15.75" spans="1:16">
      <c r="A14" s="5" t="str">
        <f t="shared" si="1"/>
        <v>72020</v>
      </c>
      <c r="B14" s="12">
        <f t="shared" si="2"/>
        <v>44013</v>
      </c>
      <c r="C14" s="13">
        <f t="shared" si="3"/>
        <v>575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</row>
    <row r="15" ht="15.75" spans="1:16">
      <c r="A15" s="5" t="str">
        <f t="shared" si="1"/>
        <v>82020</v>
      </c>
      <c r="B15" s="12">
        <f t="shared" si="2"/>
        <v>44044</v>
      </c>
      <c r="C15" s="13">
        <f t="shared" si="3"/>
        <v>575</v>
      </c>
      <c r="D15" s="13">
        <f t="shared" si="4"/>
        <v>0</v>
      </c>
      <c r="E15" s="13">
        <f t="shared" si="5"/>
        <v>0</v>
      </c>
      <c r="F15" s="14"/>
      <c r="G15" s="14"/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</row>
    <row r="16" ht="15.75" spans="1:16">
      <c r="A16" s="5" t="str">
        <f t="shared" si="1"/>
        <v>92020</v>
      </c>
      <c r="B16" s="12">
        <f t="shared" si="2"/>
        <v>44075</v>
      </c>
      <c r="C16" s="13">
        <f t="shared" si="3"/>
        <v>575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</row>
    <row r="17" ht="15.75" spans="1:16">
      <c r="A17" s="5" t="str">
        <f t="shared" si="1"/>
        <v>102020</v>
      </c>
      <c r="B17" s="12">
        <f t="shared" si="2"/>
        <v>44105</v>
      </c>
      <c r="C17" s="13">
        <f t="shared" si="3"/>
        <v>575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</row>
    <row r="18" ht="15.75" spans="1:16">
      <c r="A18" s="5" t="str">
        <f t="shared" si="1"/>
        <v>112020</v>
      </c>
      <c r="B18" s="12">
        <f t="shared" si="2"/>
        <v>44136</v>
      </c>
      <c r="C18" s="13">
        <f t="shared" si="3"/>
        <v>575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</row>
    <row r="19" ht="15.75" spans="1:16">
      <c r="A19" s="5" t="str">
        <f t="shared" si="1"/>
        <v>122020</v>
      </c>
      <c r="B19" s="12">
        <f t="shared" si="2"/>
        <v>44166</v>
      </c>
      <c r="C19" s="13">
        <f t="shared" si="3"/>
        <v>575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</row>
    <row r="20" ht="15.75" spans="1:16">
      <c r="A20" s="5" t="str">
        <f t="shared" si="1"/>
        <v>12021</v>
      </c>
      <c r="B20" s="12">
        <f t="shared" si="2"/>
        <v>44197</v>
      </c>
      <c r="C20" s="13">
        <f t="shared" si="3"/>
        <v>575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</row>
    <row r="21" ht="15.75" spans="1:16">
      <c r="A21" s="5" t="str">
        <f t="shared" si="1"/>
        <v>22021</v>
      </c>
      <c r="B21" s="12">
        <f t="shared" si="2"/>
        <v>44228</v>
      </c>
      <c r="C21" s="13">
        <f t="shared" si="3"/>
        <v>575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</row>
    <row r="22" ht="15.75" spans="1:16">
      <c r="A22" s="5" t="str">
        <f t="shared" si="1"/>
        <v>32021</v>
      </c>
      <c r="B22" s="12">
        <f t="shared" si="2"/>
        <v>44256</v>
      </c>
      <c r="C22" s="13">
        <f t="shared" si="3"/>
        <v>575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</row>
    <row r="23" ht="15.75" spans="1:16">
      <c r="A23" s="5" t="str">
        <f t="shared" si="1"/>
        <v>42021</v>
      </c>
      <c r="B23" s="12">
        <f t="shared" si="2"/>
        <v>44287</v>
      </c>
      <c r="C23" s="13">
        <f t="shared" si="3"/>
        <v>575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</row>
    <row r="24" ht="15.75" spans="1:16">
      <c r="A24" s="5" t="str">
        <f t="shared" si="1"/>
        <v>52021</v>
      </c>
      <c r="B24" s="12">
        <f t="shared" si="2"/>
        <v>44317</v>
      </c>
      <c r="C24" s="13">
        <f t="shared" si="3"/>
        <v>575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</row>
    <row r="25" ht="15.75" spans="1:16">
      <c r="A25" s="5" t="str">
        <f t="shared" si="1"/>
        <v>62021</v>
      </c>
      <c r="B25" s="12">
        <f t="shared" si="2"/>
        <v>44348</v>
      </c>
      <c r="C25" s="13">
        <f t="shared" si="3"/>
        <v>575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</row>
    <row r="26" ht="15.75" spans="1:16">
      <c r="A26" s="5" t="str">
        <f t="shared" si="1"/>
        <v>72021</v>
      </c>
      <c r="B26" s="12">
        <f t="shared" si="2"/>
        <v>44378</v>
      </c>
      <c r="C26" s="13">
        <f t="shared" si="3"/>
        <v>575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</row>
    <row r="27" ht="15.75" spans="1:16">
      <c r="A27" s="5" t="str">
        <f t="shared" si="1"/>
        <v>82021</v>
      </c>
      <c r="B27" s="12">
        <f t="shared" si="2"/>
        <v>44409</v>
      </c>
      <c r="C27" s="13">
        <f t="shared" si="3"/>
        <v>575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</row>
    <row r="28" ht="15.75" spans="1:16">
      <c r="A28" s="5" t="str">
        <f t="shared" si="1"/>
        <v>92021</v>
      </c>
      <c r="B28" s="12">
        <f t="shared" si="2"/>
        <v>44440</v>
      </c>
      <c r="C28" s="13">
        <f t="shared" si="3"/>
        <v>575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</row>
    <row r="29" ht="15.75" spans="1:16">
      <c r="A29" s="5" t="str">
        <f t="shared" si="1"/>
        <v>102021</v>
      </c>
      <c r="B29" s="12">
        <f t="shared" si="2"/>
        <v>44470</v>
      </c>
      <c r="C29" s="13">
        <f t="shared" si="3"/>
        <v>575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</row>
    <row r="30" ht="15.75" spans="1:16">
      <c r="A30" s="5" t="str">
        <f t="shared" si="1"/>
        <v>112021</v>
      </c>
      <c r="B30" s="12">
        <f t="shared" si="2"/>
        <v>44501</v>
      </c>
      <c r="C30" s="13">
        <f t="shared" si="3"/>
        <v>575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</row>
    <row r="31" ht="15.75" spans="1:16">
      <c r="A31" s="5" t="str">
        <f t="shared" si="1"/>
        <v>122021</v>
      </c>
      <c r="B31" s="12">
        <f t="shared" si="2"/>
        <v>44531</v>
      </c>
      <c r="C31" s="13">
        <f t="shared" si="3"/>
        <v>575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</row>
    <row r="32" ht="15.75" spans="1:16">
      <c r="A32" s="5" t="str">
        <f t="shared" si="1"/>
        <v>12022</v>
      </c>
      <c r="B32" s="12">
        <f t="shared" si="2"/>
        <v>44562</v>
      </c>
      <c r="C32" s="13">
        <f t="shared" si="3"/>
        <v>575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</row>
    <row r="33" ht="15.75" spans="1:16">
      <c r="A33" s="5" t="str">
        <f t="shared" si="1"/>
        <v>22022</v>
      </c>
      <c r="B33" s="12">
        <f t="shared" si="2"/>
        <v>44593</v>
      </c>
      <c r="C33" s="13">
        <f t="shared" si="3"/>
        <v>575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</row>
    <row r="34" ht="14.25" customHeight="1" spans="1:16">
      <c r="A34" s="5" t="str">
        <f t="shared" si="1"/>
        <v>32022</v>
      </c>
      <c r="B34" s="12">
        <f t="shared" si="2"/>
        <v>44621</v>
      </c>
      <c r="C34" s="13">
        <f t="shared" si="3"/>
        <v>575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</row>
    <row r="35" ht="15.75" spans="1:16">
      <c r="A35" s="5" t="str">
        <f t="shared" si="1"/>
        <v>42022</v>
      </c>
      <c r="B35" s="12">
        <f t="shared" si="2"/>
        <v>44652</v>
      </c>
      <c r="C35" s="13">
        <f t="shared" si="3"/>
        <v>575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</row>
    <row r="36" ht="15.75" spans="1:16">
      <c r="A36" s="5" t="str">
        <f t="shared" si="1"/>
        <v>52022</v>
      </c>
      <c r="B36" s="12">
        <f t="shared" si="2"/>
        <v>44682</v>
      </c>
      <c r="C36" s="13">
        <f t="shared" si="3"/>
        <v>575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</row>
    <row r="37" ht="15.75" spans="1:16">
      <c r="A37" s="5" t="str">
        <f t="shared" si="1"/>
        <v>62022</v>
      </c>
      <c r="B37" s="12">
        <f t="shared" si="2"/>
        <v>44713</v>
      </c>
      <c r="C37" s="13">
        <f t="shared" si="3"/>
        <v>575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</row>
    <row r="38" ht="15.75" spans="1:16">
      <c r="A38" s="5" t="str">
        <f t="shared" ref="A38:A69" si="11">MONTH(B38)&amp;YEAR(B38)</f>
        <v>72022</v>
      </c>
      <c r="B38" s="12">
        <f t="shared" ref="B38:B69" si="12">EDATE(B37,1)</f>
        <v>44743</v>
      </c>
      <c r="C38" s="13">
        <v>850</v>
      </c>
      <c r="D38" s="13">
        <f t="shared" ref="D38:D69" si="13">C37*$K$1</f>
        <v>0</v>
      </c>
      <c r="E38" s="13">
        <f t="shared" ref="E38:E69" si="14">C37*$K$1+G37</f>
        <v>0</v>
      </c>
      <c r="F38" s="14">
        <f t="shared" ref="F38:F69" si="15">IF(J38&gt;E38,E38,J38)</f>
        <v>0</v>
      </c>
      <c r="G38" s="14">
        <f t="shared" si="10"/>
        <v>0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</row>
    <row r="39" ht="15.75" spans="1:16">
      <c r="A39" s="5" t="str">
        <f t="shared" si="11"/>
        <v>82022</v>
      </c>
      <c r="B39" s="12">
        <f t="shared" si="12"/>
        <v>44774</v>
      </c>
      <c r="C39" s="13">
        <v>850</v>
      </c>
      <c r="D39" s="13">
        <f t="shared" si="13"/>
        <v>0</v>
      </c>
      <c r="E39" s="13">
        <f t="shared" si="14"/>
        <v>0</v>
      </c>
      <c r="F39" s="14">
        <f t="shared" si="15"/>
        <v>0</v>
      </c>
      <c r="G39" s="14">
        <f t="shared" si="10"/>
        <v>0</v>
      </c>
      <c r="H39" s="14">
        <f t="shared" si="16"/>
        <v>0</v>
      </c>
      <c r="I39" s="24">
        <f t="shared" si="17"/>
        <v>0</v>
      </c>
      <c r="J39" s="24">
        <f t="shared" si="9"/>
        <v>0</v>
      </c>
      <c r="K39" s="25"/>
      <c r="L39" s="26"/>
      <c r="M39" s="25"/>
      <c r="N39" s="26"/>
      <c r="O39" s="25"/>
      <c r="P39" s="26"/>
    </row>
    <row r="40" ht="15.75" spans="1:16">
      <c r="A40" s="5" t="str">
        <f t="shared" si="11"/>
        <v>92022</v>
      </c>
      <c r="B40" s="12">
        <f t="shared" si="12"/>
        <v>44805</v>
      </c>
      <c r="C40" s="13">
        <v>770</v>
      </c>
      <c r="D40" s="13">
        <f t="shared" si="13"/>
        <v>0</v>
      </c>
      <c r="E40" s="13">
        <f t="shared" si="14"/>
        <v>0</v>
      </c>
      <c r="F40" s="14">
        <f t="shared" si="15"/>
        <v>0</v>
      </c>
      <c r="G40" s="14">
        <f t="shared" si="10"/>
        <v>0</v>
      </c>
      <c r="H40" s="14">
        <f t="shared" si="16"/>
        <v>0</v>
      </c>
      <c r="I40" s="24">
        <f t="shared" si="17"/>
        <v>0</v>
      </c>
      <c r="J40" s="24">
        <f t="shared" si="9"/>
        <v>0</v>
      </c>
      <c r="K40" s="25"/>
      <c r="L40" s="26"/>
      <c r="M40" s="25"/>
      <c r="N40" s="26"/>
      <c r="O40" s="25"/>
      <c r="P40" s="26"/>
    </row>
    <row r="41" ht="15.75" spans="1:16">
      <c r="A41" s="5" t="str">
        <f t="shared" si="11"/>
        <v>102022</v>
      </c>
      <c r="B41" s="12">
        <f t="shared" si="12"/>
        <v>44835</v>
      </c>
      <c r="C41" s="13">
        <v>770</v>
      </c>
      <c r="D41" s="13">
        <f t="shared" si="13"/>
        <v>0</v>
      </c>
      <c r="E41" s="13">
        <f t="shared" si="14"/>
        <v>0</v>
      </c>
      <c r="F41" s="14">
        <f t="shared" si="15"/>
        <v>0</v>
      </c>
      <c r="G41" s="14">
        <f t="shared" si="10"/>
        <v>0</v>
      </c>
      <c r="H41" s="14">
        <f t="shared" si="16"/>
        <v>0</v>
      </c>
      <c r="I41" s="24">
        <f t="shared" si="17"/>
        <v>0</v>
      </c>
      <c r="J41" s="24">
        <f t="shared" si="9"/>
        <v>0</v>
      </c>
      <c r="K41" s="25"/>
      <c r="L41" s="26"/>
      <c r="M41" s="25"/>
      <c r="N41" s="26"/>
      <c r="O41" s="25"/>
      <c r="P41" s="26"/>
    </row>
    <row r="42" ht="15.75" spans="1:16">
      <c r="A42" s="5" t="str">
        <f t="shared" si="11"/>
        <v>112022</v>
      </c>
      <c r="B42" s="12">
        <f t="shared" si="12"/>
        <v>44866</v>
      </c>
      <c r="C42" s="13">
        <v>770</v>
      </c>
      <c r="D42" s="13">
        <f t="shared" si="13"/>
        <v>0</v>
      </c>
      <c r="E42" s="13">
        <f t="shared" si="14"/>
        <v>0</v>
      </c>
      <c r="F42" s="14">
        <f t="shared" si="15"/>
        <v>0</v>
      </c>
      <c r="G42" s="14">
        <f t="shared" si="10"/>
        <v>0</v>
      </c>
      <c r="H42" s="14">
        <f t="shared" si="16"/>
        <v>0</v>
      </c>
      <c r="I42" s="24">
        <f t="shared" si="17"/>
        <v>0</v>
      </c>
      <c r="J42" s="24">
        <f t="shared" si="9"/>
        <v>0</v>
      </c>
      <c r="K42" s="25"/>
      <c r="L42" s="26"/>
      <c r="M42" s="25"/>
      <c r="N42" s="26"/>
      <c r="O42" s="25"/>
      <c r="P42" s="26"/>
    </row>
    <row r="43" ht="15.75" spans="1:16">
      <c r="A43" s="5" t="str">
        <f t="shared" si="11"/>
        <v>122022</v>
      </c>
      <c r="B43" s="12">
        <f t="shared" si="12"/>
        <v>44896</v>
      </c>
      <c r="C43" s="13">
        <v>770</v>
      </c>
      <c r="D43" s="13">
        <f t="shared" si="13"/>
        <v>0</v>
      </c>
      <c r="E43" s="13">
        <f t="shared" si="14"/>
        <v>0</v>
      </c>
      <c r="F43" s="14">
        <f t="shared" si="15"/>
        <v>0</v>
      </c>
      <c r="G43" s="14">
        <f t="shared" si="10"/>
        <v>0</v>
      </c>
      <c r="H43" s="14">
        <f t="shared" si="16"/>
        <v>0</v>
      </c>
      <c r="I43" s="24">
        <f t="shared" si="17"/>
        <v>0</v>
      </c>
      <c r="J43" s="24">
        <f t="shared" si="9"/>
        <v>0</v>
      </c>
      <c r="K43" s="25"/>
      <c r="L43" s="26"/>
      <c r="M43" s="25"/>
      <c r="N43" s="26"/>
      <c r="O43" s="25"/>
      <c r="P43" s="26"/>
    </row>
    <row r="44" ht="15.75" spans="1:16">
      <c r="A44" s="5" t="str">
        <f t="shared" si="11"/>
        <v>12023</v>
      </c>
      <c r="B44" s="12">
        <f t="shared" si="12"/>
        <v>44927</v>
      </c>
      <c r="C44" s="13">
        <v>770</v>
      </c>
      <c r="D44" s="13">
        <f t="shared" si="13"/>
        <v>0</v>
      </c>
      <c r="E44" s="13">
        <f t="shared" si="14"/>
        <v>0</v>
      </c>
      <c r="F44" s="14">
        <f t="shared" si="15"/>
        <v>0</v>
      </c>
      <c r="G44" s="14">
        <f t="shared" si="10"/>
        <v>0</v>
      </c>
      <c r="H44" s="14">
        <f t="shared" si="16"/>
        <v>0</v>
      </c>
      <c r="I44" s="24">
        <f t="shared" si="17"/>
        <v>0</v>
      </c>
      <c r="J44" s="24">
        <f t="shared" si="9"/>
        <v>0</v>
      </c>
      <c r="K44" s="25"/>
      <c r="L44" s="26"/>
      <c r="M44" s="25"/>
      <c r="N44" s="26"/>
      <c r="O44" s="25"/>
      <c r="P44" s="26"/>
    </row>
    <row r="45" ht="15.75" spans="1:16">
      <c r="A45" s="5" t="str">
        <f t="shared" si="11"/>
        <v>22023</v>
      </c>
      <c r="B45" s="12">
        <f t="shared" si="12"/>
        <v>44958</v>
      </c>
      <c r="C45" s="13">
        <v>770</v>
      </c>
      <c r="D45" s="13">
        <f t="shared" si="13"/>
        <v>0</v>
      </c>
      <c r="E45" s="13">
        <f t="shared" si="14"/>
        <v>0</v>
      </c>
      <c r="F45" s="14">
        <f t="shared" si="15"/>
        <v>0</v>
      </c>
      <c r="G45" s="14">
        <f t="shared" si="10"/>
        <v>0</v>
      </c>
      <c r="H45" s="14">
        <f t="shared" si="16"/>
        <v>0</v>
      </c>
      <c r="I45" s="24">
        <f t="shared" si="17"/>
        <v>0</v>
      </c>
      <c r="J45" s="24">
        <f t="shared" si="9"/>
        <v>0</v>
      </c>
      <c r="K45" s="25"/>
      <c r="L45" s="26"/>
      <c r="M45" s="25"/>
      <c r="N45" s="26"/>
      <c r="O45" s="25"/>
      <c r="P45" s="26"/>
    </row>
    <row r="46" ht="15.75" spans="1:16">
      <c r="A46" s="5" t="str">
        <f t="shared" si="11"/>
        <v>32023</v>
      </c>
      <c r="B46" s="12">
        <f t="shared" si="12"/>
        <v>44986</v>
      </c>
      <c r="C46" s="13">
        <v>770</v>
      </c>
      <c r="D46" s="13">
        <f t="shared" si="13"/>
        <v>0</v>
      </c>
      <c r="E46" s="13">
        <f t="shared" si="14"/>
        <v>0</v>
      </c>
      <c r="F46" s="14">
        <f t="shared" si="15"/>
        <v>0</v>
      </c>
      <c r="G46" s="14">
        <f t="shared" si="10"/>
        <v>0</v>
      </c>
      <c r="H46" s="14">
        <f t="shared" si="16"/>
        <v>0</v>
      </c>
      <c r="I46" s="24">
        <f t="shared" si="17"/>
        <v>0</v>
      </c>
      <c r="J46" s="24">
        <f t="shared" si="9"/>
        <v>0</v>
      </c>
      <c r="K46" s="25"/>
      <c r="L46" s="26"/>
      <c r="M46" s="25"/>
      <c r="N46" s="26"/>
      <c r="O46" s="25"/>
      <c r="P46" s="26"/>
    </row>
    <row r="47" ht="15.75" spans="1:16">
      <c r="A47" s="5" t="str">
        <f t="shared" si="11"/>
        <v>42023</v>
      </c>
      <c r="B47" s="12">
        <f t="shared" si="12"/>
        <v>45017</v>
      </c>
      <c r="C47" s="13">
        <v>770</v>
      </c>
      <c r="D47" s="13">
        <f t="shared" si="13"/>
        <v>0</v>
      </c>
      <c r="E47" s="13">
        <f t="shared" si="14"/>
        <v>0</v>
      </c>
      <c r="F47" s="14">
        <f t="shared" si="15"/>
        <v>0</v>
      </c>
      <c r="G47" s="14">
        <f t="shared" si="10"/>
        <v>0</v>
      </c>
      <c r="H47" s="14">
        <f t="shared" si="16"/>
        <v>0</v>
      </c>
      <c r="I47" s="24">
        <f t="shared" si="17"/>
        <v>0</v>
      </c>
      <c r="J47" s="24">
        <f t="shared" si="9"/>
        <v>0</v>
      </c>
      <c r="K47" s="25"/>
      <c r="L47" s="26"/>
      <c r="M47" s="25"/>
      <c r="N47" s="26"/>
      <c r="O47" s="25"/>
      <c r="P47" s="26"/>
    </row>
    <row r="48" ht="15.75" spans="1:16">
      <c r="A48" s="5" t="str">
        <f t="shared" si="11"/>
        <v>52023</v>
      </c>
      <c r="B48" s="12">
        <f t="shared" si="12"/>
        <v>45047</v>
      </c>
      <c r="C48" s="13">
        <v>770</v>
      </c>
      <c r="D48" s="13">
        <f t="shared" si="13"/>
        <v>0</v>
      </c>
      <c r="E48" s="13">
        <f t="shared" si="14"/>
        <v>0</v>
      </c>
      <c r="F48" s="14">
        <f t="shared" si="15"/>
        <v>0</v>
      </c>
      <c r="G48" s="14">
        <f t="shared" si="10"/>
        <v>0</v>
      </c>
      <c r="H48" s="14">
        <f t="shared" si="16"/>
        <v>0</v>
      </c>
      <c r="I48" s="24">
        <f t="shared" si="17"/>
        <v>0</v>
      </c>
      <c r="J48" s="24">
        <f t="shared" si="9"/>
        <v>0</v>
      </c>
      <c r="K48" s="25"/>
      <c r="L48" s="26"/>
      <c r="M48" s="25"/>
      <c r="N48" s="26"/>
      <c r="O48" s="25"/>
      <c r="P48" s="26"/>
    </row>
    <row r="49" ht="15.75" spans="1:16">
      <c r="A49" s="5" t="str">
        <f t="shared" si="11"/>
        <v>62023</v>
      </c>
      <c r="B49" s="12">
        <f t="shared" si="12"/>
        <v>45078</v>
      </c>
      <c r="C49" s="13">
        <v>770</v>
      </c>
      <c r="D49" s="13">
        <f t="shared" si="13"/>
        <v>0</v>
      </c>
      <c r="E49" s="13">
        <f t="shared" si="14"/>
        <v>0</v>
      </c>
      <c r="F49" s="14">
        <f t="shared" si="15"/>
        <v>0</v>
      </c>
      <c r="G49" s="14">
        <f t="shared" si="10"/>
        <v>0</v>
      </c>
      <c r="H49" s="14">
        <f t="shared" si="16"/>
        <v>0</v>
      </c>
      <c r="I49" s="24">
        <f t="shared" si="17"/>
        <v>0</v>
      </c>
      <c r="J49" s="24">
        <f t="shared" si="9"/>
        <v>0</v>
      </c>
      <c r="K49" s="25"/>
      <c r="L49" s="26"/>
      <c r="M49" s="25"/>
      <c r="N49" s="26"/>
      <c r="O49" s="25"/>
      <c r="P49" s="26"/>
    </row>
    <row r="50" ht="15.75" spans="1:16">
      <c r="A50" s="5" t="str">
        <f t="shared" si="11"/>
        <v>72023</v>
      </c>
      <c r="B50" s="12">
        <f t="shared" si="12"/>
        <v>45108</v>
      </c>
      <c r="C50" s="13">
        <v>770</v>
      </c>
      <c r="D50" s="13">
        <f t="shared" si="13"/>
        <v>0</v>
      </c>
      <c r="E50" s="13">
        <f t="shared" si="14"/>
        <v>0</v>
      </c>
      <c r="F50" s="14">
        <f t="shared" si="15"/>
        <v>0</v>
      </c>
      <c r="G50" s="14">
        <f t="shared" si="10"/>
        <v>0</v>
      </c>
      <c r="H50" s="14">
        <f t="shared" si="16"/>
        <v>0</v>
      </c>
      <c r="I50" s="24">
        <f t="shared" si="17"/>
        <v>0</v>
      </c>
      <c r="J50" s="24">
        <f t="shared" si="9"/>
        <v>0</v>
      </c>
      <c r="K50" s="25"/>
      <c r="L50" s="26"/>
      <c r="M50" s="25"/>
      <c r="N50" s="26"/>
      <c r="O50" s="25"/>
      <c r="P50" s="26"/>
    </row>
    <row r="51" ht="15.75" spans="1:16">
      <c r="A51" s="5" t="str">
        <f t="shared" si="11"/>
        <v>82023</v>
      </c>
      <c r="B51" s="12">
        <f t="shared" si="12"/>
        <v>45139</v>
      </c>
      <c r="C51" s="13">
        <v>770</v>
      </c>
      <c r="D51" s="13">
        <f t="shared" si="13"/>
        <v>0</v>
      </c>
      <c r="E51" s="13">
        <f t="shared" si="14"/>
        <v>0</v>
      </c>
      <c r="F51" s="14">
        <f t="shared" si="15"/>
        <v>0</v>
      </c>
      <c r="G51" s="14">
        <f t="shared" si="10"/>
        <v>0</v>
      </c>
      <c r="H51" s="14">
        <f t="shared" si="16"/>
        <v>0</v>
      </c>
      <c r="I51" s="24">
        <f t="shared" si="17"/>
        <v>0</v>
      </c>
      <c r="J51" s="24">
        <f t="shared" si="9"/>
        <v>0</v>
      </c>
      <c r="K51" s="25"/>
      <c r="L51" s="26"/>
      <c r="M51" s="25"/>
      <c r="N51" s="26"/>
      <c r="O51" s="25"/>
      <c r="P51" s="26"/>
    </row>
    <row r="52" ht="15.75" spans="1:16">
      <c r="A52" s="5" t="str">
        <f t="shared" si="11"/>
        <v>92023</v>
      </c>
      <c r="B52" s="12">
        <f t="shared" si="12"/>
        <v>45170</v>
      </c>
      <c r="C52" s="13">
        <v>770</v>
      </c>
      <c r="D52" s="13">
        <f t="shared" si="13"/>
        <v>0</v>
      </c>
      <c r="E52" s="13">
        <f t="shared" si="14"/>
        <v>0</v>
      </c>
      <c r="F52" s="14">
        <f t="shared" si="15"/>
        <v>0</v>
      </c>
      <c r="G52" s="14">
        <f t="shared" si="10"/>
        <v>0</v>
      </c>
      <c r="H52" s="14">
        <f t="shared" si="16"/>
        <v>0</v>
      </c>
      <c r="I52" s="24">
        <f t="shared" si="17"/>
        <v>0</v>
      </c>
      <c r="J52" s="24">
        <f t="shared" si="9"/>
        <v>0</v>
      </c>
      <c r="K52" s="25"/>
      <c r="L52" s="26"/>
      <c r="M52" s="25"/>
      <c r="N52" s="26"/>
      <c r="O52" s="25"/>
      <c r="P52" s="26"/>
    </row>
    <row r="53" ht="15.75" spans="1:16">
      <c r="A53" s="5" t="str">
        <f t="shared" si="11"/>
        <v>102023</v>
      </c>
      <c r="B53" s="12">
        <f t="shared" si="12"/>
        <v>45200</v>
      </c>
      <c r="C53" s="13">
        <v>770</v>
      </c>
      <c r="D53" s="13">
        <f t="shared" si="13"/>
        <v>0</v>
      </c>
      <c r="E53" s="13">
        <f t="shared" si="14"/>
        <v>0</v>
      </c>
      <c r="F53" s="14">
        <f t="shared" si="15"/>
        <v>0</v>
      </c>
      <c r="G53" s="14">
        <f t="shared" si="10"/>
        <v>0</v>
      </c>
      <c r="H53" s="14">
        <f t="shared" si="16"/>
        <v>0</v>
      </c>
      <c r="I53" s="24">
        <f t="shared" si="17"/>
        <v>0</v>
      </c>
      <c r="J53" s="24">
        <f t="shared" si="9"/>
        <v>0</v>
      </c>
      <c r="K53" s="25"/>
      <c r="L53" s="26"/>
      <c r="M53" s="25"/>
      <c r="N53" s="26"/>
      <c r="O53" s="25"/>
      <c r="P53" s="26"/>
    </row>
    <row r="54" ht="15.75" spans="1:16">
      <c r="A54" s="5" t="str">
        <f t="shared" si="11"/>
        <v>112023</v>
      </c>
      <c r="B54" s="12">
        <f t="shared" si="12"/>
        <v>45231</v>
      </c>
      <c r="C54" s="13">
        <v>770</v>
      </c>
      <c r="D54" s="13">
        <f t="shared" si="13"/>
        <v>0</v>
      </c>
      <c r="E54" s="13">
        <f t="shared" si="14"/>
        <v>0</v>
      </c>
      <c r="F54" s="14">
        <f t="shared" si="15"/>
        <v>0</v>
      </c>
      <c r="G54" s="14">
        <f t="shared" si="10"/>
        <v>0</v>
      </c>
      <c r="H54" s="14">
        <f t="shared" si="16"/>
        <v>0</v>
      </c>
      <c r="I54" s="24">
        <f t="shared" si="17"/>
        <v>0</v>
      </c>
      <c r="J54" s="24">
        <f t="shared" si="9"/>
        <v>0</v>
      </c>
      <c r="K54" s="25"/>
      <c r="L54" s="26"/>
      <c r="M54" s="25"/>
      <c r="N54" s="26"/>
      <c r="O54" s="25"/>
      <c r="P54" s="26"/>
    </row>
    <row r="55" ht="15.75" spans="1:16">
      <c r="A55" s="5" t="str">
        <f t="shared" si="11"/>
        <v>122023</v>
      </c>
      <c r="B55" s="12">
        <f t="shared" si="12"/>
        <v>45261</v>
      </c>
      <c r="C55" s="13">
        <f t="shared" ref="C55:C69" si="18">C54-H55+I55</f>
        <v>770</v>
      </c>
      <c r="D55" s="13">
        <f t="shared" si="13"/>
        <v>0</v>
      </c>
      <c r="E55" s="13">
        <f t="shared" si="14"/>
        <v>0</v>
      </c>
      <c r="F55" s="14">
        <f t="shared" si="15"/>
        <v>0</v>
      </c>
      <c r="G55" s="14">
        <f t="shared" si="10"/>
        <v>0</v>
      </c>
      <c r="H55" s="14">
        <f t="shared" si="16"/>
        <v>0</v>
      </c>
      <c r="I55" s="24">
        <f t="shared" si="17"/>
        <v>0</v>
      </c>
      <c r="J55" s="24">
        <f t="shared" si="9"/>
        <v>0</v>
      </c>
      <c r="K55" s="25"/>
      <c r="L55" s="26"/>
      <c r="M55" s="25"/>
      <c r="N55" s="26"/>
      <c r="O55" s="25"/>
      <c r="P55" s="26"/>
    </row>
    <row r="56" ht="15.75" spans="1:16">
      <c r="A56" s="5" t="str">
        <f t="shared" si="11"/>
        <v>12024</v>
      </c>
      <c r="B56" s="12">
        <f t="shared" si="12"/>
        <v>45292</v>
      </c>
      <c r="C56" s="13">
        <f t="shared" si="18"/>
        <v>770</v>
      </c>
      <c r="D56" s="13">
        <f t="shared" si="13"/>
        <v>0</v>
      </c>
      <c r="E56" s="13">
        <f t="shared" si="14"/>
        <v>0</v>
      </c>
      <c r="F56" s="14">
        <f t="shared" si="15"/>
        <v>0</v>
      </c>
      <c r="G56" s="14">
        <f t="shared" si="10"/>
        <v>0</v>
      </c>
      <c r="H56" s="14">
        <f t="shared" si="16"/>
        <v>0</v>
      </c>
      <c r="I56" s="24">
        <f t="shared" si="17"/>
        <v>0</v>
      </c>
      <c r="J56" s="24">
        <f t="shared" si="9"/>
        <v>0</v>
      </c>
      <c r="K56" s="25"/>
      <c r="L56" s="26"/>
      <c r="M56" s="25"/>
      <c r="N56" s="26"/>
      <c r="O56" s="25"/>
      <c r="P56" s="26"/>
    </row>
    <row r="57" ht="15.75" spans="1:16">
      <c r="A57" s="5" t="str">
        <f t="shared" si="11"/>
        <v>22024</v>
      </c>
      <c r="B57" s="12">
        <f t="shared" si="12"/>
        <v>45323</v>
      </c>
      <c r="C57" s="13">
        <f t="shared" si="18"/>
        <v>770</v>
      </c>
      <c r="D57" s="13">
        <f t="shared" si="13"/>
        <v>0</v>
      </c>
      <c r="E57" s="13">
        <f t="shared" si="14"/>
        <v>0</v>
      </c>
      <c r="F57" s="14">
        <f t="shared" si="15"/>
        <v>0</v>
      </c>
      <c r="G57" s="14">
        <f t="shared" si="10"/>
        <v>0</v>
      </c>
      <c r="H57" s="14">
        <f t="shared" si="16"/>
        <v>0</v>
      </c>
      <c r="I57" s="24">
        <f t="shared" si="17"/>
        <v>0</v>
      </c>
      <c r="J57" s="24">
        <f t="shared" si="9"/>
        <v>0</v>
      </c>
      <c r="K57" s="25"/>
      <c r="L57" s="26"/>
      <c r="M57" s="25"/>
      <c r="N57" s="26"/>
      <c r="O57" s="25"/>
      <c r="P57" s="26"/>
    </row>
    <row r="58" ht="15.75" spans="1:16">
      <c r="A58" s="5" t="str">
        <f t="shared" si="11"/>
        <v>32024</v>
      </c>
      <c r="B58" s="12">
        <f t="shared" si="12"/>
        <v>45352</v>
      </c>
      <c r="C58" s="13">
        <f t="shared" si="18"/>
        <v>770</v>
      </c>
      <c r="D58" s="13">
        <f t="shared" si="13"/>
        <v>0</v>
      </c>
      <c r="E58" s="13">
        <f t="shared" si="14"/>
        <v>0</v>
      </c>
      <c r="F58" s="14">
        <f t="shared" si="15"/>
        <v>0</v>
      </c>
      <c r="G58" s="14">
        <f t="shared" si="10"/>
        <v>0</v>
      </c>
      <c r="H58" s="14">
        <f t="shared" si="16"/>
        <v>0</v>
      </c>
      <c r="I58" s="24">
        <f t="shared" si="17"/>
        <v>0</v>
      </c>
      <c r="J58" s="24">
        <f t="shared" si="9"/>
        <v>0</v>
      </c>
      <c r="K58" s="25"/>
      <c r="L58" s="26"/>
      <c r="M58" s="25"/>
      <c r="N58" s="26"/>
      <c r="O58" s="25"/>
      <c r="P58" s="26"/>
    </row>
    <row r="59" ht="15.75" spans="1:16">
      <c r="A59" s="5" t="str">
        <f t="shared" si="11"/>
        <v>42024</v>
      </c>
      <c r="B59" s="12">
        <f t="shared" si="12"/>
        <v>45383</v>
      </c>
      <c r="C59" s="13">
        <f t="shared" si="18"/>
        <v>770</v>
      </c>
      <c r="D59" s="13">
        <f t="shared" si="13"/>
        <v>0</v>
      </c>
      <c r="E59" s="13">
        <f t="shared" si="14"/>
        <v>0</v>
      </c>
      <c r="F59" s="14">
        <f t="shared" si="15"/>
        <v>0</v>
      </c>
      <c r="G59" s="14">
        <f t="shared" si="10"/>
        <v>0</v>
      </c>
      <c r="H59" s="14">
        <f t="shared" si="16"/>
        <v>0</v>
      </c>
      <c r="I59" s="24">
        <f t="shared" si="17"/>
        <v>0</v>
      </c>
      <c r="J59" s="24">
        <f t="shared" si="9"/>
        <v>0</v>
      </c>
      <c r="K59" s="25"/>
      <c r="L59" s="26"/>
      <c r="M59" s="25"/>
      <c r="N59" s="26"/>
      <c r="O59" s="25"/>
      <c r="P59" s="26"/>
    </row>
    <row r="60" ht="15.75" spans="1:16">
      <c r="A60" s="5" t="str">
        <f t="shared" si="11"/>
        <v>52024</v>
      </c>
      <c r="B60" s="12">
        <f t="shared" si="12"/>
        <v>45413</v>
      </c>
      <c r="C60" s="13">
        <f t="shared" si="18"/>
        <v>770</v>
      </c>
      <c r="D60" s="13">
        <f t="shared" si="13"/>
        <v>0</v>
      </c>
      <c r="E60" s="13">
        <f t="shared" si="14"/>
        <v>0</v>
      </c>
      <c r="F60" s="14">
        <f t="shared" si="15"/>
        <v>0</v>
      </c>
      <c r="G60" s="14">
        <f t="shared" si="10"/>
        <v>0</v>
      </c>
      <c r="H60" s="14">
        <f t="shared" si="16"/>
        <v>0</v>
      </c>
      <c r="I60" s="24">
        <f t="shared" si="17"/>
        <v>0</v>
      </c>
      <c r="J60" s="24">
        <f t="shared" si="9"/>
        <v>0</v>
      </c>
      <c r="K60" s="25"/>
      <c r="L60" s="26"/>
      <c r="M60" s="25"/>
      <c r="N60" s="26"/>
      <c r="O60" s="25"/>
      <c r="P60" s="26"/>
    </row>
    <row r="61" ht="15.75" spans="1:16">
      <c r="A61" s="5" t="str">
        <f t="shared" si="11"/>
        <v>62024</v>
      </c>
      <c r="B61" s="12">
        <f t="shared" si="12"/>
        <v>45444</v>
      </c>
      <c r="C61" s="13">
        <f t="shared" si="18"/>
        <v>770</v>
      </c>
      <c r="D61" s="13">
        <f t="shared" si="13"/>
        <v>0</v>
      </c>
      <c r="E61" s="13">
        <f t="shared" si="14"/>
        <v>0</v>
      </c>
      <c r="F61" s="14">
        <f t="shared" si="15"/>
        <v>0</v>
      </c>
      <c r="G61" s="14">
        <f t="shared" si="10"/>
        <v>0</v>
      </c>
      <c r="H61" s="14">
        <f t="shared" si="16"/>
        <v>0</v>
      </c>
      <c r="I61" s="24">
        <f t="shared" si="17"/>
        <v>0</v>
      </c>
      <c r="J61" s="24">
        <f t="shared" si="9"/>
        <v>0</v>
      </c>
      <c r="K61" s="25"/>
      <c r="L61" s="26"/>
      <c r="M61" s="25"/>
      <c r="N61" s="26"/>
      <c r="O61" s="25"/>
      <c r="P61" s="26"/>
    </row>
    <row r="62" ht="15.75" spans="1:16">
      <c r="A62" s="5" t="str">
        <f t="shared" si="11"/>
        <v>72024</v>
      </c>
      <c r="B62" s="12">
        <f t="shared" si="12"/>
        <v>45474</v>
      </c>
      <c r="C62" s="13">
        <f t="shared" si="18"/>
        <v>770</v>
      </c>
      <c r="D62" s="13">
        <f t="shared" si="13"/>
        <v>0</v>
      </c>
      <c r="E62" s="13">
        <f t="shared" si="14"/>
        <v>0</v>
      </c>
      <c r="F62" s="14">
        <f t="shared" si="15"/>
        <v>0</v>
      </c>
      <c r="G62" s="14">
        <f t="shared" si="10"/>
        <v>0</v>
      </c>
      <c r="H62" s="14">
        <f t="shared" si="16"/>
        <v>0</v>
      </c>
      <c r="I62" s="24">
        <f t="shared" si="17"/>
        <v>0</v>
      </c>
      <c r="J62" s="24">
        <f t="shared" si="9"/>
        <v>0</v>
      </c>
      <c r="K62" s="25"/>
      <c r="L62" s="26"/>
      <c r="M62" s="25"/>
      <c r="N62" s="26"/>
      <c r="O62" s="25"/>
      <c r="P62" s="26"/>
    </row>
    <row r="63" ht="15.75" spans="1:16">
      <c r="A63" s="5" t="str">
        <f t="shared" si="11"/>
        <v>82024</v>
      </c>
      <c r="B63" s="12">
        <f t="shared" si="12"/>
        <v>45505</v>
      </c>
      <c r="C63" s="13">
        <f t="shared" si="18"/>
        <v>770</v>
      </c>
      <c r="D63" s="13">
        <f t="shared" si="13"/>
        <v>0</v>
      </c>
      <c r="E63" s="13">
        <f t="shared" si="14"/>
        <v>0</v>
      </c>
      <c r="F63" s="14">
        <f t="shared" si="15"/>
        <v>0</v>
      </c>
      <c r="G63" s="14">
        <f t="shared" si="10"/>
        <v>0</v>
      </c>
      <c r="H63" s="14">
        <f t="shared" si="16"/>
        <v>0</v>
      </c>
      <c r="I63" s="24">
        <f t="shared" si="17"/>
        <v>0</v>
      </c>
      <c r="J63" s="24">
        <f t="shared" si="9"/>
        <v>0</v>
      </c>
      <c r="K63" s="25"/>
      <c r="L63" s="26"/>
      <c r="M63" s="25"/>
      <c r="N63" s="26"/>
      <c r="O63" s="25"/>
      <c r="P63" s="26"/>
    </row>
    <row r="64" ht="15.75" spans="1:16">
      <c r="A64" s="5" t="str">
        <f t="shared" si="11"/>
        <v>92024</v>
      </c>
      <c r="B64" s="12">
        <f t="shared" si="12"/>
        <v>45536</v>
      </c>
      <c r="C64" s="13">
        <f t="shared" si="18"/>
        <v>770</v>
      </c>
      <c r="D64" s="13">
        <f t="shared" si="13"/>
        <v>0</v>
      </c>
      <c r="E64" s="13">
        <f t="shared" si="14"/>
        <v>0</v>
      </c>
      <c r="F64" s="14">
        <f t="shared" si="15"/>
        <v>0</v>
      </c>
      <c r="G64" s="14">
        <f t="shared" si="10"/>
        <v>0</v>
      </c>
      <c r="H64" s="14">
        <f t="shared" si="16"/>
        <v>0</v>
      </c>
      <c r="I64" s="24">
        <f t="shared" si="17"/>
        <v>0</v>
      </c>
      <c r="J64" s="24">
        <f t="shared" si="9"/>
        <v>0</v>
      </c>
      <c r="K64" s="25"/>
      <c r="L64" s="26"/>
      <c r="M64" s="25"/>
      <c r="N64" s="26"/>
      <c r="O64" s="25"/>
      <c r="P64" s="26"/>
    </row>
    <row r="65" ht="15.75" spans="1:16">
      <c r="A65" s="5" t="str">
        <f t="shared" si="11"/>
        <v>102024</v>
      </c>
      <c r="B65" s="12">
        <f t="shared" si="12"/>
        <v>45566</v>
      </c>
      <c r="C65" s="13">
        <f t="shared" si="18"/>
        <v>770</v>
      </c>
      <c r="D65" s="13">
        <f t="shared" si="13"/>
        <v>0</v>
      </c>
      <c r="E65" s="13">
        <f t="shared" si="14"/>
        <v>0</v>
      </c>
      <c r="F65" s="14">
        <f t="shared" si="15"/>
        <v>0</v>
      </c>
      <c r="G65" s="14">
        <f t="shared" si="10"/>
        <v>0</v>
      </c>
      <c r="H65" s="14">
        <f t="shared" si="16"/>
        <v>0</v>
      </c>
      <c r="I65" s="24">
        <f t="shared" si="17"/>
        <v>0</v>
      </c>
      <c r="J65" s="24">
        <f t="shared" si="9"/>
        <v>0</v>
      </c>
      <c r="K65" s="25"/>
      <c r="L65" s="26"/>
      <c r="M65" s="25"/>
      <c r="N65" s="26"/>
      <c r="O65" s="25"/>
      <c r="P65" s="26"/>
    </row>
    <row r="66" ht="15.75" spans="1:16">
      <c r="A66" s="5" t="str">
        <f t="shared" si="11"/>
        <v>112024</v>
      </c>
      <c r="B66" s="12">
        <f t="shared" si="12"/>
        <v>45597</v>
      </c>
      <c r="C66" s="13">
        <f t="shared" si="18"/>
        <v>770</v>
      </c>
      <c r="D66" s="13">
        <f t="shared" si="13"/>
        <v>0</v>
      </c>
      <c r="E66" s="13">
        <f t="shared" si="14"/>
        <v>0</v>
      </c>
      <c r="F66" s="14">
        <f t="shared" si="15"/>
        <v>0</v>
      </c>
      <c r="G66" s="14">
        <f t="shared" si="10"/>
        <v>0</v>
      </c>
      <c r="H66" s="14">
        <f t="shared" si="16"/>
        <v>0</v>
      </c>
      <c r="I66" s="24">
        <f t="shared" si="17"/>
        <v>0</v>
      </c>
      <c r="J66" s="24">
        <f t="shared" si="9"/>
        <v>0</v>
      </c>
      <c r="K66" s="25"/>
      <c r="L66" s="26"/>
      <c r="M66" s="25"/>
      <c r="N66" s="26"/>
      <c r="O66" s="25"/>
      <c r="P66" s="26"/>
    </row>
    <row r="67" ht="15.75" spans="1:16">
      <c r="A67" s="5" t="str">
        <f t="shared" si="11"/>
        <v>122024</v>
      </c>
      <c r="B67" s="12">
        <f t="shared" si="12"/>
        <v>45627</v>
      </c>
      <c r="C67" s="13">
        <f t="shared" si="18"/>
        <v>770</v>
      </c>
      <c r="D67" s="13">
        <f t="shared" si="13"/>
        <v>0</v>
      </c>
      <c r="E67" s="13">
        <f t="shared" si="14"/>
        <v>0</v>
      </c>
      <c r="F67" s="14">
        <f t="shared" si="15"/>
        <v>0</v>
      </c>
      <c r="G67" s="14">
        <f t="shared" si="10"/>
        <v>0</v>
      </c>
      <c r="H67" s="14">
        <f t="shared" si="16"/>
        <v>0</v>
      </c>
      <c r="I67" s="24">
        <f t="shared" si="17"/>
        <v>0</v>
      </c>
      <c r="J67" s="24">
        <f t="shared" si="9"/>
        <v>0</v>
      </c>
      <c r="K67" s="25"/>
      <c r="L67" s="26"/>
      <c r="M67" s="25"/>
      <c r="N67" s="26"/>
      <c r="O67" s="25"/>
      <c r="P67" s="26"/>
    </row>
    <row r="68" ht="15.75" spans="1:16">
      <c r="A68" s="5" t="str">
        <f t="shared" si="11"/>
        <v>12025</v>
      </c>
      <c r="B68" s="12">
        <f t="shared" si="12"/>
        <v>45658</v>
      </c>
      <c r="C68" s="13">
        <f t="shared" si="18"/>
        <v>770</v>
      </c>
      <c r="D68" s="13">
        <f t="shared" si="13"/>
        <v>0</v>
      </c>
      <c r="E68" s="13">
        <f t="shared" si="14"/>
        <v>0</v>
      </c>
      <c r="F68" s="14">
        <f t="shared" si="15"/>
        <v>0</v>
      </c>
      <c r="G68" s="14">
        <f t="shared" si="10"/>
        <v>0</v>
      </c>
      <c r="H68" s="14">
        <f t="shared" si="16"/>
        <v>0</v>
      </c>
      <c r="I68" s="24">
        <f t="shared" si="17"/>
        <v>0</v>
      </c>
      <c r="J68" s="24">
        <f t="shared" si="9"/>
        <v>0</v>
      </c>
      <c r="K68" s="25"/>
      <c r="L68" s="26"/>
      <c r="M68" s="25"/>
      <c r="N68" s="26"/>
      <c r="O68" s="25"/>
      <c r="P68" s="26"/>
    </row>
    <row r="69" ht="15.75" spans="1:16">
      <c r="A69" s="5" t="str">
        <f t="shared" si="11"/>
        <v>22025</v>
      </c>
      <c r="B69" s="12">
        <f t="shared" si="12"/>
        <v>45689</v>
      </c>
      <c r="C69" s="13">
        <f t="shared" si="18"/>
        <v>770</v>
      </c>
      <c r="D69" s="13">
        <f t="shared" si="13"/>
        <v>0</v>
      </c>
      <c r="E69" s="13">
        <f t="shared" si="14"/>
        <v>0</v>
      </c>
      <c r="F69" s="14">
        <f t="shared" si="15"/>
        <v>0</v>
      </c>
      <c r="G69" s="14">
        <f t="shared" ref="G69:G100" si="19">E69-F69</f>
        <v>0</v>
      </c>
      <c r="H69" s="14">
        <f t="shared" si="16"/>
        <v>0</v>
      </c>
      <c r="I69" s="24">
        <f t="shared" si="17"/>
        <v>0</v>
      </c>
      <c r="J69" s="24">
        <f t="shared" si="9"/>
        <v>0</v>
      </c>
      <c r="K69" s="25"/>
      <c r="L69" s="26"/>
      <c r="M69" s="25"/>
      <c r="N69" s="26"/>
      <c r="O69" s="25"/>
      <c r="P69" s="26"/>
    </row>
    <row r="70" ht="15.75" spans="1:16">
      <c r="A70" s="5" t="str">
        <f t="shared" ref="A70:A101" si="20">MONTH(B70)&amp;YEAR(B70)</f>
        <v>32025</v>
      </c>
      <c r="B70" s="12">
        <f t="shared" ref="B70:B101" si="21">EDATE(B69,1)</f>
        <v>45717</v>
      </c>
      <c r="C70" s="13">
        <f t="shared" ref="C70:C101" si="22">C69-H70+I70</f>
        <v>770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</row>
    <row r="71" ht="15.75" spans="1:16">
      <c r="A71" s="5" t="str">
        <f t="shared" si="20"/>
        <v>42025</v>
      </c>
      <c r="B71" s="12">
        <f t="shared" si="21"/>
        <v>45748</v>
      </c>
      <c r="C71" s="13">
        <f t="shared" si="22"/>
        <v>770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</row>
    <row r="72" ht="15.75" spans="1:16">
      <c r="A72" s="5" t="str">
        <f t="shared" si="20"/>
        <v>52025</v>
      </c>
      <c r="B72" s="12">
        <f t="shared" si="21"/>
        <v>45778</v>
      </c>
      <c r="C72" s="13">
        <f t="shared" si="22"/>
        <v>770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</row>
    <row r="73" ht="15.75" spans="1:16">
      <c r="A73" s="5" t="str">
        <f t="shared" si="20"/>
        <v>62025</v>
      </c>
      <c r="B73" s="12">
        <f t="shared" si="21"/>
        <v>45809</v>
      </c>
      <c r="C73" s="13">
        <f t="shared" si="22"/>
        <v>770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</row>
    <row r="74" ht="15.75" spans="1:16">
      <c r="A74" s="5" t="str">
        <f t="shared" si="20"/>
        <v>72025</v>
      </c>
      <c r="B74" s="12">
        <f t="shared" si="21"/>
        <v>45839</v>
      </c>
      <c r="C74" s="13">
        <f t="shared" si="22"/>
        <v>770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</row>
    <row r="75" ht="15.75" spans="1:16">
      <c r="A75" s="5" t="str">
        <f t="shared" si="20"/>
        <v>82025</v>
      </c>
      <c r="B75" s="12">
        <f t="shared" si="21"/>
        <v>45870</v>
      </c>
      <c r="C75" s="13">
        <f t="shared" si="22"/>
        <v>770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</row>
    <row r="76" ht="15.75" spans="1:16">
      <c r="A76" s="5" t="str">
        <f t="shared" si="20"/>
        <v>92025</v>
      </c>
      <c r="B76" s="12">
        <f t="shared" si="21"/>
        <v>45901</v>
      </c>
      <c r="C76" s="13">
        <f t="shared" si="22"/>
        <v>770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</row>
    <row r="77" ht="15.75" spans="1:16">
      <c r="A77" s="5" t="str">
        <f t="shared" si="20"/>
        <v>102025</v>
      </c>
      <c r="B77" s="12">
        <f t="shared" si="21"/>
        <v>45931</v>
      </c>
      <c r="C77" s="13">
        <f t="shared" si="22"/>
        <v>770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</row>
    <row r="78" ht="15.75" spans="1:16">
      <c r="A78" s="5" t="str">
        <f t="shared" si="20"/>
        <v>112025</v>
      </c>
      <c r="B78" s="12">
        <f t="shared" si="21"/>
        <v>45962</v>
      </c>
      <c r="C78" s="13">
        <f t="shared" si="22"/>
        <v>770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</row>
    <row r="79" ht="15.75" spans="1:16">
      <c r="A79" s="5" t="str">
        <f t="shared" si="20"/>
        <v>122025</v>
      </c>
      <c r="B79" s="12">
        <f t="shared" si="21"/>
        <v>45992</v>
      </c>
      <c r="C79" s="13">
        <f t="shared" si="22"/>
        <v>770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</row>
    <row r="80" ht="15.75" spans="1:16">
      <c r="A80" s="5" t="str">
        <f t="shared" si="20"/>
        <v>12026</v>
      </c>
      <c r="B80" s="12">
        <f t="shared" si="21"/>
        <v>46023</v>
      </c>
      <c r="C80" s="13">
        <f t="shared" si="22"/>
        <v>770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</row>
    <row r="81" ht="15.75" spans="1:16">
      <c r="A81" s="5" t="str">
        <f t="shared" si="20"/>
        <v>22026</v>
      </c>
      <c r="B81" s="12">
        <f t="shared" si="21"/>
        <v>46054</v>
      </c>
      <c r="C81" s="13">
        <f t="shared" si="22"/>
        <v>770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</row>
    <row r="82" ht="15.75" spans="1:16">
      <c r="A82" s="5" t="str">
        <f t="shared" si="20"/>
        <v>32026</v>
      </c>
      <c r="B82" s="12">
        <f t="shared" si="21"/>
        <v>46082</v>
      </c>
      <c r="C82" s="13">
        <f t="shared" si="22"/>
        <v>770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</row>
    <row r="83" ht="15.75" spans="1:16">
      <c r="A83" s="5" t="str">
        <f t="shared" si="20"/>
        <v>42026</v>
      </c>
      <c r="B83" s="12">
        <f t="shared" si="21"/>
        <v>46113</v>
      </c>
      <c r="C83" s="13">
        <f t="shared" si="22"/>
        <v>770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</row>
    <row r="84" ht="15.75" spans="1:16">
      <c r="A84" s="5" t="str">
        <f t="shared" si="20"/>
        <v>52026</v>
      </c>
      <c r="B84" s="12">
        <f t="shared" si="21"/>
        <v>46143</v>
      </c>
      <c r="C84" s="13">
        <f t="shared" si="22"/>
        <v>770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</row>
    <row r="85" ht="15.75" spans="1:16">
      <c r="A85" s="5" t="str">
        <f t="shared" si="20"/>
        <v>62026</v>
      </c>
      <c r="B85" s="12">
        <f t="shared" si="21"/>
        <v>46174</v>
      </c>
      <c r="C85" s="13">
        <f t="shared" si="22"/>
        <v>770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</row>
    <row r="86" ht="15.75" spans="1:16">
      <c r="A86" s="5" t="str">
        <f t="shared" si="20"/>
        <v>72026</v>
      </c>
      <c r="B86" s="12">
        <f t="shared" si="21"/>
        <v>46204</v>
      </c>
      <c r="C86" s="13">
        <f t="shared" si="22"/>
        <v>770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</row>
    <row r="87" ht="15.75" spans="1:16">
      <c r="A87" s="5" t="str">
        <f t="shared" si="20"/>
        <v>82026</v>
      </c>
      <c r="B87" s="12">
        <f t="shared" si="21"/>
        <v>46235</v>
      </c>
      <c r="C87" s="13">
        <f t="shared" si="22"/>
        <v>770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</row>
    <row r="88" ht="15.75" spans="1:16">
      <c r="A88" s="5" t="str">
        <f t="shared" si="20"/>
        <v>92026</v>
      </c>
      <c r="B88" s="12">
        <f t="shared" si="21"/>
        <v>46266</v>
      </c>
      <c r="C88" s="13">
        <f t="shared" si="22"/>
        <v>770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</row>
    <row r="89" ht="15.75" spans="1:16">
      <c r="A89" s="5" t="str">
        <f t="shared" si="20"/>
        <v>102026</v>
      </c>
      <c r="B89" s="12">
        <f t="shared" si="21"/>
        <v>46296</v>
      </c>
      <c r="C89" s="13">
        <f t="shared" si="22"/>
        <v>770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</row>
    <row r="90" ht="15.75" spans="1:16">
      <c r="A90" s="5" t="str">
        <f t="shared" si="20"/>
        <v>112026</v>
      </c>
      <c r="B90" s="12">
        <f t="shared" si="21"/>
        <v>46327</v>
      </c>
      <c r="C90" s="13">
        <f t="shared" si="22"/>
        <v>770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</row>
    <row r="91" ht="15.75" spans="1:16">
      <c r="A91" s="5" t="str">
        <f t="shared" si="20"/>
        <v>122026</v>
      </c>
      <c r="B91" s="12">
        <f t="shared" si="21"/>
        <v>46357</v>
      </c>
      <c r="C91" s="13">
        <f t="shared" si="22"/>
        <v>770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</row>
    <row r="92" ht="15.75" spans="1:16">
      <c r="A92" s="5" t="str">
        <f t="shared" si="20"/>
        <v>12027</v>
      </c>
      <c r="B92" s="12">
        <f t="shared" si="21"/>
        <v>46388</v>
      </c>
      <c r="C92" s="13">
        <f t="shared" si="22"/>
        <v>770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</row>
    <row r="93" ht="15.75" spans="1:16">
      <c r="A93" s="5" t="str">
        <f t="shared" si="20"/>
        <v>22027</v>
      </c>
      <c r="B93" s="12">
        <f t="shared" si="21"/>
        <v>46419</v>
      </c>
      <c r="C93" s="13">
        <f t="shared" si="22"/>
        <v>770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</row>
    <row r="94" ht="15.75" spans="1:16">
      <c r="A94" s="5" t="str">
        <f t="shared" si="20"/>
        <v>32027</v>
      </c>
      <c r="B94" s="12">
        <f t="shared" si="21"/>
        <v>46447</v>
      </c>
      <c r="C94" s="13">
        <f t="shared" si="22"/>
        <v>770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</row>
    <row r="95" ht="15.75" spans="1:16">
      <c r="A95" s="5" t="str">
        <f t="shared" si="20"/>
        <v>42027</v>
      </c>
      <c r="B95" s="12">
        <f t="shared" si="21"/>
        <v>46478</v>
      </c>
      <c r="C95" s="13">
        <f t="shared" si="22"/>
        <v>770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</row>
    <row r="96" ht="15.75" spans="1:16">
      <c r="A96" s="5" t="str">
        <f t="shared" si="20"/>
        <v>52027</v>
      </c>
      <c r="B96" s="12">
        <f t="shared" si="21"/>
        <v>46508</v>
      </c>
      <c r="C96" s="13">
        <f t="shared" si="22"/>
        <v>770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</row>
    <row r="97" ht="15.75" spans="1:16">
      <c r="A97" s="5" t="str">
        <f t="shared" si="20"/>
        <v>62027</v>
      </c>
      <c r="B97" s="12">
        <f t="shared" si="21"/>
        <v>46539</v>
      </c>
      <c r="C97" s="13">
        <f t="shared" si="22"/>
        <v>770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</row>
    <row r="98" ht="15.75" spans="1:16">
      <c r="A98" s="5" t="str">
        <f t="shared" si="20"/>
        <v>72027</v>
      </c>
      <c r="B98" s="12">
        <f t="shared" si="21"/>
        <v>46569</v>
      </c>
      <c r="C98" s="13">
        <f t="shared" si="22"/>
        <v>770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</row>
    <row r="99" ht="15.75" spans="1:16">
      <c r="A99" s="5" t="str">
        <f t="shared" si="20"/>
        <v>82027</v>
      </c>
      <c r="B99" s="12">
        <f t="shared" si="21"/>
        <v>46600</v>
      </c>
      <c r="C99" s="13">
        <f t="shared" si="22"/>
        <v>770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</row>
    <row r="100" ht="15.75" spans="1:16">
      <c r="A100" s="5" t="str">
        <f t="shared" si="20"/>
        <v>92027</v>
      </c>
      <c r="B100" s="12">
        <f t="shared" si="21"/>
        <v>46631</v>
      </c>
      <c r="C100" s="13">
        <f t="shared" si="22"/>
        <v>770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</row>
    <row r="101" ht="15.75" spans="1:16">
      <c r="A101" s="5" t="str">
        <f t="shared" si="20"/>
        <v>102027</v>
      </c>
      <c r="B101" s="12">
        <f t="shared" si="21"/>
        <v>46661</v>
      </c>
      <c r="C101" s="13">
        <f t="shared" si="22"/>
        <v>770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</row>
    <row r="102" ht="15.75" spans="1:16">
      <c r="A102" s="5" t="str">
        <f t="shared" ref="A102:A124" si="30">MONTH(B102)&amp;YEAR(B102)</f>
        <v>112027</v>
      </c>
      <c r="B102" s="12">
        <f t="shared" ref="B102:B124" si="31">EDATE(B101,1)</f>
        <v>46692</v>
      </c>
      <c r="C102" s="13">
        <f t="shared" ref="C102:C124" si="32">C101-H102+I102</f>
        <v>770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</row>
    <row r="103" ht="15.75" spans="1:16">
      <c r="A103" s="5" t="str">
        <f t="shared" si="30"/>
        <v>122027</v>
      </c>
      <c r="B103" s="12">
        <f t="shared" si="31"/>
        <v>46722</v>
      </c>
      <c r="C103" s="13">
        <f t="shared" si="32"/>
        <v>770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</row>
    <row r="104" ht="15.75" spans="1:16">
      <c r="A104" s="5" t="str">
        <f t="shared" si="30"/>
        <v>12028</v>
      </c>
      <c r="B104" s="12">
        <f t="shared" si="31"/>
        <v>46753</v>
      </c>
      <c r="C104" s="13">
        <f t="shared" si="32"/>
        <v>770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</row>
    <row r="105" ht="15.75" spans="1:16">
      <c r="A105" s="5" t="str">
        <f t="shared" si="30"/>
        <v>22028</v>
      </c>
      <c r="B105" s="12">
        <f t="shared" si="31"/>
        <v>46784</v>
      </c>
      <c r="C105" s="13">
        <f t="shared" si="32"/>
        <v>770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</row>
    <row r="106" ht="15.75" spans="1:16">
      <c r="A106" s="5" t="str">
        <f t="shared" si="30"/>
        <v>32028</v>
      </c>
      <c r="B106" s="12">
        <f t="shared" si="31"/>
        <v>46813</v>
      </c>
      <c r="C106" s="13">
        <f t="shared" si="32"/>
        <v>770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</row>
    <row r="107" ht="15.75" spans="1:16">
      <c r="A107" s="5" t="str">
        <f t="shared" si="30"/>
        <v>42028</v>
      </c>
      <c r="B107" s="12">
        <f t="shared" si="31"/>
        <v>46844</v>
      </c>
      <c r="C107" s="13">
        <f t="shared" si="32"/>
        <v>770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</row>
    <row r="108" ht="15.75" spans="1:16">
      <c r="A108" s="5" t="str">
        <f t="shared" si="30"/>
        <v>52028</v>
      </c>
      <c r="B108" s="12">
        <f t="shared" si="31"/>
        <v>46874</v>
      </c>
      <c r="C108" s="13">
        <f t="shared" si="32"/>
        <v>770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</row>
    <row r="109" ht="15.75" spans="1:16">
      <c r="A109" s="5" t="str">
        <f t="shared" si="30"/>
        <v>62028</v>
      </c>
      <c r="B109" s="12">
        <f t="shared" si="31"/>
        <v>46905</v>
      </c>
      <c r="C109" s="13">
        <f t="shared" si="32"/>
        <v>770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</row>
    <row r="110" ht="15.75" spans="1:16">
      <c r="A110" s="5" t="str">
        <f t="shared" si="30"/>
        <v>72028</v>
      </c>
      <c r="B110" s="12">
        <f t="shared" si="31"/>
        <v>46935</v>
      </c>
      <c r="C110" s="13">
        <f t="shared" si="32"/>
        <v>770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</row>
    <row r="111" ht="15.75" spans="1:16">
      <c r="A111" s="5" t="str">
        <f t="shared" si="30"/>
        <v>82028</v>
      </c>
      <c r="B111" s="12">
        <f t="shared" si="31"/>
        <v>46966</v>
      </c>
      <c r="C111" s="13">
        <f t="shared" si="32"/>
        <v>770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</row>
    <row r="112" ht="15.75" spans="1:16">
      <c r="A112" s="5" t="str">
        <f t="shared" si="30"/>
        <v>92028</v>
      </c>
      <c r="B112" s="12">
        <f t="shared" si="31"/>
        <v>46997</v>
      </c>
      <c r="C112" s="13">
        <f t="shared" si="32"/>
        <v>770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</row>
    <row r="113" ht="15.75" spans="1:16">
      <c r="A113" s="5" t="str">
        <f t="shared" si="30"/>
        <v>102028</v>
      </c>
      <c r="B113" s="12">
        <f t="shared" si="31"/>
        <v>47027</v>
      </c>
      <c r="C113" s="13">
        <f t="shared" si="32"/>
        <v>770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</row>
    <row r="114" ht="15.75" spans="1:16">
      <c r="A114" s="5" t="str">
        <f t="shared" si="30"/>
        <v>112028</v>
      </c>
      <c r="B114" s="12">
        <f t="shared" si="31"/>
        <v>47058</v>
      </c>
      <c r="C114" s="13">
        <f t="shared" si="32"/>
        <v>770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</row>
    <row r="115" ht="15.75" spans="1:16">
      <c r="A115" s="5" t="str">
        <f t="shared" si="30"/>
        <v>122028</v>
      </c>
      <c r="B115" s="12">
        <f t="shared" si="31"/>
        <v>47088</v>
      </c>
      <c r="C115" s="13">
        <f t="shared" si="32"/>
        <v>770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</row>
    <row r="116" ht="15.75" spans="1:16">
      <c r="A116" s="5" t="str">
        <f t="shared" si="30"/>
        <v>12029</v>
      </c>
      <c r="B116" s="12">
        <f t="shared" si="31"/>
        <v>47119</v>
      </c>
      <c r="C116" s="13">
        <f t="shared" si="32"/>
        <v>770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</row>
    <row r="117" ht="15.75" spans="1:16">
      <c r="A117" s="5" t="str">
        <f t="shared" si="30"/>
        <v>22029</v>
      </c>
      <c r="B117" s="12">
        <f t="shared" si="31"/>
        <v>47150</v>
      </c>
      <c r="C117" s="13">
        <f t="shared" si="32"/>
        <v>770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</row>
    <row r="118" ht="15.75" spans="1:16">
      <c r="A118" s="5" t="str">
        <f t="shared" si="30"/>
        <v>32029</v>
      </c>
      <c r="B118" s="12">
        <f t="shared" si="31"/>
        <v>47178</v>
      </c>
      <c r="C118" s="13">
        <f t="shared" si="32"/>
        <v>770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</row>
    <row r="119" ht="15.75" spans="1:16">
      <c r="A119" s="5" t="str">
        <f t="shared" si="30"/>
        <v>42029</v>
      </c>
      <c r="B119" s="12">
        <f t="shared" si="31"/>
        <v>47209</v>
      </c>
      <c r="C119" s="13">
        <f t="shared" si="32"/>
        <v>770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</row>
    <row r="120" ht="15.75" spans="1:16">
      <c r="A120" s="5" t="str">
        <f t="shared" si="30"/>
        <v>52029</v>
      </c>
      <c r="B120" s="12">
        <f t="shared" si="31"/>
        <v>47239</v>
      </c>
      <c r="C120" s="13">
        <f t="shared" si="32"/>
        <v>770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</row>
    <row r="121" ht="15.75" spans="1:16">
      <c r="A121" s="5" t="str">
        <f t="shared" si="30"/>
        <v>62029</v>
      </c>
      <c r="B121" s="12">
        <f t="shared" si="31"/>
        <v>47270</v>
      </c>
      <c r="C121" s="13">
        <f t="shared" si="32"/>
        <v>770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</row>
    <row r="122" ht="15.75" spans="1:16">
      <c r="A122" s="5" t="str">
        <f t="shared" si="30"/>
        <v>72029</v>
      </c>
      <c r="B122" s="12">
        <f t="shared" si="31"/>
        <v>47300</v>
      </c>
      <c r="C122" s="13">
        <f t="shared" si="32"/>
        <v>770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</row>
    <row r="123" ht="15.75" spans="1:16">
      <c r="A123" s="5" t="str">
        <f t="shared" si="30"/>
        <v>82029</v>
      </c>
      <c r="B123" s="12">
        <f t="shared" si="31"/>
        <v>47331</v>
      </c>
      <c r="C123" s="13">
        <f t="shared" si="32"/>
        <v>770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</row>
    <row r="124" spans="1:16">
      <c r="A124" s="5" t="str">
        <f t="shared" si="30"/>
        <v>92029</v>
      </c>
      <c r="B124" s="12">
        <f t="shared" si="31"/>
        <v>47362</v>
      </c>
      <c r="C124" s="13">
        <f t="shared" si="32"/>
        <v>770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12" sqref="M12"/>
    </sheetView>
  </sheetViews>
  <sheetFormatPr defaultColWidth="11" defaultRowHeight="15"/>
  <cols>
    <col min="1" max="1" width="7" hidden="1" customWidth="1"/>
    <col min="2" max="2" width="8.28571428571429" customWidth="1"/>
    <col min="3" max="3" width="13.8571428571429" customWidth="1"/>
    <col min="4" max="4" width="11" customWidth="1"/>
    <col min="5" max="6" width="12" customWidth="1"/>
    <col min="7" max="7" width="11.1428571428571" customWidth="1"/>
    <col min="8" max="8" width="10.2857142857143" customWidth="1"/>
    <col min="9" max="9" width="9.85714285714286" customWidth="1"/>
    <col min="10" max="10" width="11.4285714285714" customWidth="1"/>
    <col min="11" max="11" width="12.7142857142857" customWidth="1"/>
    <col min="12" max="12" width="11.1428571428571" customWidth="1"/>
    <col min="13" max="13" width="9" customWidth="1"/>
    <col min="14" max="14" width="10.2857142857143" customWidth="1"/>
    <col min="15" max="15" width="10.8571428571429" customWidth="1"/>
    <col min="16" max="16" width="7.71428571428571" customWidth="1"/>
    <col min="17" max="17" width="3" customWidth="1"/>
    <col min="18" max="18" width="19.8571428571429" customWidth="1"/>
    <col min="19" max="19" width="9.28571428571429" customWidth="1"/>
  </cols>
  <sheetData>
    <row r="1" spans="2:16">
      <c r="B1" s="1" t="s">
        <v>9</v>
      </c>
      <c r="C1" s="2" t="s">
        <v>197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43800</v>
      </c>
      <c r="N1" s="19" t="s">
        <v>13</v>
      </c>
      <c r="O1" s="20">
        <v>200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122019</v>
      </c>
      <c r="B5" s="12">
        <f>EDATE(M1,0)</f>
        <v>43800</v>
      </c>
      <c r="C5" s="13">
        <f>IF(H5&gt;0,O1-H5,IF(J5&lt;0,O1-J5,O1))</f>
        <v>200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200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69" si="1">MONTH(B6)&amp;YEAR(B6)</f>
        <v>12020</v>
      </c>
      <c r="B6" s="12">
        <f t="shared" ref="B6:B69" si="2">EDATE(B5,1)</f>
        <v>43831</v>
      </c>
      <c r="C6" s="13">
        <f t="shared" ref="C6:C37" si="3">C5-H6+I6</f>
        <v>200</v>
      </c>
      <c r="D6" s="13">
        <f t="shared" ref="D6:D37" si="4">C5*$K$1</f>
        <v>20</v>
      </c>
      <c r="E6" s="13">
        <f t="shared" ref="E6:E37" si="5">C5*$K$1+G5</f>
        <v>20</v>
      </c>
      <c r="F6" s="14">
        <f t="shared" ref="F6:F37" si="6">IF(J6&gt;E6,E6,J6)</f>
        <v>20</v>
      </c>
      <c r="G6" s="14">
        <f t="shared" si="0"/>
        <v>0</v>
      </c>
      <c r="H6" s="14">
        <v>0</v>
      </c>
      <c r="I6" s="24">
        <f t="shared" ref="I6:I37" si="7">-SUMIF(L6:P6,"&lt;0",L6:P6)</f>
        <v>0</v>
      </c>
      <c r="J6" s="24">
        <v>20</v>
      </c>
      <c r="K6" s="27">
        <v>43858</v>
      </c>
      <c r="L6" s="26">
        <v>20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22020</v>
      </c>
      <c r="B7" s="12">
        <f t="shared" si="2"/>
        <v>43862</v>
      </c>
      <c r="C7" s="13">
        <f t="shared" si="3"/>
        <v>200</v>
      </c>
      <c r="D7" s="13">
        <f t="shared" si="4"/>
        <v>20</v>
      </c>
      <c r="E7" s="13">
        <f t="shared" si="5"/>
        <v>20</v>
      </c>
      <c r="F7" s="14">
        <f t="shared" si="6"/>
        <v>20</v>
      </c>
      <c r="G7" s="14">
        <f t="shared" si="0"/>
        <v>0</v>
      </c>
      <c r="H7">
        <v>0</v>
      </c>
      <c r="I7" s="24">
        <f t="shared" si="7"/>
        <v>0</v>
      </c>
      <c r="J7" s="24">
        <f t="shared" ref="J7:J70" si="8">IF($L7&gt;0,$L7,0)+IF($N7&gt;0,$N7,0)+IF($P7&gt;0,$P7,0)</f>
        <v>20</v>
      </c>
      <c r="K7" s="27">
        <v>43865</v>
      </c>
      <c r="L7" s="26">
        <v>20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32020</v>
      </c>
      <c r="B8" s="12">
        <f t="shared" si="2"/>
        <v>43891</v>
      </c>
      <c r="C8" s="13">
        <f t="shared" si="3"/>
        <v>0</v>
      </c>
      <c r="D8" s="13">
        <f t="shared" si="4"/>
        <v>20</v>
      </c>
      <c r="E8" s="13">
        <f t="shared" si="5"/>
        <v>20</v>
      </c>
      <c r="F8" s="14">
        <f t="shared" si="6"/>
        <v>20</v>
      </c>
      <c r="G8" s="14">
        <f t="shared" si="0"/>
        <v>0</v>
      </c>
      <c r="H8">
        <v>200</v>
      </c>
      <c r="I8" s="24">
        <f t="shared" si="7"/>
        <v>0</v>
      </c>
      <c r="J8" s="24">
        <f t="shared" si="8"/>
        <v>220</v>
      </c>
      <c r="K8" s="27">
        <v>43892</v>
      </c>
      <c r="L8" s="26">
        <v>220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42020</v>
      </c>
      <c r="B9" s="12">
        <f t="shared" si="2"/>
        <v>43922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>
        <v>0</v>
      </c>
      <c r="I9" s="24">
        <f t="shared" si="7"/>
        <v>0</v>
      </c>
      <c r="J9" s="24">
        <f t="shared" si="8"/>
        <v>0</v>
      </c>
      <c r="K9" s="27">
        <v>43931</v>
      </c>
      <c r="L9" s="26">
        <v>0</v>
      </c>
      <c r="M9" s="27"/>
      <c r="N9" s="28"/>
      <c r="O9" s="27"/>
      <c r="P9" s="28"/>
      <c r="S9" s="5"/>
    </row>
    <row r="10" ht="15.75" spans="1:19">
      <c r="A10" s="5" t="str">
        <f t="shared" si="1"/>
        <v>52020</v>
      </c>
      <c r="B10" s="12">
        <f t="shared" si="2"/>
        <v>43952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>
        <v>0</v>
      </c>
      <c r="I10" s="24">
        <f t="shared" si="7"/>
        <v>0</v>
      </c>
      <c r="J10" s="24">
        <f t="shared" si="8"/>
        <v>0</v>
      </c>
      <c r="K10" s="27">
        <v>43961</v>
      </c>
      <c r="L10" s="26">
        <v>0</v>
      </c>
      <c r="M10" s="27"/>
      <c r="N10" s="28"/>
      <c r="O10" s="27"/>
      <c r="P10" s="28"/>
      <c r="S10" s="5"/>
    </row>
    <row r="11" ht="15.75" spans="1:19">
      <c r="A11" s="5" t="str">
        <f t="shared" si="1"/>
        <v>62020</v>
      </c>
      <c r="B11" s="12">
        <f t="shared" si="2"/>
        <v>43983</v>
      </c>
      <c r="C11" s="13">
        <f t="shared" si="3"/>
        <v>100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>
        <v>0</v>
      </c>
      <c r="I11" s="24">
        <f t="shared" si="7"/>
        <v>100</v>
      </c>
      <c r="J11" s="24">
        <f t="shared" si="8"/>
        <v>0</v>
      </c>
      <c r="K11" s="27">
        <v>43997</v>
      </c>
      <c r="L11" s="26">
        <v>-100</v>
      </c>
      <c r="M11" s="27"/>
      <c r="N11" s="28"/>
      <c r="O11" s="27"/>
      <c r="P11" s="28"/>
      <c r="S11" s="5"/>
    </row>
    <row r="12" ht="15.75" spans="1:19">
      <c r="A12" s="5" t="str">
        <f t="shared" si="1"/>
        <v>72020</v>
      </c>
      <c r="B12" s="12">
        <f t="shared" si="2"/>
        <v>44013</v>
      </c>
      <c r="C12" s="13">
        <f t="shared" si="3"/>
        <v>0</v>
      </c>
      <c r="D12" s="13">
        <f t="shared" si="4"/>
        <v>10</v>
      </c>
      <c r="E12" s="13">
        <f t="shared" si="5"/>
        <v>10</v>
      </c>
      <c r="F12" s="14">
        <f t="shared" si="6"/>
        <v>10</v>
      </c>
      <c r="G12" s="14">
        <f t="shared" si="0"/>
        <v>0</v>
      </c>
      <c r="H12">
        <v>100</v>
      </c>
      <c r="I12" s="24">
        <f t="shared" si="7"/>
        <v>0</v>
      </c>
      <c r="J12" s="24">
        <f t="shared" si="8"/>
        <v>110</v>
      </c>
      <c r="K12" s="27">
        <v>44020</v>
      </c>
      <c r="L12" s="26">
        <v>110</v>
      </c>
      <c r="M12" s="27"/>
      <c r="N12" s="28"/>
      <c r="O12" s="27"/>
      <c r="P12" s="28"/>
      <c r="S12" s="5"/>
    </row>
    <row r="13" ht="15.75" spans="1:19">
      <c r="A13" s="5" t="str">
        <f t="shared" si="1"/>
        <v>82020</v>
      </c>
      <c r="B13" s="12">
        <f t="shared" si="2"/>
        <v>44044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>
        <v>0</v>
      </c>
      <c r="I13" s="24">
        <f t="shared" si="7"/>
        <v>0</v>
      </c>
      <c r="J13" s="24">
        <f t="shared" si="8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92020</v>
      </c>
      <c r="B14" s="12">
        <f t="shared" si="2"/>
        <v>44075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>
        <v>0</v>
      </c>
      <c r="I14" s="24">
        <f t="shared" si="7"/>
        <v>0</v>
      </c>
      <c r="J14" s="24">
        <f t="shared" si="8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102020</v>
      </c>
      <c r="B15" s="12">
        <f t="shared" si="2"/>
        <v>44105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>
        <v>0</v>
      </c>
      <c r="I15" s="24">
        <f t="shared" si="7"/>
        <v>0</v>
      </c>
      <c r="J15" s="24">
        <f t="shared" si="8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112020</v>
      </c>
      <c r="B16" s="12">
        <f t="shared" si="2"/>
        <v>44136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>
        <v>0</v>
      </c>
      <c r="I16" s="24">
        <f t="shared" si="7"/>
        <v>0</v>
      </c>
      <c r="J16" s="24">
        <f t="shared" si="8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122020</v>
      </c>
      <c r="B17" s="12">
        <f t="shared" si="2"/>
        <v>44166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>
        <v>0</v>
      </c>
      <c r="I17" s="24">
        <f t="shared" si="7"/>
        <v>0</v>
      </c>
      <c r="J17" s="24">
        <f t="shared" si="8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12021</v>
      </c>
      <c r="B18" s="12">
        <f t="shared" si="2"/>
        <v>44197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>
        <v>0</v>
      </c>
      <c r="I18" s="24">
        <f t="shared" si="7"/>
        <v>0</v>
      </c>
      <c r="J18" s="24">
        <f t="shared" si="8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22021</v>
      </c>
      <c r="B19" s="12">
        <f t="shared" si="2"/>
        <v>44228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>
        <v>0</v>
      </c>
      <c r="I19" s="24">
        <f t="shared" si="7"/>
        <v>0</v>
      </c>
      <c r="J19" s="24">
        <f t="shared" si="8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32021</v>
      </c>
      <c r="B20" s="12">
        <f t="shared" si="2"/>
        <v>44256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>
        <v>0</v>
      </c>
      <c r="I20" s="24">
        <f t="shared" si="7"/>
        <v>0</v>
      </c>
      <c r="J20" s="24">
        <f t="shared" si="8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42021</v>
      </c>
      <c r="B21" s="12">
        <f t="shared" si="2"/>
        <v>44287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>
        <v>0</v>
      </c>
      <c r="I21" s="24">
        <f t="shared" si="7"/>
        <v>0</v>
      </c>
      <c r="J21" s="24">
        <f t="shared" si="8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52021</v>
      </c>
      <c r="B22" s="12">
        <f t="shared" si="2"/>
        <v>44317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>
        <v>0</v>
      </c>
      <c r="I22" s="24">
        <f t="shared" si="7"/>
        <v>0</v>
      </c>
      <c r="J22" s="24">
        <f t="shared" si="8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62021</v>
      </c>
      <c r="B23" s="12">
        <f t="shared" si="2"/>
        <v>44348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>
        <v>0</v>
      </c>
      <c r="I23" s="24">
        <f t="shared" si="7"/>
        <v>0</v>
      </c>
      <c r="J23" s="24">
        <f t="shared" si="8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72021</v>
      </c>
      <c r="B24" s="12">
        <f t="shared" si="2"/>
        <v>44378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>
        <v>0</v>
      </c>
      <c r="I24" s="24">
        <f t="shared" si="7"/>
        <v>0</v>
      </c>
      <c r="J24" s="24">
        <f t="shared" si="8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82021</v>
      </c>
      <c r="B25" s="12">
        <f t="shared" si="2"/>
        <v>44409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>
        <v>0</v>
      </c>
      <c r="I25" s="24">
        <f t="shared" si="7"/>
        <v>0</v>
      </c>
      <c r="J25" s="24">
        <f t="shared" si="8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92021</v>
      </c>
      <c r="B26" s="12">
        <f t="shared" si="2"/>
        <v>44440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>
        <v>0</v>
      </c>
      <c r="I26" s="24">
        <f t="shared" si="7"/>
        <v>0</v>
      </c>
      <c r="J26" s="24">
        <f t="shared" si="8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102021</v>
      </c>
      <c r="B27" s="12">
        <f t="shared" si="2"/>
        <v>44470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>
        <v>0</v>
      </c>
      <c r="I27" s="24">
        <f t="shared" si="7"/>
        <v>0</v>
      </c>
      <c r="J27" s="24">
        <f t="shared" si="8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112021</v>
      </c>
      <c r="B28" s="12">
        <f t="shared" si="2"/>
        <v>44501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>
        <v>0</v>
      </c>
      <c r="I28" s="24">
        <f t="shared" si="7"/>
        <v>0</v>
      </c>
      <c r="J28" s="24">
        <f t="shared" si="8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122021</v>
      </c>
      <c r="B29" s="12">
        <f t="shared" si="2"/>
        <v>44531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>
        <v>0</v>
      </c>
      <c r="I29" s="24">
        <f t="shared" si="7"/>
        <v>0</v>
      </c>
      <c r="J29" s="24">
        <f t="shared" si="8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12022</v>
      </c>
      <c r="B30" s="12">
        <f t="shared" si="2"/>
        <v>44562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>
        <v>0</v>
      </c>
      <c r="I30" s="24">
        <f t="shared" si="7"/>
        <v>0</v>
      </c>
      <c r="J30" s="24">
        <f t="shared" si="8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22022</v>
      </c>
      <c r="B31" s="12">
        <f t="shared" si="2"/>
        <v>44593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>
        <v>0</v>
      </c>
      <c r="I31" s="24">
        <f t="shared" si="7"/>
        <v>0</v>
      </c>
      <c r="J31" s="24">
        <f t="shared" si="8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32022</v>
      </c>
      <c r="B32" s="12">
        <f t="shared" si="2"/>
        <v>44621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>
        <v>0</v>
      </c>
      <c r="I32" s="24">
        <f t="shared" si="7"/>
        <v>0</v>
      </c>
      <c r="J32" s="24">
        <f t="shared" si="8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42022</v>
      </c>
      <c r="B33" s="12">
        <f t="shared" si="2"/>
        <v>44652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>
        <v>0</v>
      </c>
      <c r="I33" s="24">
        <f t="shared" si="7"/>
        <v>0</v>
      </c>
      <c r="J33" s="24">
        <f t="shared" si="8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52022</v>
      </c>
      <c r="B34" s="12">
        <f t="shared" si="2"/>
        <v>44682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>
        <v>0</v>
      </c>
      <c r="I34" s="24">
        <f t="shared" si="7"/>
        <v>0</v>
      </c>
      <c r="J34" s="24">
        <f t="shared" si="8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62022</v>
      </c>
      <c r="B35" s="12">
        <f t="shared" si="2"/>
        <v>44713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>
        <v>0</v>
      </c>
      <c r="I35" s="24">
        <f t="shared" si="7"/>
        <v>0</v>
      </c>
      <c r="J35" s="24">
        <f t="shared" si="8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72022</v>
      </c>
      <c r="B36" s="12">
        <f t="shared" si="2"/>
        <v>44743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>
        <v>0</v>
      </c>
      <c r="I36" s="24">
        <f t="shared" si="7"/>
        <v>0</v>
      </c>
      <c r="J36" s="24">
        <f t="shared" si="8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82022</v>
      </c>
      <c r="B37" s="12">
        <f t="shared" si="2"/>
        <v>44774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9">E37-F37</f>
        <v>0</v>
      </c>
      <c r="H37">
        <v>0</v>
      </c>
      <c r="I37" s="24">
        <f t="shared" si="7"/>
        <v>0</v>
      </c>
      <c r="J37" s="24">
        <f t="shared" si="8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si="1"/>
        <v>92022</v>
      </c>
      <c r="B38" s="12">
        <f t="shared" si="2"/>
        <v>44805</v>
      </c>
      <c r="C38" s="13">
        <f t="shared" ref="C38:C69" si="10">C37-H38+I38</f>
        <v>0</v>
      </c>
      <c r="D38" s="13">
        <f t="shared" ref="D38:D69" si="11">C37*$K$1</f>
        <v>0</v>
      </c>
      <c r="E38" s="13">
        <f t="shared" ref="E38:E69" si="12">C37*$K$1+G37</f>
        <v>0</v>
      </c>
      <c r="F38" s="14">
        <f t="shared" ref="F38:F69" si="13">IF(J38&gt;E38,E38,J38)</f>
        <v>0</v>
      </c>
      <c r="G38" s="14">
        <f t="shared" si="9"/>
        <v>0</v>
      </c>
      <c r="H38" s="14">
        <f t="shared" ref="H38:H69" si="14">IF(J38&gt;F38,J38-F38,0)</f>
        <v>0</v>
      </c>
      <c r="I38" s="24">
        <f t="shared" ref="I38:I69" si="15">-SUMIF(L38:P38,"&lt;0",L38:P38)</f>
        <v>0</v>
      </c>
      <c r="J38" s="24">
        <f t="shared" si="8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"/>
        <v>102022</v>
      </c>
      <c r="B39" s="12">
        <f t="shared" si="2"/>
        <v>44835</v>
      </c>
      <c r="C39" s="13">
        <f t="shared" si="10"/>
        <v>0</v>
      </c>
      <c r="D39" s="13">
        <f t="shared" si="11"/>
        <v>0</v>
      </c>
      <c r="E39" s="13">
        <f t="shared" si="12"/>
        <v>0</v>
      </c>
      <c r="F39" s="14">
        <f t="shared" si="13"/>
        <v>0</v>
      </c>
      <c r="G39" s="14">
        <f t="shared" si="9"/>
        <v>0</v>
      </c>
      <c r="H39" s="14">
        <f t="shared" si="14"/>
        <v>0</v>
      </c>
      <c r="I39" s="24">
        <f t="shared" si="15"/>
        <v>0</v>
      </c>
      <c r="J39" s="24">
        <f t="shared" si="8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"/>
        <v>112022</v>
      </c>
      <c r="B40" s="12">
        <f t="shared" si="2"/>
        <v>44866</v>
      </c>
      <c r="C40" s="13">
        <f t="shared" si="10"/>
        <v>0</v>
      </c>
      <c r="D40" s="13">
        <f t="shared" si="11"/>
        <v>0</v>
      </c>
      <c r="E40" s="13">
        <f t="shared" si="12"/>
        <v>0</v>
      </c>
      <c r="F40" s="14">
        <f t="shared" si="13"/>
        <v>0</v>
      </c>
      <c r="G40" s="14">
        <f t="shared" si="9"/>
        <v>0</v>
      </c>
      <c r="H40" s="14">
        <f t="shared" si="14"/>
        <v>0</v>
      </c>
      <c r="I40" s="24">
        <f t="shared" si="15"/>
        <v>0</v>
      </c>
      <c r="J40" s="24">
        <f t="shared" si="8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"/>
        <v>122022</v>
      </c>
      <c r="B41" s="12">
        <f t="shared" si="2"/>
        <v>44896</v>
      </c>
      <c r="C41" s="13">
        <f t="shared" si="10"/>
        <v>0</v>
      </c>
      <c r="D41" s="13">
        <f t="shared" si="11"/>
        <v>0</v>
      </c>
      <c r="E41" s="13">
        <f t="shared" si="12"/>
        <v>0</v>
      </c>
      <c r="F41" s="14">
        <f t="shared" si="13"/>
        <v>0</v>
      </c>
      <c r="G41" s="14">
        <f t="shared" si="9"/>
        <v>0</v>
      </c>
      <c r="H41" s="14">
        <f t="shared" si="14"/>
        <v>0</v>
      </c>
      <c r="I41" s="24">
        <f t="shared" si="15"/>
        <v>0</v>
      </c>
      <c r="J41" s="24">
        <f t="shared" si="8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"/>
        <v>12023</v>
      </c>
      <c r="B42" s="12">
        <f t="shared" si="2"/>
        <v>44927</v>
      </c>
      <c r="C42" s="13">
        <f t="shared" si="10"/>
        <v>0</v>
      </c>
      <c r="D42" s="13">
        <f t="shared" si="11"/>
        <v>0</v>
      </c>
      <c r="E42" s="13">
        <f t="shared" si="12"/>
        <v>0</v>
      </c>
      <c r="F42" s="14">
        <f t="shared" si="13"/>
        <v>0</v>
      </c>
      <c r="G42" s="14">
        <f t="shared" si="9"/>
        <v>0</v>
      </c>
      <c r="H42" s="14">
        <f t="shared" si="14"/>
        <v>0</v>
      </c>
      <c r="I42" s="24">
        <f t="shared" si="15"/>
        <v>0</v>
      </c>
      <c r="J42" s="24">
        <f t="shared" si="8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"/>
        <v>22023</v>
      </c>
      <c r="B43" s="12">
        <f t="shared" si="2"/>
        <v>44958</v>
      </c>
      <c r="C43" s="13">
        <f t="shared" si="10"/>
        <v>0</v>
      </c>
      <c r="D43" s="13">
        <f t="shared" si="11"/>
        <v>0</v>
      </c>
      <c r="E43" s="13">
        <f t="shared" si="12"/>
        <v>0</v>
      </c>
      <c r="F43" s="14">
        <f t="shared" si="13"/>
        <v>0</v>
      </c>
      <c r="G43" s="14">
        <f t="shared" si="9"/>
        <v>0</v>
      </c>
      <c r="H43" s="14">
        <f t="shared" si="14"/>
        <v>0</v>
      </c>
      <c r="I43" s="24">
        <f t="shared" si="15"/>
        <v>0</v>
      </c>
      <c r="J43" s="24">
        <f t="shared" si="8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"/>
        <v>32023</v>
      </c>
      <c r="B44" s="12">
        <f t="shared" si="2"/>
        <v>44986</v>
      </c>
      <c r="C44" s="13">
        <f t="shared" si="10"/>
        <v>0</v>
      </c>
      <c r="D44" s="13">
        <f t="shared" si="11"/>
        <v>0</v>
      </c>
      <c r="E44" s="13">
        <f t="shared" si="12"/>
        <v>0</v>
      </c>
      <c r="F44" s="14">
        <f t="shared" si="13"/>
        <v>0</v>
      </c>
      <c r="G44" s="14">
        <f t="shared" si="9"/>
        <v>0</v>
      </c>
      <c r="H44" s="14">
        <f t="shared" si="14"/>
        <v>0</v>
      </c>
      <c r="I44" s="24">
        <f t="shared" si="15"/>
        <v>0</v>
      </c>
      <c r="J44" s="24">
        <f t="shared" si="8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"/>
        <v>42023</v>
      </c>
      <c r="B45" s="12">
        <f t="shared" si="2"/>
        <v>45017</v>
      </c>
      <c r="C45" s="13">
        <f t="shared" si="10"/>
        <v>0</v>
      </c>
      <c r="D45" s="13">
        <f t="shared" si="11"/>
        <v>0</v>
      </c>
      <c r="E45" s="13">
        <f t="shared" si="12"/>
        <v>0</v>
      </c>
      <c r="F45" s="14">
        <f t="shared" si="13"/>
        <v>0</v>
      </c>
      <c r="G45" s="14">
        <f t="shared" si="9"/>
        <v>0</v>
      </c>
      <c r="H45" s="14">
        <f t="shared" si="14"/>
        <v>0</v>
      </c>
      <c r="I45" s="24">
        <f t="shared" si="15"/>
        <v>0</v>
      </c>
      <c r="J45" s="24">
        <f t="shared" si="8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"/>
        <v>52023</v>
      </c>
      <c r="B46" s="12">
        <f t="shared" si="2"/>
        <v>45047</v>
      </c>
      <c r="C46" s="13">
        <f t="shared" si="10"/>
        <v>0</v>
      </c>
      <c r="D46" s="13">
        <f t="shared" si="11"/>
        <v>0</v>
      </c>
      <c r="E46" s="13">
        <f t="shared" si="12"/>
        <v>0</v>
      </c>
      <c r="F46" s="14">
        <f t="shared" si="13"/>
        <v>0</v>
      </c>
      <c r="G46" s="14">
        <f t="shared" si="9"/>
        <v>0</v>
      </c>
      <c r="H46" s="14">
        <f t="shared" si="14"/>
        <v>0</v>
      </c>
      <c r="I46" s="24">
        <f t="shared" si="15"/>
        <v>0</v>
      </c>
      <c r="J46" s="24">
        <f t="shared" si="8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"/>
        <v>62023</v>
      </c>
      <c r="B47" s="12">
        <f t="shared" si="2"/>
        <v>45078</v>
      </c>
      <c r="C47" s="13">
        <f t="shared" si="10"/>
        <v>0</v>
      </c>
      <c r="D47" s="13">
        <f t="shared" si="11"/>
        <v>0</v>
      </c>
      <c r="E47" s="13">
        <f t="shared" si="12"/>
        <v>0</v>
      </c>
      <c r="F47" s="14">
        <f t="shared" si="13"/>
        <v>0</v>
      </c>
      <c r="G47" s="14">
        <f t="shared" si="9"/>
        <v>0</v>
      </c>
      <c r="H47" s="14">
        <f t="shared" si="14"/>
        <v>0</v>
      </c>
      <c r="I47" s="24">
        <f t="shared" si="15"/>
        <v>0</v>
      </c>
      <c r="J47" s="24">
        <f t="shared" si="8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"/>
        <v>72023</v>
      </c>
      <c r="B48" s="12">
        <f t="shared" si="2"/>
        <v>45108</v>
      </c>
      <c r="C48" s="13">
        <f t="shared" si="10"/>
        <v>0</v>
      </c>
      <c r="D48" s="13">
        <f t="shared" si="11"/>
        <v>0</v>
      </c>
      <c r="E48" s="13">
        <f t="shared" si="12"/>
        <v>0</v>
      </c>
      <c r="F48" s="14">
        <f t="shared" si="13"/>
        <v>0</v>
      </c>
      <c r="G48" s="14">
        <f t="shared" si="9"/>
        <v>0</v>
      </c>
      <c r="H48" s="14">
        <f t="shared" si="14"/>
        <v>0</v>
      </c>
      <c r="I48" s="24">
        <f t="shared" si="15"/>
        <v>0</v>
      </c>
      <c r="J48" s="24">
        <f t="shared" si="8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"/>
        <v>82023</v>
      </c>
      <c r="B49" s="12">
        <f t="shared" si="2"/>
        <v>45139</v>
      </c>
      <c r="C49" s="13">
        <f t="shared" si="10"/>
        <v>0</v>
      </c>
      <c r="D49" s="13">
        <f t="shared" si="11"/>
        <v>0</v>
      </c>
      <c r="E49" s="13">
        <f t="shared" si="12"/>
        <v>0</v>
      </c>
      <c r="F49" s="14">
        <f t="shared" si="13"/>
        <v>0</v>
      </c>
      <c r="G49" s="14">
        <f t="shared" si="9"/>
        <v>0</v>
      </c>
      <c r="H49" s="14">
        <f t="shared" si="14"/>
        <v>0</v>
      </c>
      <c r="I49" s="24">
        <f t="shared" si="15"/>
        <v>0</v>
      </c>
      <c r="J49" s="24">
        <f t="shared" si="8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"/>
        <v>92023</v>
      </c>
      <c r="B50" s="12">
        <f t="shared" si="2"/>
        <v>45170</v>
      </c>
      <c r="C50" s="13">
        <f t="shared" si="10"/>
        <v>0</v>
      </c>
      <c r="D50" s="13">
        <f t="shared" si="11"/>
        <v>0</v>
      </c>
      <c r="E50" s="13">
        <f t="shared" si="12"/>
        <v>0</v>
      </c>
      <c r="F50" s="14">
        <f t="shared" si="13"/>
        <v>0</v>
      </c>
      <c r="G50" s="14">
        <f t="shared" si="9"/>
        <v>0</v>
      </c>
      <c r="H50" s="14">
        <f t="shared" si="14"/>
        <v>0</v>
      </c>
      <c r="I50" s="24">
        <f t="shared" si="15"/>
        <v>0</v>
      </c>
      <c r="J50" s="24">
        <f t="shared" si="8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"/>
        <v>102023</v>
      </c>
      <c r="B51" s="12">
        <f t="shared" si="2"/>
        <v>45200</v>
      </c>
      <c r="C51" s="13">
        <f t="shared" si="10"/>
        <v>0</v>
      </c>
      <c r="D51" s="13">
        <f t="shared" si="11"/>
        <v>0</v>
      </c>
      <c r="E51" s="13">
        <f t="shared" si="12"/>
        <v>0</v>
      </c>
      <c r="F51" s="14">
        <f t="shared" si="13"/>
        <v>0</v>
      </c>
      <c r="G51" s="14">
        <f t="shared" si="9"/>
        <v>0</v>
      </c>
      <c r="H51" s="14">
        <f t="shared" si="14"/>
        <v>0</v>
      </c>
      <c r="I51" s="24">
        <f t="shared" si="15"/>
        <v>0</v>
      </c>
      <c r="J51" s="24">
        <f t="shared" si="8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"/>
        <v>112023</v>
      </c>
      <c r="B52" s="12">
        <f t="shared" si="2"/>
        <v>45231</v>
      </c>
      <c r="C52" s="13">
        <f t="shared" si="10"/>
        <v>0</v>
      </c>
      <c r="D52" s="13">
        <f t="shared" si="11"/>
        <v>0</v>
      </c>
      <c r="E52" s="13">
        <f t="shared" si="12"/>
        <v>0</v>
      </c>
      <c r="F52" s="14">
        <f t="shared" si="13"/>
        <v>0</v>
      </c>
      <c r="G52" s="14">
        <f t="shared" si="9"/>
        <v>0</v>
      </c>
      <c r="H52" s="14">
        <f t="shared" si="14"/>
        <v>0</v>
      </c>
      <c r="I52" s="24">
        <f t="shared" si="15"/>
        <v>0</v>
      </c>
      <c r="J52" s="24">
        <f t="shared" si="8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"/>
        <v>122023</v>
      </c>
      <c r="B53" s="12">
        <f t="shared" si="2"/>
        <v>45261</v>
      </c>
      <c r="C53" s="13">
        <f t="shared" si="10"/>
        <v>0</v>
      </c>
      <c r="D53" s="13">
        <f t="shared" si="11"/>
        <v>0</v>
      </c>
      <c r="E53" s="13">
        <f t="shared" si="12"/>
        <v>0</v>
      </c>
      <c r="F53" s="14">
        <f t="shared" si="13"/>
        <v>0</v>
      </c>
      <c r="G53" s="14">
        <f t="shared" si="9"/>
        <v>0</v>
      </c>
      <c r="H53" s="14">
        <f t="shared" si="14"/>
        <v>0</v>
      </c>
      <c r="I53" s="24">
        <f t="shared" si="15"/>
        <v>0</v>
      </c>
      <c r="J53" s="24">
        <f t="shared" si="8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"/>
        <v>12024</v>
      </c>
      <c r="B54" s="12">
        <f t="shared" si="2"/>
        <v>45292</v>
      </c>
      <c r="C54" s="13">
        <f t="shared" si="10"/>
        <v>0</v>
      </c>
      <c r="D54" s="13">
        <f t="shared" si="11"/>
        <v>0</v>
      </c>
      <c r="E54" s="13">
        <f t="shared" si="12"/>
        <v>0</v>
      </c>
      <c r="F54" s="14">
        <f t="shared" si="13"/>
        <v>0</v>
      </c>
      <c r="G54" s="14">
        <f t="shared" si="9"/>
        <v>0</v>
      </c>
      <c r="H54" s="14">
        <f t="shared" si="14"/>
        <v>0</v>
      </c>
      <c r="I54" s="24">
        <f t="shared" si="15"/>
        <v>0</v>
      </c>
      <c r="J54" s="24">
        <f t="shared" si="8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"/>
        <v>22024</v>
      </c>
      <c r="B55" s="12">
        <f t="shared" si="2"/>
        <v>45323</v>
      </c>
      <c r="C55" s="13">
        <f t="shared" si="10"/>
        <v>0</v>
      </c>
      <c r="D55" s="13">
        <f t="shared" si="11"/>
        <v>0</v>
      </c>
      <c r="E55" s="13">
        <f t="shared" si="12"/>
        <v>0</v>
      </c>
      <c r="F55" s="14">
        <f t="shared" si="13"/>
        <v>0</v>
      </c>
      <c r="G55" s="14">
        <f t="shared" si="9"/>
        <v>0</v>
      </c>
      <c r="H55" s="14">
        <f t="shared" si="14"/>
        <v>0</v>
      </c>
      <c r="I55" s="24">
        <f t="shared" si="15"/>
        <v>0</v>
      </c>
      <c r="J55" s="24">
        <f t="shared" si="8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"/>
        <v>32024</v>
      </c>
      <c r="B56" s="12">
        <f t="shared" si="2"/>
        <v>45352</v>
      </c>
      <c r="C56" s="13">
        <f t="shared" si="10"/>
        <v>0</v>
      </c>
      <c r="D56" s="13">
        <f t="shared" si="11"/>
        <v>0</v>
      </c>
      <c r="E56" s="13">
        <f t="shared" si="12"/>
        <v>0</v>
      </c>
      <c r="F56" s="14">
        <f t="shared" si="13"/>
        <v>0</v>
      </c>
      <c r="G56" s="14">
        <f t="shared" si="9"/>
        <v>0</v>
      </c>
      <c r="H56" s="14">
        <f t="shared" si="14"/>
        <v>0</v>
      </c>
      <c r="I56" s="24">
        <f t="shared" si="15"/>
        <v>0</v>
      </c>
      <c r="J56" s="24">
        <f t="shared" si="8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"/>
        <v>42024</v>
      </c>
      <c r="B57" s="12">
        <f t="shared" si="2"/>
        <v>45383</v>
      </c>
      <c r="C57" s="13">
        <f t="shared" si="10"/>
        <v>0</v>
      </c>
      <c r="D57" s="13">
        <f t="shared" si="11"/>
        <v>0</v>
      </c>
      <c r="E57" s="13">
        <f t="shared" si="12"/>
        <v>0</v>
      </c>
      <c r="F57" s="14">
        <f t="shared" si="13"/>
        <v>0</v>
      </c>
      <c r="G57" s="14">
        <f t="shared" si="9"/>
        <v>0</v>
      </c>
      <c r="H57" s="14">
        <f t="shared" si="14"/>
        <v>0</v>
      </c>
      <c r="I57" s="24">
        <f t="shared" si="15"/>
        <v>0</v>
      </c>
      <c r="J57" s="24">
        <f t="shared" si="8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"/>
        <v>52024</v>
      </c>
      <c r="B58" s="12">
        <f t="shared" si="2"/>
        <v>45413</v>
      </c>
      <c r="C58" s="13">
        <f t="shared" si="10"/>
        <v>0</v>
      </c>
      <c r="D58" s="13">
        <f t="shared" si="11"/>
        <v>0</v>
      </c>
      <c r="E58" s="13">
        <f t="shared" si="12"/>
        <v>0</v>
      </c>
      <c r="F58" s="14">
        <f t="shared" si="13"/>
        <v>0</v>
      </c>
      <c r="G58" s="14">
        <f t="shared" si="9"/>
        <v>0</v>
      </c>
      <c r="H58" s="14">
        <f t="shared" si="14"/>
        <v>0</v>
      </c>
      <c r="I58" s="24">
        <f t="shared" si="15"/>
        <v>0</v>
      </c>
      <c r="J58" s="24">
        <f t="shared" si="8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"/>
        <v>62024</v>
      </c>
      <c r="B59" s="12">
        <f t="shared" si="2"/>
        <v>45444</v>
      </c>
      <c r="C59" s="13">
        <f t="shared" si="10"/>
        <v>0</v>
      </c>
      <c r="D59" s="13">
        <f t="shared" si="11"/>
        <v>0</v>
      </c>
      <c r="E59" s="13">
        <f t="shared" si="12"/>
        <v>0</v>
      </c>
      <c r="F59" s="14">
        <f t="shared" si="13"/>
        <v>0</v>
      </c>
      <c r="G59" s="14">
        <f t="shared" si="9"/>
        <v>0</v>
      </c>
      <c r="H59" s="14">
        <f t="shared" si="14"/>
        <v>0</v>
      </c>
      <c r="I59" s="24">
        <f t="shared" si="15"/>
        <v>0</v>
      </c>
      <c r="J59" s="24">
        <f t="shared" si="8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"/>
        <v>72024</v>
      </c>
      <c r="B60" s="12">
        <f t="shared" si="2"/>
        <v>45474</v>
      </c>
      <c r="C60" s="13">
        <f t="shared" si="10"/>
        <v>0</v>
      </c>
      <c r="D60" s="13">
        <f t="shared" si="11"/>
        <v>0</v>
      </c>
      <c r="E60" s="13">
        <f t="shared" si="12"/>
        <v>0</v>
      </c>
      <c r="F60" s="14">
        <f t="shared" si="13"/>
        <v>0</v>
      </c>
      <c r="G60" s="14">
        <f t="shared" si="9"/>
        <v>0</v>
      </c>
      <c r="H60" s="14">
        <f t="shared" si="14"/>
        <v>0</v>
      </c>
      <c r="I60" s="24">
        <f t="shared" si="15"/>
        <v>0</v>
      </c>
      <c r="J60" s="24">
        <f t="shared" si="8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"/>
        <v>82024</v>
      </c>
      <c r="B61" s="12">
        <f t="shared" si="2"/>
        <v>45505</v>
      </c>
      <c r="C61" s="13">
        <f t="shared" si="10"/>
        <v>0</v>
      </c>
      <c r="D61" s="13">
        <f t="shared" si="11"/>
        <v>0</v>
      </c>
      <c r="E61" s="13">
        <f t="shared" si="12"/>
        <v>0</v>
      </c>
      <c r="F61" s="14">
        <f t="shared" si="13"/>
        <v>0</v>
      </c>
      <c r="G61" s="14">
        <f t="shared" si="9"/>
        <v>0</v>
      </c>
      <c r="H61" s="14">
        <f t="shared" si="14"/>
        <v>0</v>
      </c>
      <c r="I61" s="24">
        <f t="shared" si="15"/>
        <v>0</v>
      </c>
      <c r="J61" s="24">
        <f t="shared" si="8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"/>
        <v>92024</v>
      </c>
      <c r="B62" s="12">
        <f t="shared" si="2"/>
        <v>45536</v>
      </c>
      <c r="C62" s="13">
        <f t="shared" si="10"/>
        <v>0</v>
      </c>
      <c r="D62" s="13">
        <f t="shared" si="11"/>
        <v>0</v>
      </c>
      <c r="E62" s="13">
        <f t="shared" si="12"/>
        <v>0</v>
      </c>
      <c r="F62" s="14">
        <f t="shared" si="13"/>
        <v>0</v>
      </c>
      <c r="G62" s="14">
        <f t="shared" si="9"/>
        <v>0</v>
      </c>
      <c r="H62" s="14">
        <f t="shared" si="14"/>
        <v>0</v>
      </c>
      <c r="I62" s="24">
        <f t="shared" si="15"/>
        <v>0</v>
      </c>
      <c r="J62" s="24">
        <f t="shared" si="8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"/>
        <v>102024</v>
      </c>
      <c r="B63" s="12">
        <f t="shared" si="2"/>
        <v>45566</v>
      </c>
      <c r="C63" s="13">
        <f t="shared" si="10"/>
        <v>0</v>
      </c>
      <c r="D63" s="13">
        <f t="shared" si="11"/>
        <v>0</v>
      </c>
      <c r="E63" s="13">
        <f t="shared" si="12"/>
        <v>0</v>
      </c>
      <c r="F63" s="14">
        <f t="shared" si="13"/>
        <v>0</v>
      </c>
      <c r="G63" s="14">
        <f t="shared" si="9"/>
        <v>0</v>
      </c>
      <c r="H63" s="14">
        <f t="shared" si="14"/>
        <v>0</v>
      </c>
      <c r="I63" s="24">
        <f t="shared" si="15"/>
        <v>0</v>
      </c>
      <c r="J63" s="24">
        <f t="shared" si="8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"/>
        <v>112024</v>
      </c>
      <c r="B64" s="12">
        <f t="shared" si="2"/>
        <v>45597</v>
      </c>
      <c r="C64" s="13">
        <f t="shared" si="10"/>
        <v>0</v>
      </c>
      <c r="D64" s="13">
        <f t="shared" si="11"/>
        <v>0</v>
      </c>
      <c r="E64" s="13">
        <f t="shared" si="12"/>
        <v>0</v>
      </c>
      <c r="F64" s="14">
        <f t="shared" si="13"/>
        <v>0</v>
      </c>
      <c r="G64" s="14">
        <f t="shared" si="9"/>
        <v>0</v>
      </c>
      <c r="H64" s="14">
        <f t="shared" si="14"/>
        <v>0</v>
      </c>
      <c r="I64" s="24">
        <f t="shared" si="15"/>
        <v>0</v>
      </c>
      <c r="J64" s="24">
        <f t="shared" si="8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"/>
        <v>122024</v>
      </c>
      <c r="B65" s="12">
        <f t="shared" si="2"/>
        <v>45627</v>
      </c>
      <c r="C65" s="13">
        <f t="shared" si="10"/>
        <v>0</v>
      </c>
      <c r="D65" s="13">
        <f t="shared" si="11"/>
        <v>0</v>
      </c>
      <c r="E65" s="13">
        <f t="shared" si="12"/>
        <v>0</v>
      </c>
      <c r="F65" s="14">
        <f t="shared" si="13"/>
        <v>0</v>
      </c>
      <c r="G65" s="14">
        <f t="shared" si="9"/>
        <v>0</v>
      </c>
      <c r="H65" s="14">
        <f t="shared" si="14"/>
        <v>0</v>
      </c>
      <c r="I65" s="24">
        <f t="shared" si="15"/>
        <v>0</v>
      </c>
      <c r="J65" s="24">
        <f t="shared" si="8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"/>
        <v>12025</v>
      </c>
      <c r="B66" s="12">
        <f t="shared" si="2"/>
        <v>45658</v>
      </c>
      <c r="C66" s="13">
        <f t="shared" si="10"/>
        <v>0</v>
      </c>
      <c r="D66" s="13">
        <f t="shared" si="11"/>
        <v>0</v>
      </c>
      <c r="E66" s="13">
        <f t="shared" si="12"/>
        <v>0</v>
      </c>
      <c r="F66" s="14">
        <f t="shared" si="13"/>
        <v>0</v>
      </c>
      <c r="G66" s="14">
        <f t="shared" si="9"/>
        <v>0</v>
      </c>
      <c r="H66" s="14">
        <f t="shared" si="14"/>
        <v>0</v>
      </c>
      <c r="I66" s="24">
        <f t="shared" si="15"/>
        <v>0</v>
      </c>
      <c r="J66" s="24">
        <f t="shared" si="8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"/>
        <v>22025</v>
      </c>
      <c r="B67" s="12">
        <f t="shared" si="2"/>
        <v>45689</v>
      </c>
      <c r="C67" s="13">
        <f t="shared" si="10"/>
        <v>0</v>
      </c>
      <c r="D67" s="13">
        <f t="shared" si="11"/>
        <v>0</v>
      </c>
      <c r="E67" s="13">
        <f t="shared" si="12"/>
        <v>0</v>
      </c>
      <c r="F67" s="14">
        <f t="shared" si="13"/>
        <v>0</v>
      </c>
      <c r="G67" s="14">
        <f t="shared" si="9"/>
        <v>0</v>
      </c>
      <c r="H67" s="14">
        <f t="shared" si="14"/>
        <v>0</v>
      </c>
      <c r="I67" s="24">
        <f t="shared" si="15"/>
        <v>0</v>
      </c>
      <c r="J67" s="24">
        <f t="shared" si="8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"/>
        <v>32025</v>
      </c>
      <c r="B68" s="12">
        <f t="shared" si="2"/>
        <v>45717</v>
      </c>
      <c r="C68" s="13">
        <f t="shared" si="10"/>
        <v>0</v>
      </c>
      <c r="D68" s="13">
        <f t="shared" si="11"/>
        <v>0</v>
      </c>
      <c r="E68" s="13">
        <f t="shared" si="12"/>
        <v>0</v>
      </c>
      <c r="F68" s="14">
        <f t="shared" si="13"/>
        <v>0</v>
      </c>
      <c r="G68" s="14">
        <f t="shared" si="9"/>
        <v>0</v>
      </c>
      <c r="H68" s="14">
        <f t="shared" si="14"/>
        <v>0</v>
      </c>
      <c r="I68" s="24">
        <f t="shared" si="15"/>
        <v>0</v>
      </c>
      <c r="J68" s="24">
        <f t="shared" si="8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"/>
        <v>42025</v>
      </c>
      <c r="B69" s="12">
        <f t="shared" si="2"/>
        <v>45748</v>
      </c>
      <c r="C69" s="13">
        <f t="shared" si="10"/>
        <v>0</v>
      </c>
      <c r="D69" s="13">
        <f t="shared" si="11"/>
        <v>0</v>
      </c>
      <c r="E69" s="13">
        <f t="shared" si="12"/>
        <v>0</v>
      </c>
      <c r="F69" s="14">
        <f t="shared" si="13"/>
        <v>0</v>
      </c>
      <c r="G69" s="14">
        <f t="shared" ref="G69:G100" si="16">E69-F69</f>
        <v>0</v>
      </c>
      <c r="H69" s="14">
        <f t="shared" si="14"/>
        <v>0</v>
      </c>
      <c r="I69" s="24">
        <f t="shared" si="15"/>
        <v>0</v>
      </c>
      <c r="J69" s="24">
        <f t="shared" si="8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24" si="17">MONTH(B70)&amp;YEAR(B70)</f>
        <v>52025</v>
      </c>
      <c r="B70" s="12">
        <f t="shared" ref="B70:B124" si="18">EDATE(B69,1)</f>
        <v>45778</v>
      </c>
      <c r="C70" s="13">
        <f t="shared" ref="C70:C101" si="19">C69-H70+I70</f>
        <v>0</v>
      </c>
      <c r="D70" s="13">
        <f t="shared" ref="D70:D101" si="20">C69*$K$1</f>
        <v>0</v>
      </c>
      <c r="E70" s="13">
        <f t="shared" ref="E70:E101" si="21">C69*$K$1+G69</f>
        <v>0</v>
      </c>
      <c r="F70" s="14">
        <f t="shared" ref="F70:F101" si="22">IF(J70&gt;E70,E70,J70)</f>
        <v>0</v>
      </c>
      <c r="G70" s="14">
        <f t="shared" si="16"/>
        <v>0</v>
      </c>
      <c r="H70" s="14">
        <f t="shared" ref="H70:H101" si="23">IF(J70&gt;F70,J70-F70,0)</f>
        <v>0</v>
      </c>
      <c r="I70" s="24">
        <f t="shared" ref="I70:I101" si="24">-SUMIF(L70:P70,"&lt;0",L70:P70)</f>
        <v>0</v>
      </c>
      <c r="J70" s="24">
        <f t="shared" si="8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7"/>
        <v>62025</v>
      </c>
      <c r="B71" s="12">
        <f t="shared" si="18"/>
        <v>45809</v>
      </c>
      <c r="C71" s="13">
        <f t="shared" si="19"/>
        <v>0</v>
      </c>
      <c r="D71" s="13">
        <f t="shared" si="20"/>
        <v>0</v>
      </c>
      <c r="E71" s="13">
        <f t="shared" si="21"/>
        <v>0</v>
      </c>
      <c r="F71" s="14">
        <f t="shared" si="22"/>
        <v>0</v>
      </c>
      <c r="G71" s="14">
        <f t="shared" si="16"/>
        <v>0</v>
      </c>
      <c r="H71" s="14">
        <f t="shared" si="23"/>
        <v>0</v>
      </c>
      <c r="I71" s="24">
        <f t="shared" si="24"/>
        <v>0</v>
      </c>
      <c r="J71" s="24">
        <f t="shared" ref="J71:J124" si="25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7"/>
        <v>72025</v>
      </c>
      <c r="B72" s="12">
        <f t="shared" si="18"/>
        <v>45839</v>
      </c>
      <c r="C72" s="13">
        <f t="shared" si="19"/>
        <v>0</v>
      </c>
      <c r="D72" s="13">
        <f t="shared" si="20"/>
        <v>0</v>
      </c>
      <c r="E72" s="13">
        <f t="shared" si="21"/>
        <v>0</v>
      </c>
      <c r="F72" s="14">
        <f t="shared" si="22"/>
        <v>0</v>
      </c>
      <c r="G72" s="14">
        <f t="shared" si="16"/>
        <v>0</v>
      </c>
      <c r="H72" s="14">
        <f t="shared" si="23"/>
        <v>0</v>
      </c>
      <c r="I72" s="24">
        <f t="shared" si="24"/>
        <v>0</v>
      </c>
      <c r="J72" s="24">
        <f t="shared" si="25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7"/>
        <v>82025</v>
      </c>
      <c r="B73" s="12">
        <f t="shared" si="18"/>
        <v>45870</v>
      </c>
      <c r="C73" s="13">
        <f t="shared" si="19"/>
        <v>0</v>
      </c>
      <c r="D73" s="13">
        <f t="shared" si="20"/>
        <v>0</v>
      </c>
      <c r="E73" s="13">
        <f t="shared" si="21"/>
        <v>0</v>
      </c>
      <c r="F73" s="14">
        <f t="shared" si="22"/>
        <v>0</v>
      </c>
      <c r="G73" s="14">
        <f t="shared" si="16"/>
        <v>0</v>
      </c>
      <c r="H73" s="14">
        <f t="shared" si="23"/>
        <v>0</v>
      </c>
      <c r="I73" s="24">
        <f t="shared" si="24"/>
        <v>0</v>
      </c>
      <c r="J73" s="24">
        <f t="shared" si="25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7"/>
        <v>92025</v>
      </c>
      <c r="B74" s="12">
        <f t="shared" si="18"/>
        <v>45901</v>
      </c>
      <c r="C74" s="13">
        <f t="shared" si="19"/>
        <v>0</v>
      </c>
      <c r="D74" s="13">
        <f t="shared" si="20"/>
        <v>0</v>
      </c>
      <c r="E74" s="13">
        <f t="shared" si="21"/>
        <v>0</v>
      </c>
      <c r="F74" s="14">
        <f t="shared" si="22"/>
        <v>0</v>
      </c>
      <c r="G74" s="14">
        <f t="shared" si="16"/>
        <v>0</v>
      </c>
      <c r="H74" s="14">
        <f t="shared" si="23"/>
        <v>0</v>
      </c>
      <c r="I74" s="24">
        <f t="shared" si="24"/>
        <v>0</v>
      </c>
      <c r="J74" s="24">
        <f t="shared" si="25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7"/>
        <v>102025</v>
      </c>
      <c r="B75" s="12">
        <f t="shared" si="18"/>
        <v>45931</v>
      </c>
      <c r="C75" s="13">
        <f t="shared" si="19"/>
        <v>0</v>
      </c>
      <c r="D75" s="13">
        <f t="shared" si="20"/>
        <v>0</v>
      </c>
      <c r="E75" s="13">
        <f t="shared" si="21"/>
        <v>0</v>
      </c>
      <c r="F75" s="14">
        <f t="shared" si="22"/>
        <v>0</v>
      </c>
      <c r="G75" s="14">
        <f t="shared" si="16"/>
        <v>0</v>
      </c>
      <c r="H75" s="14">
        <f t="shared" si="23"/>
        <v>0</v>
      </c>
      <c r="I75" s="24">
        <f t="shared" si="24"/>
        <v>0</v>
      </c>
      <c r="J75" s="24">
        <f t="shared" si="25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7"/>
        <v>112025</v>
      </c>
      <c r="B76" s="12">
        <f t="shared" si="18"/>
        <v>45962</v>
      </c>
      <c r="C76" s="13">
        <f t="shared" si="19"/>
        <v>0</v>
      </c>
      <c r="D76" s="13">
        <f t="shared" si="20"/>
        <v>0</v>
      </c>
      <c r="E76" s="13">
        <f t="shared" si="21"/>
        <v>0</v>
      </c>
      <c r="F76" s="14">
        <f t="shared" si="22"/>
        <v>0</v>
      </c>
      <c r="G76" s="14">
        <f t="shared" si="16"/>
        <v>0</v>
      </c>
      <c r="H76" s="14">
        <f t="shared" si="23"/>
        <v>0</v>
      </c>
      <c r="I76" s="24">
        <f t="shared" si="24"/>
        <v>0</v>
      </c>
      <c r="J76" s="24">
        <f t="shared" si="25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7"/>
        <v>122025</v>
      </c>
      <c r="B77" s="12">
        <f t="shared" si="18"/>
        <v>45992</v>
      </c>
      <c r="C77" s="13">
        <f t="shared" si="19"/>
        <v>0</v>
      </c>
      <c r="D77" s="13">
        <f t="shared" si="20"/>
        <v>0</v>
      </c>
      <c r="E77" s="13">
        <f t="shared" si="21"/>
        <v>0</v>
      </c>
      <c r="F77" s="14">
        <f t="shared" si="22"/>
        <v>0</v>
      </c>
      <c r="G77" s="14">
        <f t="shared" si="16"/>
        <v>0</v>
      </c>
      <c r="H77" s="14">
        <f t="shared" si="23"/>
        <v>0</v>
      </c>
      <c r="I77" s="24">
        <f t="shared" si="24"/>
        <v>0</v>
      </c>
      <c r="J77" s="24">
        <f t="shared" si="25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7"/>
        <v>12026</v>
      </c>
      <c r="B78" s="12">
        <f t="shared" si="18"/>
        <v>46023</v>
      </c>
      <c r="C78" s="13">
        <f t="shared" si="19"/>
        <v>0</v>
      </c>
      <c r="D78" s="13">
        <f t="shared" si="20"/>
        <v>0</v>
      </c>
      <c r="E78" s="13">
        <f t="shared" si="21"/>
        <v>0</v>
      </c>
      <c r="F78" s="14">
        <f t="shared" si="22"/>
        <v>0</v>
      </c>
      <c r="G78" s="14">
        <f t="shared" si="16"/>
        <v>0</v>
      </c>
      <c r="H78" s="14">
        <f t="shared" si="23"/>
        <v>0</v>
      </c>
      <c r="I78" s="24">
        <f t="shared" si="24"/>
        <v>0</v>
      </c>
      <c r="J78" s="24">
        <f t="shared" si="25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7"/>
        <v>22026</v>
      </c>
      <c r="B79" s="12">
        <f t="shared" si="18"/>
        <v>46054</v>
      </c>
      <c r="C79" s="13">
        <f t="shared" si="19"/>
        <v>0</v>
      </c>
      <c r="D79" s="13">
        <f t="shared" si="20"/>
        <v>0</v>
      </c>
      <c r="E79" s="13">
        <f t="shared" si="21"/>
        <v>0</v>
      </c>
      <c r="F79" s="14">
        <f t="shared" si="22"/>
        <v>0</v>
      </c>
      <c r="G79" s="14">
        <f t="shared" si="16"/>
        <v>0</v>
      </c>
      <c r="H79" s="14">
        <f t="shared" si="23"/>
        <v>0</v>
      </c>
      <c r="I79" s="24">
        <f t="shared" si="24"/>
        <v>0</v>
      </c>
      <c r="J79" s="24">
        <f t="shared" si="25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7"/>
        <v>32026</v>
      </c>
      <c r="B80" s="12">
        <f t="shared" si="18"/>
        <v>46082</v>
      </c>
      <c r="C80" s="13">
        <f t="shared" si="19"/>
        <v>0</v>
      </c>
      <c r="D80" s="13">
        <f t="shared" si="20"/>
        <v>0</v>
      </c>
      <c r="E80" s="13">
        <f t="shared" si="21"/>
        <v>0</v>
      </c>
      <c r="F80" s="14">
        <f t="shared" si="22"/>
        <v>0</v>
      </c>
      <c r="G80" s="14">
        <f t="shared" si="16"/>
        <v>0</v>
      </c>
      <c r="H80" s="14">
        <f t="shared" si="23"/>
        <v>0</v>
      </c>
      <c r="I80" s="24">
        <f t="shared" si="24"/>
        <v>0</v>
      </c>
      <c r="J80" s="24">
        <f t="shared" si="25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7"/>
        <v>42026</v>
      </c>
      <c r="B81" s="12">
        <f t="shared" si="18"/>
        <v>46113</v>
      </c>
      <c r="C81" s="13">
        <f t="shared" si="19"/>
        <v>0</v>
      </c>
      <c r="D81" s="13">
        <f t="shared" si="20"/>
        <v>0</v>
      </c>
      <c r="E81" s="13">
        <f t="shared" si="21"/>
        <v>0</v>
      </c>
      <c r="F81" s="14">
        <f t="shared" si="22"/>
        <v>0</v>
      </c>
      <c r="G81" s="14">
        <f t="shared" si="16"/>
        <v>0</v>
      </c>
      <c r="H81" s="14">
        <f t="shared" si="23"/>
        <v>0</v>
      </c>
      <c r="I81" s="24">
        <f t="shared" si="24"/>
        <v>0</v>
      </c>
      <c r="J81" s="24">
        <f t="shared" si="25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7"/>
        <v>52026</v>
      </c>
      <c r="B82" s="12">
        <f t="shared" si="18"/>
        <v>46143</v>
      </c>
      <c r="C82" s="13">
        <f t="shared" si="19"/>
        <v>0</v>
      </c>
      <c r="D82" s="13">
        <f t="shared" si="20"/>
        <v>0</v>
      </c>
      <c r="E82" s="13">
        <f t="shared" si="21"/>
        <v>0</v>
      </c>
      <c r="F82" s="14">
        <f t="shared" si="22"/>
        <v>0</v>
      </c>
      <c r="G82" s="14">
        <f t="shared" si="16"/>
        <v>0</v>
      </c>
      <c r="H82" s="14">
        <f t="shared" si="23"/>
        <v>0</v>
      </c>
      <c r="I82" s="24">
        <f t="shared" si="24"/>
        <v>0</v>
      </c>
      <c r="J82" s="24">
        <f t="shared" si="25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7"/>
        <v>62026</v>
      </c>
      <c r="B83" s="12">
        <f t="shared" si="18"/>
        <v>46174</v>
      </c>
      <c r="C83" s="13">
        <f t="shared" si="19"/>
        <v>0</v>
      </c>
      <c r="D83" s="13">
        <f t="shared" si="20"/>
        <v>0</v>
      </c>
      <c r="E83" s="13">
        <f t="shared" si="21"/>
        <v>0</v>
      </c>
      <c r="F83" s="14">
        <f t="shared" si="22"/>
        <v>0</v>
      </c>
      <c r="G83" s="14">
        <f t="shared" si="16"/>
        <v>0</v>
      </c>
      <c r="H83" s="14">
        <f t="shared" si="23"/>
        <v>0</v>
      </c>
      <c r="I83" s="24">
        <f t="shared" si="24"/>
        <v>0</v>
      </c>
      <c r="J83" s="24">
        <f t="shared" si="25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7"/>
        <v>72026</v>
      </c>
      <c r="B84" s="12">
        <f t="shared" si="18"/>
        <v>46204</v>
      </c>
      <c r="C84" s="13">
        <f t="shared" si="19"/>
        <v>0</v>
      </c>
      <c r="D84" s="13">
        <f t="shared" si="20"/>
        <v>0</v>
      </c>
      <c r="E84" s="13">
        <f t="shared" si="21"/>
        <v>0</v>
      </c>
      <c r="F84" s="14">
        <f t="shared" si="22"/>
        <v>0</v>
      </c>
      <c r="G84" s="14">
        <f t="shared" si="16"/>
        <v>0</v>
      </c>
      <c r="H84" s="14">
        <f t="shared" si="23"/>
        <v>0</v>
      </c>
      <c r="I84" s="24">
        <f t="shared" si="24"/>
        <v>0</v>
      </c>
      <c r="J84" s="24">
        <f t="shared" si="25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7"/>
        <v>82026</v>
      </c>
      <c r="B85" s="12">
        <f t="shared" si="18"/>
        <v>46235</v>
      </c>
      <c r="C85" s="13">
        <f t="shared" si="19"/>
        <v>0</v>
      </c>
      <c r="D85" s="13">
        <f t="shared" si="20"/>
        <v>0</v>
      </c>
      <c r="E85" s="13">
        <f t="shared" si="21"/>
        <v>0</v>
      </c>
      <c r="F85" s="14">
        <f t="shared" si="22"/>
        <v>0</v>
      </c>
      <c r="G85" s="14">
        <f t="shared" si="16"/>
        <v>0</v>
      </c>
      <c r="H85" s="14">
        <f t="shared" si="23"/>
        <v>0</v>
      </c>
      <c r="I85" s="24">
        <f t="shared" si="24"/>
        <v>0</v>
      </c>
      <c r="J85" s="24">
        <f t="shared" si="25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7"/>
        <v>92026</v>
      </c>
      <c r="B86" s="12">
        <f t="shared" si="18"/>
        <v>46266</v>
      </c>
      <c r="C86" s="13">
        <f t="shared" si="19"/>
        <v>0</v>
      </c>
      <c r="D86" s="13">
        <f t="shared" si="20"/>
        <v>0</v>
      </c>
      <c r="E86" s="13">
        <f t="shared" si="21"/>
        <v>0</v>
      </c>
      <c r="F86" s="14">
        <f t="shared" si="22"/>
        <v>0</v>
      </c>
      <c r="G86" s="14">
        <f t="shared" si="16"/>
        <v>0</v>
      </c>
      <c r="H86" s="14">
        <f t="shared" si="23"/>
        <v>0</v>
      </c>
      <c r="I86" s="24">
        <f t="shared" si="24"/>
        <v>0</v>
      </c>
      <c r="J86" s="24">
        <f t="shared" si="25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7"/>
        <v>102026</v>
      </c>
      <c r="B87" s="12">
        <f t="shared" si="18"/>
        <v>46296</v>
      </c>
      <c r="C87" s="13">
        <f t="shared" si="19"/>
        <v>0</v>
      </c>
      <c r="D87" s="13">
        <f t="shared" si="20"/>
        <v>0</v>
      </c>
      <c r="E87" s="13">
        <f t="shared" si="21"/>
        <v>0</v>
      </c>
      <c r="F87" s="14">
        <f t="shared" si="22"/>
        <v>0</v>
      </c>
      <c r="G87" s="14">
        <f t="shared" si="16"/>
        <v>0</v>
      </c>
      <c r="H87" s="14">
        <f t="shared" si="23"/>
        <v>0</v>
      </c>
      <c r="I87" s="24">
        <f t="shared" si="24"/>
        <v>0</v>
      </c>
      <c r="J87" s="24">
        <f t="shared" si="25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7"/>
        <v>112026</v>
      </c>
      <c r="B88" s="12">
        <f t="shared" si="18"/>
        <v>46327</v>
      </c>
      <c r="C88" s="13">
        <f t="shared" si="19"/>
        <v>0</v>
      </c>
      <c r="D88" s="13">
        <f t="shared" si="20"/>
        <v>0</v>
      </c>
      <c r="E88" s="13">
        <f t="shared" si="21"/>
        <v>0</v>
      </c>
      <c r="F88" s="14">
        <f t="shared" si="22"/>
        <v>0</v>
      </c>
      <c r="G88" s="14">
        <f t="shared" si="16"/>
        <v>0</v>
      </c>
      <c r="H88" s="14">
        <f t="shared" si="23"/>
        <v>0</v>
      </c>
      <c r="I88" s="24">
        <f t="shared" si="24"/>
        <v>0</v>
      </c>
      <c r="J88" s="24">
        <f t="shared" si="25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7"/>
        <v>122026</v>
      </c>
      <c r="B89" s="12">
        <f t="shared" si="18"/>
        <v>46357</v>
      </c>
      <c r="C89" s="13">
        <f t="shared" si="19"/>
        <v>0</v>
      </c>
      <c r="D89" s="13">
        <f t="shared" si="20"/>
        <v>0</v>
      </c>
      <c r="E89" s="13">
        <f t="shared" si="21"/>
        <v>0</v>
      </c>
      <c r="F89" s="14">
        <f t="shared" si="22"/>
        <v>0</v>
      </c>
      <c r="G89" s="14">
        <f t="shared" si="16"/>
        <v>0</v>
      </c>
      <c r="H89" s="14">
        <f t="shared" si="23"/>
        <v>0</v>
      </c>
      <c r="I89" s="24">
        <f t="shared" si="24"/>
        <v>0</v>
      </c>
      <c r="J89" s="24">
        <f t="shared" si="25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7"/>
        <v>12027</v>
      </c>
      <c r="B90" s="12">
        <f t="shared" si="18"/>
        <v>46388</v>
      </c>
      <c r="C90" s="13">
        <f t="shared" si="19"/>
        <v>0</v>
      </c>
      <c r="D90" s="13">
        <f t="shared" si="20"/>
        <v>0</v>
      </c>
      <c r="E90" s="13">
        <f t="shared" si="21"/>
        <v>0</v>
      </c>
      <c r="F90" s="14">
        <f t="shared" si="22"/>
        <v>0</v>
      </c>
      <c r="G90" s="14">
        <f t="shared" si="16"/>
        <v>0</v>
      </c>
      <c r="H90" s="14">
        <f t="shared" si="23"/>
        <v>0</v>
      </c>
      <c r="I90" s="24">
        <f t="shared" si="24"/>
        <v>0</v>
      </c>
      <c r="J90" s="24">
        <f t="shared" si="25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7"/>
        <v>22027</v>
      </c>
      <c r="B91" s="12">
        <f t="shared" si="18"/>
        <v>46419</v>
      </c>
      <c r="C91" s="13">
        <f t="shared" si="19"/>
        <v>0</v>
      </c>
      <c r="D91" s="13">
        <f t="shared" si="20"/>
        <v>0</v>
      </c>
      <c r="E91" s="13">
        <f t="shared" si="21"/>
        <v>0</v>
      </c>
      <c r="F91" s="14">
        <f t="shared" si="22"/>
        <v>0</v>
      </c>
      <c r="G91" s="14">
        <f t="shared" si="16"/>
        <v>0</v>
      </c>
      <c r="H91" s="14">
        <f t="shared" si="23"/>
        <v>0</v>
      </c>
      <c r="I91" s="24">
        <f t="shared" si="24"/>
        <v>0</v>
      </c>
      <c r="J91" s="24">
        <f t="shared" si="25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7"/>
        <v>32027</v>
      </c>
      <c r="B92" s="12">
        <f t="shared" si="18"/>
        <v>46447</v>
      </c>
      <c r="C92" s="13">
        <f t="shared" si="19"/>
        <v>0</v>
      </c>
      <c r="D92" s="13">
        <f t="shared" si="20"/>
        <v>0</v>
      </c>
      <c r="E92" s="13">
        <f t="shared" si="21"/>
        <v>0</v>
      </c>
      <c r="F92" s="14">
        <f t="shared" si="22"/>
        <v>0</v>
      </c>
      <c r="G92" s="14">
        <f t="shared" si="16"/>
        <v>0</v>
      </c>
      <c r="H92" s="14">
        <f t="shared" si="23"/>
        <v>0</v>
      </c>
      <c r="I92" s="24">
        <f t="shared" si="24"/>
        <v>0</v>
      </c>
      <c r="J92" s="24">
        <f t="shared" si="25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7"/>
        <v>42027</v>
      </c>
      <c r="B93" s="12">
        <f t="shared" si="18"/>
        <v>46478</v>
      </c>
      <c r="C93" s="13">
        <f t="shared" si="19"/>
        <v>0</v>
      </c>
      <c r="D93" s="13">
        <f t="shared" si="20"/>
        <v>0</v>
      </c>
      <c r="E93" s="13">
        <f t="shared" si="21"/>
        <v>0</v>
      </c>
      <c r="F93" s="14">
        <f t="shared" si="22"/>
        <v>0</v>
      </c>
      <c r="G93" s="14">
        <f t="shared" si="16"/>
        <v>0</v>
      </c>
      <c r="H93" s="14">
        <f t="shared" si="23"/>
        <v>0</v>
      </c>
      <c r="I93" s="24">
        <f t="shared" si="24"/>
        <v>0</v>
      </c>
      <c r="J93" s="24">
        <f t="shared" si="25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7"/>
        <v>52027</v>
      </c>
      <c r="B94" s="12">
        <f t="shared" si="18"/>
        <v>46508</v>
      </c>
      <c r="C94" s="13">
        <f t="shared" si="19"/>
        <v>0</v>
      </c>
      <c r="D94" s="13">
        <f t="shared" si="20"/>
        <v>0</v>
      </c>
      <c r="E94" s="13">
        <f t="shared" si="21"/>
        <v>0</v>
      </c>
      <c r="F94" s="14">
        <f t="shared" si="22"/>
        <v>0</v>
      </c>
      <c r="G94" s="14">
        <f t="shared" si="16"/>
        <v>0</v>
      </c>
      <c r="H94" s="14">
        <f t="shared" si="23"/>
        <v>0</v>
      </c>
      <c r="I94" s="24">
        <f t="shared" si="24"/>
        <v>0</v>
      </c>
      <c r="J94" s="24">
        <f t="shared" si="25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7"/>
        <v>62027</v>
      </c>
      <c r="B95" s="12">
        <f t="shared" si="18"/>
        <v>46539</v>
      </c>
      <c r="C95" s="13">
        <f t="shared" si="19"/>
        <v>0</v>
      </c>
      <c r="D95" s="13">
        <f t="shared" si="20"/>
        <v>0</v>
      </c>
      <c r="E95" s="13">
        <f t="shared" si="21"/>
        <v>0</v>
      </c>
      <c r="F95" s="14">
        <f t="shared" si="22"/>
        <v>0</v>
      </c>
      <c r="G95" s="14">
        <f t="shared" si="16"/>
        <v>0</v>
      </c>
      <c r="H95" s="14">
        <f t="shared" si="23"/>
        <v>0</v>
      </c>
      <c r="I95" s="24">
        <f t="shared" si="24"/>
        <v>0</v>
      </c>
      <c r="J95" s="24">
        <f t="shared" si="25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7"/>
        <v>72027</v>
      </c>
      <c r="B96" s="12">
        <f t="shared" si="18"/>
        <v>46569</v>
      </c>
      <c r="C96" s="13">
        <f t="shared" si="19"/>
        <v>0</v>
      </c>
      <c r="D96" s="13">
        <f t="shared" si="20"/>
        <v>0</v>
      </c>
      <c r="E96" s="13">
        <f t="shared" si="21"/>
        <v>0</v>
      </c>
      <c r="F96" s="14">
        <f t="shared" si="22"/>
        <v>0</v>
      </c>
      <c r="G96" s="14">
        <f t="shared" si="16"/>
        <v>0</v>
      </c>
      <c r="H96" s="14">
        <f t="shared" si="23"/>
        <v>0</v>
      </c>
      <c r="I96" s="24">
        <f t="shared" si="24"/>
        <v>0</v>
      </c>
      <c r="J96" s="24">
        <f t="shared" si="25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7"/>
        <v>82027</v>
      </c>
      <c r="B97" s="12">
        <f t="shared" si="18"/>
        <v>46600</v>
      </c>
      <c r="C97" s="13">
        <f t="shared" si="19"/>
        <v>0</v>
      </c>
      <c r="D97" s="13">
        <f t="shared" si="20"/>
        <v>0</v>
      </c>
      <c r="E97" s="13">
        <f t="shared" si="21"/>
        <v>0</v>
      </c>
      <c r="F97" s="14">
        <f t="shared" si="22"/>
        <v>0</v>
      </c>
      <c r="G97" s="14">
        <f t="shared" si="16"/>
        <v>0</v>
      </c>
      <c r="H97" s="14">
        <f t="shared" si="23"/>
        <v>0</v>
      </c>
      <c r="I97" s="24">
        <f t="shared" si="24"/>
        <v>0</v>
      </c>
      <c r="J97" s="24">
        <f t="shared" si="25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7"/>
        <v>92027</v>
      </c>
      <c r="B98" s="12">
        <f t="shared" si="18"/>
        <v>46631</v>
      </c>
      <c r="C98" s="13">
        <f t="shared" si="19"/>
        <v>0</v>
      </c>
      <c r="D98" s="13">
        <f t="shared" si="20"/>
        <v>0</v>
      </c>
      <c r="E98" s="13">
        <f t="shared" si="21"/>
        <v>0</v>
      </c>
      <c r="F98" s="14">
        <f t="shared" si="22"/>
        <v>0</v>
      </c>
      <c r="G98" s="14">
        <f t="shared" si="16"/>
        <v>0</v>
      </c>
      <c r="H98" s="14">
        <f t="shared" si="23"/>
        <v>0</v>
      </c>
      <c r="I98" s="24">
        <f t="shared" si="24"/>
        <v>0</v>
      </c>
      <c r="J98" s="24">
        <f t="shared" si="25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7"/>
        <v>102027</v>
      </c>
      <c r="B99" s="12">
        <f t="shared" si="18"/>
        <v>46661</v>
      </c>
      <c r="C99" s="13">
        <f t="shared" si="19"/>
        <v>0</v>
      </c>
      <c r="D99" s="13">
        <f t="shared" si="20"/>
        <v>0</v>
      </c>
      <c r="E99" s="13">
        <f t="shared" si="21"/>
        <v>0</v>
      </c>
      <c r="F99" s="14">
        <f t="shared" si="22"/>
        <v>0</v>
      </c>
      <c r="G99" s="14">
        <f t="shared" si="16"/>
        <v>0</v>
      </c>
      <c r="H99" s="14">
        <f t="shared" si="23"/>
        <v>0</v>
      </c>
      <c r="I99" s="24">
        <f t="shared" si="24"/>
        <v>0</v>
      </c>
      <c r="J99" s="24">
        <f t="shared" si="25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7"/>
        <v>112027</v>
      </c>
      <c r="B100" s="12">
        <f t="shared" si="18"/>
        <v>46692</v>
      </c>
      <c r="C100" s="13">
        <f t="shared" si="19"/>
        <v>0</v>
      </c>
      <c r="D100" s="13">
        <f t="shared" si="20"/>
        <v>0</v>
      </c>
      <c r="E100" s="13">
        <f t="shared" si="21"/>
        <v>0</v>
      </c>
      <c r="F100" s="14">
        <f t="shared" si="22"/>
        <v>0</v>
      </c>
      <c r="G100" s="14">
        <f t="shared" si="16"/>
        <v>0</v>
      </c>
      <c r="H100" s="14">
        <f t="shared" si="23"/>
        <v>0</v>
      </c>
      <c r="I100" s="24">
        <f t="shared" si="24"/>
        <v>0</v>
      </c>
      <c r="J100" s="24">
        <f t="shared" si="25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7"/>
        <v>122027</v>
      </c>
      <c r="B101" s="12">
        <f t="shared" si="18"/>
        <v>46722</v>
      </c>
      <c r="C101" s="13">
        <f t="shared" si="19"/>
        <v>0</v>
      </c>
      <c r="D101" s="13">
        <f t="shared" si="20"/>
        <v>0</v>
      </c>
      <c r="E101" s="13">
        <f t="shared" si="21"/>
        <v>0</v>
      </c>
      <c r="F101" s="14">
        <f t="shared" si="22"/>
        <v>0</v>
      </c>
      <c r="G101" s="14">
        <f t="shared" ref="G101:G124" si="26">E101-F101</f>
        <v>0</v>
      </c>
      <c r="H101" s="14">
        <f t="shared" si="23"/>
        <v>0</v>
      </c>
      <c r="I101" s="24">
        <f t="shared" si="24"/>
        <v>0</v>
      </c>
      <c r="J101" s="24">
        <f t="shared" si="25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si="17"/>
        <v>12028</v>
      </c>
      <c r="B102" s="12">
        <f t="shared" si="18"/>
        <v>46753</v>
      </c>
      <c r="C102" s="13">
        <f t="shared" ref="C102:C124" si="27">C101-H102+I102</f>
        <v>0</v>
      </c>
      <c r="D102" s="13">
        <f t="shared" ref="D102:D124" si="28">C101*$K$1</f>
        <v>0</v>
      </c>
      <c r="E102" s="13">
        <f t="shared" ref="E102:E124" si="29">C101*$K$1+G101</f>
        <v>0</v>
      </c>
      <c r="F102" s="14">
        <f t="shared" ref="F102:F124" si="30">IF(J102&gt;E102,E102,J102)</f>
        <v>0</v>
      </c>
      <c r="G102" s="14">
        <f t="shared" si="26"/>
        <v>0</v>
      </c>
      <c r="H102" s="14">
        <f t="shared" ref="H102:H124" si="31">IF(J102&gt;F102,J102-F102,0)</f>
        <v>0</v>
      </c>
      <c r="I102" s="24">
        <f t="shared" ref="I102:I124" si="32">-SUMIF(L102:P102,"&lt;0",L102:P102)</f>
        <v>0</v>
      </c>
      <c r="J102" s="24">
        <f t="shared" si="25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17"/>
        <v>22028</v>
      </c>
      <c r="B103" s="12">
        <f t="shared" si="18"/>
        <v>46784</v>
      </c>
      <c r="C103" s="13">
        <f t="shared" si="27"/>
        <v>0</v>
      </c>
      <c r="D103" s="13">
        <f t="shared" si="28"/>
        <v>0</v>
      </c>
      <c r="E103" s="13">
        <f t="shared" si="29"/>
        <v>0</v>
      </c>
      <c r="F103" s="14">
        <f t="shared" si="30"/>
        <v>0</v>
      </c>
      <c r="G103" s="14">
        <f t="shared" si="26"/>
        <v>0</v>
      </c>
      <c r="H103" s="14">
        <f t="shared" si="31"/>
        <v>0</v>
      </c>
      <c r="I103" s="24">
        <f t="shared" si="32"/>
        <v>0</v>
      </c>
      <c r="J103" s="24">
        <f t="shared" si="25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17"/>
        <v>32028</v>
      </c>
      <c r="B104" s="12">
        <f t="shared" si="18"/>
        <v>46813</v>
      </c>
      <c r="C104" s="13">
        <f t="shared" si="27"/>
        <v>0</v>
      </c>
      <c r="D104" s="13">
        <f t="shared" si="28"/>
        <v>0</v>
      </c>
      <c r="E104" s="13">
        <f t="shared" si="29"/>
        <v>0</v>
      </c>
      <c r="F104" s="14">
        <f t="shared" si="30"/>
        <v>0</v>
      </c>
      <c r="G104" s="14">
        <f t="shared" si="26"/>
        <v>0</v>
      </c>
      <c r="H104" s="14">
        <f t="shared" si="31"/>
        <v>0</v>
      </c>
      <c r="I104" s="24">
        <f t="shared" si="32"/>
        <v>0</v>
      </c>
      <c r="J104" s="24">
        <f t="shared" si="25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17"/>
        <v>42028</v>
      </c>
      <c r="B105" s="12">
        <f t="shared" si="18"/>
        <v>46844</v>
      </c>
      <c r="C105" s="13">
        <f t="shared" si="27"/>
        <v>0</v>
      </c>
      <c r="D105" s="13">
        <f t="shared" si="28"/>
        <v>0</v>
      </c>
      <c r="E105" s="13">
        <f t="shared" si="29"/>
        <v>0</v>
      </c>
      <c r="F105" s="14">
        <f t="shared" si="30"/>
        <v>0</v>
      </c>
      <c r="G105" s="14">
        <f t="shared" si="26"/>
        <v>0</v>
      </c>
      <c r="H105" s="14">
        <f t="shared" si="31"/>
        <v>0</v>
      </c>
      <c r="I105" s="24">
        <f t="shared" si="32"/>
        <v>0</v>
      </c>
      <c r="J105" s="24">
        <f t="shared" si="25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17"/>
        <v>52028</v>
      </c>
      <c r="B106" s="12">
        <f t="shared" si="18"/>
        <v>46874</v>
      </c>
      <c r="C106" s="13">
        <f t="shared" si="27"/>
        <v>0</v>
      </c>
      <c r="D106" s="13">
        <f t="shared" si="28"/>
        <v>0</v>
      </c>
      <c r="E106" s="13">
        <f t="shared" si="29"/>
        <v>0</v>
      </c>
      <c r="F106" s="14">
        <f t="shared" si="30"/>
        <v>0</v>
      </c>
      <c r="G106" s="14">
        <f t="shared" si="26"/>
        <v>0</v>
      </c>
      <c r="H106" s="14">
        <f t="shared" si="31"/>
        <v>0</v>
      </c>
      <c r="I106" s="24">
        <f t="shared" si="32"/>
        <v>0</v>
      </c>
      <c r="J106" s="24">
        <f t="shared" si="25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17"/>
        <v>62028</v>
      </c>
      <c r="B107" s="12">
        <f t="shared" si="18"/>
        <v>46905</v>
      </c>
      <c r="C107" s="13">
        <f t="shared" si="27"/>
        <v>0</v>
      </c>
      <c r="D107" s="13">
        <f t="shared" si="28"/>
        <v>0</v>
      </c>
      <c r="E107" s="13">
        <f t="shared" si="29"/>
        <v>0</v>
      </c>
      <c r="F107" s="14">
        <f t="shared" si="30"/>
        <v>0</v>
      </c>
      <c r="G107" s="14">
        <f t="shared" si="26"/>
        <v>0</v>
      </c>
      <c r="H107" s="14">
        <f t="shared" si="31"/>
        <v>0</v>
      </c>
      <c r="I107" s="24">
        <f t="shared" si="32"/>
        <v>0</v>
      </c>
      <c r="J107" s="24">
        <f t="shared" si="25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17"/>
        <v>72028</v>
      </c>
      <c r="B108" s="12">
        <f t="shared" si="18"/>
        <v>46935</v>
      </c>
      <c r="C108" s="13">
        <f t="shared" si="27"/>
        <v>0</v>
      </c>
      <c r="D108" s="13">
        <f t="shared" si="28"/>
        <v>0</v>
      </c>
      <c r="E108" s="13">
        <f t="shared" si="29"/>
        <v>0</v>
      </c>
      <c r="F108" s="14">
        <f t="shared" si="30"/>
        <v>0</v>
      </c>
      <c r="G108" s="14">
        <f t="shared" si="26"/>
        <v>0</v>
      </c>
      <c r="H108" s="14">
        <f t="shared" si="31"/>
        <v>0</v>
      </c>
      <c r="I108" s="24">
        <f t="shared" si="32"/>
        <v>0</v>
      </c>
      <c r="J108" s="24">
        <f t="shared" si="25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17"/>
        <v>82028</v>
      </c>
      <c r="B109" s="12">
        <f t="shared" si="18"/>
        <v>46966</v>
      </c>
      <c r="C109" s="13">
        <f t="shared" si="27"/>
        <v>0</v>
      </c>
      <c r="D109" s="13">
        <f t="shared" si="28"/>
        <v>0</v>
      </c>
      <c r="E109" s="13">
        <f t="shared" si="29"/>
        <v>0</v>
      </c>
      <c r="F109" s="14">
        <f t="shared" si="30"/>
        <v>0</v>
      </c>
      <c r="G109" s="14">
        <f t="shared" si="26"/>
        <v>0</v>
      </c>
      <c r="H109" s="14">
        <f t="shared" si="31"/>
        <v>0</v>
      </c>
      <c r="I109" s="24">
        <f t="shared" si="32"/>
        <v>0</v>
      </c>
      <c r="J109" s="24">
        <f t="shared" si="25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17"/>
        <v>92028</v>
      </c>
      <c r="B110" s="12">
        <f t="shared" si="18"/>
        <v>46997</v>
      </c>
      <c r="C110" s="13">
        <f t="shared" si="27"/>
        <v>0</v>
      </c>
      <c r="D110" s="13">
        <f t="shared" si="28"/>
        <v>0</v>
      </c>
      <c r="E110" s="13">
        <f t="shared" si="29"/>
        <v>0</v>
      </c>
      <c r="F110" s="14">
        <f t="shared" si="30"/>
        <v>0</v>
      </c>
      <c r="G110" s="14">
        <f t="shared" si="26"/>
        <v>0</v>
      </c>
      <c r="H110" s="14">
        <f t="shared" si="31"/>
        <v>0</v>
      </c>
      <c r="I110" s="24">
        <f t="shared" si="32"/>
        <v>0</v>
      </c>
      <c r="J110" s="24">
        <f t="shared" si="25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17"/>
        <v>102028</v>
      </c>
      <c r="B111" s="12">
        <f t="shared" si="18"/>
        <v>47027</v>
      </c>
      <c r="C111" s="13">
        <f t="shared" si="27"/>
        <v>0</v>
      </c>
      <c r="D111" s="13">
        <f t="shared" si="28"/>
        <v>0</v>
      </c>
      <c r="E111" s="13">
        <f t="shared" si="29"/>
        <v>0</v>
      </c>
      <c r="F111" s="14">
        <f t="shared" si="30"/>
        <v>0</v>
      </c>
      <c r="G111" s="14">
        <f t="shared" si="26"/>
        <v>0</v>
      </c>
      <c r="H111" s="14">
        <f t="shared" si="31"/>
        <v>0</v>
      </c>
      <c r="I111" s="24">
        <f t="shared" si="32"/>
        <v>0</v>
      </c>
      <c r="J111" s="24">
        <f t="shared" si="25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17"/>
        <v>112028</v>
      </c>
      <c r="B112" s="12">
        <f t="shared" si="18"/>
        <v>47058</v>
      </c>
      <c r="C112" s="13">
        <f t="shared" si="27"/>
        <v>0</v>
      </c>
      <c r="D112" s="13">
        <f t="shared" si="28"/>
        <v>0</v>
      </c>
      <c r="E112" s="13">
        <f t="shared" si="29"/>
        <v>0</v>
      </c>
      <c r="F112" s="14">
        <f t="shared" si="30"/>
        <v>0</v>
      </c>
      <c r="G112" s="14">
        <f t="shared" si="26"/>
        <v>0</v>
      </c>
      <c r="H112" s="14">
        <f t="shared" si="31"/>
        <v>0</v>
      </c>
      <c r="I112" s="24">
        <f t="shared" si="32"/>
        <v>0</v>
      </c>
      <c r="J112" s="24">
        <f t="shared" si="25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17"/>
        <v>122028</v>
      </c>
      <c r="B113" s="12">
        <f t="shared" si="18"/>
        <v>47088</v>
      </c>
      <c r="C113" s="13">
        <f t="shared" si="27"/>
        <v>0</v>
      </c>
      <c r="D113" s="13">
        <f t="shared" si="28"/>
        <v>0</v>
      </c>
      <c r="E113" s="13">
        <f t="shared" si="29"/>
        <v>0</v>
      </c>
      <c r="F113" s="14">
        <f t="shared" si="30"/>
        <v>0</v>
      </c>
      <c r="G113" s="14">
        <f t="shared" si="26"/>
        <v>0</v>
      </c>
      <c r="H113" s="14">
        <f t="shared" si="31"/>
        <v>0</v>
      </c>
      <c r="I113" s="24">
        <f t="shared" si="32"/>
        <v>0</v>
      </c>
      <c r="J113" s="24">
        <f t="shared" si="25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17"/>
        <v>12029</v>
      </c>
      <c r="B114" s="12">
        <f t="shared" si="18"/>
        <v>47119</v>
      </c>
      <c r="C114" s="13">
        <f t="shared" si="27"/>
        <v>0</v>
      </c>
      <c r="D114" s="13">
        <f t="shared" si="28"/>
        <v>0</v>
      </c>
      <c r="E114" s="13">
        <f t="shared" si="29"/>
        <v>0</v>
      </c>
      <c r="F114" s="14">
        <f t="shared" si="30"/>
        <v>0</v>
      </c>
      <c r="G114" s="14">
        <f t="shared" si="26"/>
        <v>0</v>
      </c>
      <c r="H114" s="14">
        <f t="shared" si="31"/>
        <v>0</v>
      </c>
      <c r="I114" s="24">
        <f t="shared" si="32"/>
        <v>0</v>
      </c>
      <c r="J114" s="24">
        <f t="shared" si="25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17"/>
        <v>22029</v>
      </c>
      <c r="B115" s="12">
        <f t="shared" si="18"/>
        <v>47150</v>
      </c>
      <c r="C115" s="13">
        <f t="shared" si="27"/>
        <v>0</v>
      </c>
      <c r="D115" s="13">
        <f t="shared" si="28"/>
        <v>0</v>
      </c>
      <c r="E115" s="13">
        <f t="shared" si="29"/>
        <v>0</v>
      </c>
      <c r="F115" s="14">
        <f t="shared" si="30"/>
        <v>0</v>
      </c>
      <c r="G115" s="14">
        <f t="shared" si="26"/>
        <v>0</v>
      </c>
      <c r="H115" s="14">
        <f t="shared" si="31"/>
        <v>0</v>
      </c>
      <c r="I115" s="24">
        <f t="shared" si="32"/>
        <v>0</v>
      </c>
      <c r="J115" s="24">
        <f t="shared" si="25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17"/>
        <v>32029</v>
      </c>
      <c r="B116" s="12">
        <f t="shared" si="18"/>
        <v>47178</v>
      </c>
      <c r="C116" s="13">
        <f t="shared" si="27"/>
        <v>0</v>
      </c>
      <c r="D116" s="13">
        <f t="shared" si="28"/>
        <v>0</v>
      </c>
      <c r="E116" s="13">
        <f t="shared" si="29"/>
        <v>0</v>
      </c>
      <c r="F116" s="14">
        <f t="shared" si="30"/>
        <v>0</v>
      </c>
      <c r="G116" s="14">
        <f t="shared" si="26"/>
        <v>0</v>
      </c>
      <c r="H116" s="14">
        <f t="shared" si="31"/>
        <v>0</v>
      </c>
      <c r="I116" s="24">
        <f t="shared" si="32"/>
        <v>0</v>
      </c>
      <c r="J116" s="24">
        <f t="shared" si="25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17"/>
        <v>42029</v>
      </c>
      <c r="B117" s="12">
        <f t="shared" si="18"/>
        <v>47209</v>
      </c>
      <c r="C117" s="13">
        <f t="shared" si="27"/>
        <v>0</v>
      </c>
      <c r="D117" s="13">
        <f t="shared" si="28"/>
        <v>0</v>
      </c>
      <c r="E117" s="13">
        <f t="shared" si="29"/>
        <v>0</v>
      </c>
      <c r="F117" s="14">
        <f t="shared" si="30"/>
        <v>0</v>
      </c>
      <c r="G117" s="14">
        <f t="shared" si="26"/>
        <v>0</v>
      </c>
      <c r="H117" s="14">
        <f t="shared" si="31"/>
        <v>0</v>
      </c>
      <c r="I117" s="24">
        <f t="shared" si="32"/>
        <v>0</v>
      </c>
      <c r="J117" s="24">
        <f t="shared" si="25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17"/>
        <v>52029</v>
      </c>
      <c r="B118" s="12">
        <f t="shared" si="18"/>
        <v>47239</v>
      </c>
      <c r="C118" s="13">
        <f t="shared" si="27"/>
        <v>0</v>
      </c>
      <c r="D118" s="13">
        <f t="shared" si="28"/>
        <v>0</v>
      </c>
      <c r="E118" s="13">
        <f t="shared" si="29"/>
        <v>0</v>
      </c>
      <c r="F118" s="14">
        <f t="shared" si="30"/>
        <v>0</v>
      </c>
      <c r="G118" s="14">
        <f t="shared" si="26"/>
        <v>0</v>
      </c>
      <c r="H118" s="14">
        <f t="shared" si="31"/>
        <v>0</v>
      </c>
      <c r="I118" s="24">
        <f t="shared" si="32"/>
        <v>0</v>
      </c>
      <c r="J118" s="24">
        <f t="shared" si="25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17"/>
        <v>62029</v>
      </c>
      <c r="B119" s="12">
        <f t="shared" si="18"/>
        <v>47270</v>
      </c>
      <c r="C119" s="13">
        <f t="shared" si="27"/>
        <v>0</v>
      </c>
      <c r="D119" s="13">
        <f t="shared" si="28"/>
        <v>0</v>
      </c>
      <c r="E119" s="13">
        <f t="shared" si="29"/>
        <v>0</v>
      </c>
      <c r="F119" s="14">
        <f t="shared" si="30"/>
        <v>0</v>
      </c>
      <c r="G119" s="14">
        <f t="shared" si="26"/>
        <v>0</v>
      </c>
      <c r="H119" s="14">
        <f t="shared" si="31"/>
        <v>0</v>
      </c>
      <c r="I119" s="24">
        <f t="shared" si="32"/>
        <v>0</v>
      </c>
      <c r="J119" s="24">
        <f t="shared" si="25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17"/>
        <v>72029</v>
      </c>
      <c r="B120" s="12">
        <f t="shared" si="18"/>
        <v>47300</v>
      </c>
      <c r="C120" s="13">
        <f t="shared" si="27"/>
        <v>0</v>
      </c>
      <c r="D120" s="13">
        <f t="shared" si="28"/>
        <v>0</v>
      </c>
      <c r="E120" s="13">
        <f t="shared" si="29"/>
        <v>0</v>
      </c>
      <c r="F120" s="14">
        <f t="shared" si="30"/>
        <v>0</v>
      </c>
      <c r="G120" s="14">
        <f t="shared" si="26"/>
        <v>0</v>
      </c>
      <c r="H120" s="14">
        <f t="shared" si="31"/>
        <v>0</v>
      </c>
      <c r="I120" s="24">
        <f t="shared" si="32"/>
        <v>0</v>
      </c>
      <c r="J120" s="24">
        <f t="shared" si="25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17"/>
        <v>82029</v>
      </c>
      <c r="B121" s="12">
        <f t="shared" si="18"/>
        <v>47331</v>
      </c>
      <c r="C121" s="13">
        <f t="shared" si="27"/>
        <v>0</v>
      </c>
      <c r="D121" s="13">
        <f t="shared" si="28"/>
        <v>0</v>
      </c>
      <c r="E121" s="13">
        <f t="shared" si="29"/>
        <v>0</v>
      </c>
      <c r="F121" s="14">
        <f t="shared" si="30"/>
        <v>0</v>
      </c>
      <c r="G121" s="14">
        <f t="shared" si="26"/>
        <v>0</v>
      </c>
      <c r="H121" s="14">
        <f t="shared" si="31"/>
        <v>0</v>
      </c>
      <c r="I121" s="24">
        <f t="shared" si="32"/>
        <v>0</v>
      </c>
      <c r="J121" s="24">
        <f t="shared" si="25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17"/>
        <v>92029</v>
      </c>
      <c r="B122" s="12">
        <f t="shared" si="18"/>
        <v>47362</v>
      </c>
      <c r="C122" s="13">
        <f t="shared" si="27"/>
        <v>0</v>
      </c>
      <c r="D122" s="13">
        <f t="shared" si="28"/>
        <v>0</v>
      </c>
      <c r="E122" s="13">
        <f t="shared" si="29"/>
        <v>0</v>
      </c>
      <c r="F122" s="14">
        <f t="shared" si="30"/>
        <v>0</v>
      </c>
      <c r="G122" s="14">
        <f t="shared" si="26"/>
        <v>0</v>
      </c>
      <c r="H122" s="14">
        <f t="shared" si="31"/>
        <v>0</v>
      </c>
      <c r="I122" s="24">
        <f t="shared" si="32"/>
        <v>0</v>
      </c>
      <c r="J122" s="24">
        <f t="shared" si="25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17"/>
        <v>102029</v>
      </c>
      <c r="B123" s="12">
        <f t="shared" si="18"/>
        <v>47392</v>
      </c>
      <c r="C123" s="13">
        <f t="shared" si="27"/>
        <v>0</v>
      </c>
      <c r="D123" s="13">
        <f t="shared" si="28"/>
        <v>0</v>
      </c>
      <c r="E123" s="13">
        <f t="shared" si="29"/>
        <v>0</v>
      </c>
      <c r="F123" s="14">
        <f t="shared" si="30"/>
        <v>0</v>
      </c>
      <c r="G123" s="14">
        <f t="shared" si="26"/>
        <v>0</v>
      </c>
      <c r="H123" s="14">
        <f t="shared" si="31"/>
        <v>0</v>
      </c>
      <c r="I123" s="24">
        <f t="shared" si="32"/>
        <v>0</v>
      </c>
      <c r="J123" s="24">
        <f t="shared" si="25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17"/>
        <v>112029</v>
      </c>
      <c r="B124" s="12">
        <f t="shared" si="18"/>
        <v>47423</v>
      </c>
      <c r="C124" s="13">
        <f t="shared" si="27"/>
        <v>0</v>
      </c>
      <c r="D124" s="13">
        <f t="shared" si="28"/>
        <v>0</v>
      </c>
      <c r="E124" s="13">
        <f t="shared" si="29"/>
        <v>0</v>
      </c>
      <c r="F124" s="14">
        <f t="shared" si="30"/>
        <v>0</v>
      </c>
      <c r="G124" s="14">
        <f t="shared" si="26"/>
        <v>0</v>
      </c>
      <c r="H124" s="14">
        <f t="shared" si="31"/>
        <v>0</v>
      </c>
      <c r="I124" s="24">
        <f t="shared" si="32"/>
        <v>0</v>
      </c>
      <c r="J124" s="24">
        <f t="shared" si="25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1" operator="lessThan">
      <formula>0</formula>
    </cfRule>
  </conditionalFormatting>
  <conditionalFormatting sqref="M5:M15;O5:O15;K5:K2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1" sqref="M21"/>
    </sheetView>
  </sheetViews>
  <sheetFormatPr defaultColWidth="11" defaultRowHeight="15"/>
  <cols>
    <col min="1" max="1" width="7" hidden="1" customWidth="1"/>
    <col min="2" max="2" width="8.71428571428571" customWidth="1"/>
    <col min="3" max="3" width="10.4285714285714" customWidth="1"/>
    <col min="4" max="4" width="9.42857142857143" customWidth="1"/>
    <col min="5" max="5" width="10.8571428571429" customWidth="1"/>
    <col min="6" max="6" width="9.14285714285714" customWidth="1"/>
    <col min="7" max="7" width="11" customWidth="1"/>
    <col min="8" max="8" width="9.42857142857143" customWidth="1"/>
    <col min="9" max="9" width="10.2857142857143" customWidth="1"/>
    <col min="10" max="10" width="11.8571428571429" customWidth="1"/>
    <col min="11" max="11" width="12.4285714285714" customWidth="1"/>
    <col min="12" max="12" width="9.57142857142857" customWidth="1"/>
    <col min="13" max="13" width="10.8571428571429" customWidth="1"/>
    <col min="14" max="14" width="10.7142857142857" customWidth="1"/>
    <col min="15" max="15" width="10.5714285714286" customWidth="1"/>
    <col min="16" max="16" width="11.2857142857143" customWidth="1"/>
    <col min="17" max="17" width="4.28571428571429" customWidth="1"/>
    <col min="18" max="18" width="19.4285714285714" customWidth="1"/>
    <col min="19" max="19" width="9.42857142857143" customWidth="1"/>
  </cols>
  <sheetData>
    <row r="1" spans="2:16">
      <c r="B1" s="1" t="s">
        <v>9</v>
      </c>
      <c r="C1" s="2" t="s">
        <v>198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250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50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250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250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150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250</v>
      </c>
      <c r="D6" s="13">
        <f t="shared" ref="D6:D37" si="4">C5*$K$1</f>
        <v>25</v>
      </c>
      <c r="E6" s="13">
        <f t="shared" ref="E6:E37" si="5">C5*$K$1+G5</f>
        <v>25</v>
      </c>
      <c r="F6" s="14">
        <f t="shared" ref="F6:F37" si="6">IF(J6&gt;E6,E6,J6)</f>
        <v>25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25</v>
      </c>
      <c r="K6" s="27">
        <v>43625</v>
      </c>
      <c r="L6" s="26">
        <v>25</v>
      </c>
      <c r="M6" s="27"/>
      <c r="N6" s="28"/>
      <c r="O6" s="27"/>
      <c r="P6" s="28"/>
      <c r="R6" s="34" t="s">
        <v>5</v>
      </c>
      <c r="S6" s="33">
        <f ca="1">VLOOKUP($A$2,$A$5:$P$127,4,FALSE)</f>
        <v>20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250</v>
      </c>
      <c r="D7" s="13">
        <f t="shared" si="4"/>
        <v>25</v>
      </c>
      <c r="E7" s="13">
        <f t="shared" si="5"/>
        <v>25</v>
      </c>
      <c r="F7" s="14">
        <f t="shared" si="6"/>
        <v>25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25</v>
      </c>
      <c r="K7" s="27">
        <v>43664</v>
      </c>
      <c r="L7" s="26">
        <v>25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250</v>
      </c>
      <c r="D8" s="13">
        <f t="shared" si="4"/>
        <v>25</v>
      </c>
      <c r="E8" s="13">
        <f t="shared" si="5"/>
        <v>25</v>
      </c>
      <c r="F8" s="14">
        <f t="shared" si="6"/>
        <v>25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25</v>
      </c>
      <c r="K8" s="27">
        <v>43680</v>
      </c>
      <c r="L8" s="26">
        <v>25</v>
      </c>
      <c r="M8" s="27"/>
      <c r="N8" s="28"/>
      <c r="O8" s="27"/>
      <c r="P8" s="28"/>
      <c r="R8" s="32" t="s">
        <v>7</v>
      </c>
      <c r="S8" s="33">
        <f ca="1">VLOOKUP($A$2,$A$5:$P$127,6,FALSE)</f>
        <v>20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250</v>
      </c>
      <c r="D9" s="13">
        <f t="shared" si="4"/>
        <v>25</v>
      </c>
      <c r="E9" s="13">
        <f t="shared" si="5"/>
        <v>25</v>
      </c>
      <c r="F9" s="14">
        <f t="shared" si="6"/>
        <v>25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25</v>
      </c>
      <c r="K9" s="27">
        <v>43713</v>
      </c>
      <c r="L9" s="26">
        <v>25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250</v>
      </c>
      <c r="D10" s="13">
        <f t="shared" si="4"/>
        <v>25</v>
      </c>
      <c r="E10" s="13">
        <f t="shared" si="5"/>
        <v>25</v>
      </c>
      <c r="F10" s="14">
        <f t="shared" si="6"/>
        <v>25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25</v>
      </c>
      <c r="K10" s="27">
        <v>43744</v>
      </c>
      <c r="L10" s="26">
        <v>25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250</v>
      </c>
      <c r="D11" s="13">
        <f t="shared" si="4"/>
        <v>25</v>
      </c>
      <c r="E11" s="13">
        <f t="shared" si="5"/>
        <v>25</v>
      </c>
      <c r="F11" s="14">
        <f t="shared" si="6"/>
        <v>25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25</v>
      </c>
      <c r="K11" s="27">
        <v>43772</v>
      </c>
      <c r="L11" s="26">
        <v>25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250</v>
      </c>
      <c r="D12" s="13">
        <f t="shared" si="4"/>
        <v>25</v>
      </c>
      <c r="E12" s="13">
        <f t="shared" si="5"/>
        <v>25</v>
      </c>
      <c r="F12" s="14">
        <f t="shared" si="6"/>
        <v>25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25</v>
      </c>
      <c r="K12" s="27">
        <v>43831</v>
      </c>
      <c r="L12" s="26">
        <v>25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250</v>
      </c>
      <c r="D13" s="13">
        <f t="shared" si="4"/>
        <v>25</v>
      </c>
      <c r="E13" s="13">
        <f t="shared" si="5"/>
        <v>25</v>
      </c>
      <c r="F13" s="14">
        <f t="shared" si="6"/>
        <v>25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25</v>
      </c>
      <c r="K13" s="27">
        <v>43858</v>
      </c>
      <c r="L13" s="26">
        <v>25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250</v>
      </c>
      <c r="D14" s="13">
        <f t="shared" si="4"/>
        <v>25</v>
      </c>
      <c r="E14" s="13">
        <f t="shared" si="5"/>
        <v>25</v>
      </c>
      <c r="F14" s="14">
        <f t="shared" si="6"/>
        <v>25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25</v>
      </c>
      <c r="K14" s="27">
        <v>43871</v>
      </c>
      <c r="L14" s="26">
        <v>25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250</v>
      </c>
      <c r="D15" s="13">
        <f t="shared" si="4"/>
        <v>25</v>
      </c>
      <c r="E15" s="13">
        <f t="shared" si="5"/>
        <v>25</v>
      </c>
      <c r="F15" s="14">
        <f t="shared" si="6"/>
        <v>25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25</v>
      </c>
      <c r="K15" s="29">
        <v>43939</v>
      </c>
      <c r="L15" s="26">
        <v>25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200</v>
      </c>
      <c r="D16" s="13">
        <f t="shared" si="4"/>
        <v>25</v>
      </c>
      <c r="E16" s="13">
        <f t="shared" si="5"/>
        <v>25</v>
      </c>
      <c r="F16" s="14">
        <f t="shared" si="6"/>
        <v>25</v>
      </c>
      <c r="G16" s="14">
        <f t="shared" si="0"/>
        <v>0</v>
      </c>
      <c r="H16" s="14">
        <f t="shared" si="7"/>
        <v>50</v>
      </c>
      <c r="I16" s="24">
        <f t="shared" si="8"/>
        <v>0</v>
      </c>
      <c r="J16" s="24">
        <f t="shared" si="9"/>
        <v>75</v>
      </c>
      <c r="K16" s="25">
        <v>43939</v>
      </c>
      <c r="L16" s="26">
        <v>75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200</v>
      </c>
      <c r="D17" s="13">
        <f t="shared" si="4"/>
        <v>20</v>
      </c>
      <c r="E17" s="13">
        <f t="shared" si="5"/>
        <v>20</v>
      </c>
      <c r="F17" s="14">
        <f t="shared" si="6"/>
        <v>20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20</v>
      </c>
      <c r="K17" s="25">
        <v>43955</v>
      </c>
      <c r="L17" s="26">
        <v>20</v>
      </c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200</v>
      </c>
      <c r="D18" s="13">
        <f t="shared" si="4"/>
        <v>20</v>
      </c>
      <c r="E18" s="13">
        <f t="shared" si="5"/>
        <v>20</v>
      </c>
      <c r="F18" s="14">
        <f t="shared" si="6"/>
        <v>20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20</v>
      </c>
      <c r="K18" s="25">
        <v>43990</v>
      </c>
      <c r="L18" s="26">
        <v>20</v>
      </c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200</v>
      </c>
      <c r="D19" s="13">
        <f t="shared" si="4"/>
        <v>20</v>
      </c>
      <c r="E19" s="13">
        <f t="shared" si="5"/>
        <v>20</v>
      </c>
      <c r="F19" s="14">
        <f t="shared" si="6"/>
        <v>20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20</v>
      </c>
      <c r="K19" s="25">
        <v>44020</v>
      </c>
      <c r="L19" s="26">
        <v>20</v>
      </c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200</v>
      </c>
      <c r="D20" s="13">
        <f t="shared" si="4"/>
        <v>20</v>
      </c>
      <c r="E20" s="13">
        <f t="shared" si="5"/>
        <v>20</v>
      </c>
      <c r="F20" s="14">
        <f t="shared" si="6"/>
        <v>20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20</v>
      </c>
      <c r="K20" s="25">
        <v>44081</v>
      </c>
      <c r="L20" s="26">
        <v>20</v>
      </c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150</v>
      </c>
      <c r="D21" s="13">
        <f t="shared" si="4"/>
        <v>20</v>
      </c>
      <c r="E21" s="13">
        <f t="shared" si="5"/>
        <v>20</v>
      </c>
      <c r="F21" s="14">
        <f t="shared" si="6"/>
        <v>20</v>
      </c>
      <c r="G21" s="14">
        <f t="shared" si="0"/>
        <v>0</v>
      </c>
      <c r="H21" s="14">
        <f t="shared" si="7"/>
        <v>50</v>
      </c>
      <c r="I21" s="24">
        <f t="shared" si="8"/>
        <v>0</v>
      </c>
      <c r="J21" s="24">
        <f t="shared" si="9"/>
        <v>70</v>
      </c>
      <c r="K21" s="25">
        <v>44081</v>
      </c>
      <c r="L21" s="26">
        <v>70</v>
      </c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150</v>
      </c>
      <c r="D22" s="13">
        <f t="shared" si="4"/>
        <v>15</v>
      </c>
      <c r="E22" s="13">
        <f t="shared" si="5"/>
        <v>15</v>
      </c>
      <c r="F22" s="14">
        <f t="shared" si="6"/>
        <v>0</v>
      </c>
      <c r="G22" s="14">
        <f t="shared" si="0"/>
        <v>15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150</v>
      </c>
      <c r="D23" s="13">
        <f t="shared" si="4"/>
        <v>15</v>
      </c>
      <c r="E23" s="13">
        <f t="shared" si="5"/>
        <v>30</v>
      </c>
      <c r="F23" s="14">
        <f t="shared" si="6"/>
        <v>0</v>
      </c>
      <c r="G23" s="14">
        <f t="shared" si="0"/>
        <v>30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150</v>
      </c>
      <c r="D24" s="13">
        <f t="shared" si="4"/>
        <v>15</v>
      </c>
      <c r="E24" s="13">
        <f t="shared" si="5"/>
        <v>45</v>
      </c>
      <c r="F24" s="14">
        <f t="shared" si="6"/>
        <v>0</v>
      </c>
      <c r="G24" s="14">
        <f t="shared" si="0"/>
        <v>45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150</v>
      </c>
      <c r="D25" s="13">
        <f t="shared" si="4"/>
        <v>15</v>
      </c>
      <c r="E25" s="13">
        <f t="shared" si="5"/>
        <v>60</v>
      </c>
      <c r="F25" s="14">
        <f t="shared" si="6"/>
        <v>0</v>
      </c>
      <c r="G25" s="14">
        <f t="shared" si="0"/>
        <v>60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150</v>
      </c>
      <c r="D26" s="13">
        <f t="shared" si="4"/>
        <v>15</v>
      </c>
      <c r="E26" s="13">
        <f t="shared" si="5"/>
        <v>75</v>
      </c>
      <c r="F26" s="14">
        <f t="shared" si="6"/>
        <v>0</v>
      </c>
      <c r="G26" s="14">
        <f t="shared" si="0"/>
        <v>75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150</v>
      </c>
      <c r="D27" s="13">
        <f t="shared" si="4"/>
        <v>15</v>
      </c>
      <c r="E27" s="13">
        <f t="shared" si="5"/>
        <v>90</v>
      </c>
      <c r="F27" s="14">
        <f t="shared" si="6"/>
        <v>0</v>
      </c>
      <c r="G27" s="14">
        <f t="shared" si="0"/>
        <v>90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150</v>
      </c>
      <c r="D28" s="13">
        <f t="shared" si="4"/>
        <v>15</v>
      </c>
      <c r="E28" s="13">
        <f t="shared" si="5"/>
        <v>105</v>
      </c>
      <c r="F28" s="14">
        <f t="shared" si="6"/>
        <v>0</v>
      </c>
      <c r="G28" s="14">
        <f t="shared" si="0"/>
        <v>105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150</v>
      </c>
      <c r="D29" s="13">
        <f t="shared" si="4"/>
        <v>15</v>
      </c>
      <c r="E29" s="13">
        <f t="shared" si="5"/>
        <v>120</v>
      </c>
      <c r="F29" s="14">
        <f t="shared" si="6"/>
        <v>0</v>
      </c>
      <c r="G29" s="14">
        <f t="shared" si="0"/>
        <v>120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150</v>
      </c>
      <c r="D30" s="13">
        <f t="shared" si="4"/>
        <v>15</v>
      </c>
      <c r="E30" s="13">
        <f t="shared" si="5"/>
        <v>135</v>
      </c>
      <c r="F30" s="14">
        <f t="shared" si="6"/>
        <v>0</v>
      </c>
      <c r="G30" s="14">
        <f t="shared" si="0"/>
        <v>135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150</v>
      </c>
      <c r="D31" s="13">
        <f t="shared" si="4"/>
        <v>15</v>
      </c>
      <c r="E31" s="13">
        <f t="shared" si="5"/>
        <v>150</v>
      </c>
      <c r="F31" s="14">
        <f t="shared" si="6"/>
        <v>0</v>
      </c>
      <c r="G31" s="14">
        <f t="shared" si="0"/>
        <v>150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150</v>
      </c>
      <c r="D32" s="13">
        <f t="shared" si="4"/>
        <v>15</v>
      </c>
      <c r="E32" s="13">
        <f t="shared" si="5"/>
        <v>165</v>
      </c>
      <c r="F32" s="14">
        <f t="shared" si="6"/>
        <v>0</v>
      </c>
      <c r="G32" s="14">
        <f t="shared" si="0"/>
        <v>165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150</v>
      </c>
      <c r="D33" s="13">
        <f t="shared" si="4"/>
        <v>15</v>
      </c>
      <c r="E33" s="13">
        <f t="shared" si="5"/>
        <v>180</v>
      </c>
      <c r="F33" s="14">
        <f t="shared" si="6"/>
        <v>0</v>
      </c>
      <c r="G33" s="14">
        <f t="shared" si="0"/>
        <v>180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150</v>
      </c>
      <c r="D34" s="13">
        <f t="shared" si="4"/>
        <v>15</v>
      </c>
      <c r="E34" s="13">
        <f t="shared" si="5"/>
        <v>195</v>
      </c>
      <c r="F34" s="14">
        <f t="shared" si="6"/>
        <v>0</v>
      </c>
      <c r="G34" s="14">
        <f t="shared" si="0"/>
        <v>195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150</v>
      </c>
      <c r="D35" s="13">
        <f t="shared" si="4"/>
        <v>15</v>
      </c>
      <c r="E35" s="13">
        <f t="shared" si="5"/>
        <v>210</v>
      </c>
      <c r="F35" s="14">
        <f t="shared" si="6"/>
        <v>0</v>
      </c>
      <c r="G35" s="14">
        <f t="shared" si="0"/>
        <v>210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150</v>
      </c>
      <c r="D36" s="13">
        <f t="shared" si="4"/>
        <v>15</v>
      </c>
      <c r="E36" s="13">
        <f t="shared" si="5"/>
        <v>225</v>
      </c>
      <c r="F36" s="14">
        <f t="shared" si="6"/>
        <v>0</v>
      </c>
      <c r="G36" s="14">
        <f t="shared" si="0"/>
        <v>225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150</v>
      </c>
      <c r="D37" s="13">
        <f t="shared" si="4"/>
        <v>15</v>
      </c>
      <c r="E37" s="13">
        <f t="shared" si="5"/>
        <v>240</v>
      </c>
      <c r="F37" s="14">
        <f t="shared" si="6"/>
        <v>0</v>
      </c>
      <c r="G37" s="14">
        <f t="shared" ref="G37:G68" si="10">E37-F37</f>
        <v>240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150</v>
      </c>
      <c r="D38" s="13">
        <f t="shared" ref="D38:D69" si="14">C37*$K$1</f>
        <v>15</v>
      </c>
      <c r="E38" s="13">
        <f t="shared" ref="E38:E69" si="15">C37*$K$1+G37</f>
        <v>255</v>
      </c>
      <c r="F38" s="14">
        <f t="shared" ref="F38:F69" si="16">IF(J38&gt;E38,E38,J38)</f>
        <v>0</v>
      </c>
      <c r="G38" s="14">
        <f t="shared" si="10"/>
        <v>255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150</v>
      </c>
      <c r="D39" s="13">
        <f t="shared" si="14"/>
        <v>15</v>
      </c>
      <c r="E39" s="13">
        <f t="shared" si="15"/>
        <v>270</v>
      </c>
      <c r="F39" s="14">
        <f t="shared" si="16"/>
        <v>0</v>
      </c>
      <c r="G39" s="14">
        <f t="shared" si="10"/>
        <v>270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150</v>
      </c>
      <c r="D40" s="13">
        <f t="shared" si="14"/>
        <v>15</v>
      </c>
      <c r="E40" s="13">
        <f t="shared" si="15"/>
        <v>285</v>
      </c>
      <c r="F40" s="14">
        <f t="shared" si="16"/>
        <v>0</v>
      </c>
      <c r="G40" s="14">
        <f t="shared" si="10"/>
        <v>285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150</v>
      </c>
      <c r="D41" s="13">
        <f t="shared" si="14"/>
        <v>15</v>
      </c>
      <c r="E41" s="13">
        <f t="shared" si="15"/>
        <v>300</v>
      </c>
      <c r="F41" s="14">
        <f t="shared" si="16"/>
        <v>0</v>
      </c>
      <c r="G41" s="14">
        <f t="shared" si="10"/>
        <v>300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150</v>
      </c>
      <c r="D42" s="13">
        <f t="shared" si="14"/>
        <v>15</v>
      </c>
      <c r="E42" s="13">
        <f t="shared" si="15"/>
        <v>315</v>
      </c>
      <c r="F42" s="14">
        <f t="shared" si="16"/>
        <v>0</v>
      </c>
      <c r="G42" s="14">
        <f t="shared" si="10"/>
        <v>315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150</v>
      </c>
      <c r="D43" s="13">
        <f t="shared" si="14"/>
        <v>15</v>
      </c>
      <c r="E43" s="13">
        <f t="shared" si="15"/>
        <v>330</v>
      </c>
      <c r="F43" s="14">
        <f t="shared" si="16"/>
        <v>0</v>
      </c>
      <c r="G43" s="14">
        <f t="shared" si="10"/>
        <v>330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150</v>
      </c>
      <c r="D44" s="13">
        <f t="shared" si="14"/>
        <v>15</v>
      </c>
      <c r="E44" s="13">
        <f t="shared" si="15"/>
        <v>345</v>
      </c>
      <c r="F44" s="14">
        <f t="shared" si="16"/>
        <v>0</v>
      </c>
      <c r="G44" s="14">
        <f t="shared" si="10"/>
        <v>345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150</v>
      </c>
      <c r="D45" s="13">
        <f t="shared" si="14"/>
        <v>15</v>
      </c>
      <c r="E45" s="13">
        <f t="shared" si="15"/>
        <v>360</v>
      </c>
      <c r="F45" s="14">
        <f t="shared" si="16"/>
        <v>0</v>
      </c>
      <c r="G45" s="14">
        <f t="shared" si="10"/>
        <v>360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150</v>
      </c>
      <c r="D46" s="13">
        <f t="shared" si="14"/>
        <v>15</v>
      </c>
      <c r="E46" s="13">
        <f t="shared" si="15"/>
        <v>375</v>
      </c>
      <c r="F46" s="14">
        <f t="shared" si="16"/>
        <v>0</v>
      </c>
      <c r="G46" s="14">
        <f t="shared" si="10"/>
        <v>375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150</v>
      </c>
      <c r="D47" s="13">
        <f t="shared" si="14"/>
        <v>15</v>
      </c>
      <c r="E47" s="13">
        <f t="shared" si="15"/>
        <v>390</v>
      </c>
      <c r="F47" s="14">
        <f t="shared" si="16"/>
        <v>0</v>
      </c>
      <c r="G47" s="14">
        <f t="shared" si="10"/>
        <v>390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150</v>
      </c>
      <c r="D48" s="13">
        <f t="shared" si="14"/>
        <v>15</v>
      </c>
      <c r="E48" s="13">
        <f t="shared" si="15"/>
        <v>405</v>
      </c>
      <c r="F48" s="14">
        <f t="shared" si="16"/>
        <v>0</v>
      </c>
      <c r="G48" s="14">
        <f t="shared" si="10"/>
        <v>405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150</v>
      </c>
      <c r="D49" s="13">
        <f t="shared" si="14"/>
        <v>15</v>
      </c>
      <c r="E49" s="13">
        <f t="shared" si="15"/>
        <v>420</v>
      </c>
      <c r="F49" s="14">
        <f t="shared" si="16"/>
        <v>0</v>
      </c>
      <c r="G49" s="14">
        <f t="shared" si="10"/>
        <v>420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150</v>
      </c>
      <c r="D50" s="13">
        <f t="shared" si="14"/>
        <v>15</v>
      </c>
      <c r="E50" s="13">
        <f t="shared" si="15"/>
        <v>435</v>
      </c>
      <c r="F50" s="14">
        <f t="shared" si="16"/>
        <v>0</v>
      </c>
      <c r="G50" s="14">
        <f t="shared" si="10"/>
        <v>435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150</v>
      </c>
      <c r="D51" s="13">
        <f t="shared" si="14"/>
        <v>15</v>
      </c>
      <c r="E51" s="13">
        <f t="shared" si="15"/>
        <v>450</v>
      </c>
      <c r="F51" s="14">
        <f t="shared" si="16"/>
        <v>0</v>
      </c>
      <c r="G51" s="14">
        <f t="shared" si="10"/>
        <v>450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150</v>
      </c>
      <c r="D52" s="13">
        <f t="shared" si="14"/>
        <v>15</v>
      </c>
      <c r="E52" s="13">
        <f t="shared" si="15"/>
        <v>465</v>
      </c>
      <c r="F52" s="14">
        <f t="shared" si="16"/>
        <v>0</v>
      </c>
      <c r="G52" s="14">
        <f t="shared" si="10"/>
        <v>465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150</v>
      </c>
      <c r="D53" s="13">
        <f t="shared" si="14"/>
        <v>15</v>
      </c>
      <c r="E53" s="13">
        <f t="shared" si="15"/>
        <v>480</v>
      </c>
      <c r="F53" s="14">
        <f t="shared" si="16"/>
        <v>0</v>
      </c>
      <c r="G53" s="14">
        <f t="shared" si="10"/>
        <v>480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150</v>
      </c>
      <c r="D54" s="13">
        <f t="shared" si="14"/>
        <v>15</v>
      </c>
      <c r="E54" s="13">
        <f t="shared" si="15"/>
        <v>495</v>
      </c>
      <c r="F54" s="14">
        <f t="shared" si="16"/>
        <v>0</v>
      </c>
      <c r="G54" s="14">
        <f t="shared" si="10"/>
        <v>495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150</v>
      </c>
      <c r="D55" s="13">
        <f t="shared" si="14"/>
        <v>15</v>
      </c>
      <c r="E55" s="13">
        <f t="shared" si="15"/>
        <v>510</v>
      </c>
      <c r="F55" s="14">
        <f t="shared" si="16"/>
        <v>0</v>
      </c>
      <c r="G55" s="14">
        <f t="shared" si="10"/>
        <v>510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150</v>
      </c>
      <c r="D56" s="13">
        <f t="shared" si="14"/>
        <v>15</v>
      </c>
      <c r="E56" s="13">
        <f t="shared" si="15"/>
        <v>525</v>
      </c>
      <c r="F56" s="14">
        <f t="shared" si="16"/>
        <v>0</v>
      </c>
      <c r="G56" s="14">
        <f t="shared" si="10"/>
        <v>525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150</v>
      </c>
      <c r="D57" s="13">
        <f t="shared" si="14"/>
        <v>15</v>
      </c>
      <c r="E57" s="13">
        <f t="shared" si="15"/>
        <v>540</v>
      </c>
      <c r="F57" s="14">
        <f t="shared" si="16"/>
        <v>0</v>
      </c>
      <c r="G57" s="14">
        <f t="shared" si="10"/>
        <v>540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150</v>
      </c>
      <c r="D58" s="13">
        <f t="shared" si="14"/>
        <v>15</v>
      </c>
      <c r="E58" s="13">
        <f t="shared" si="15"/>
        <v>555</v>
      </c>
      <c r="F58" s="14">
        <f t="shared" si="16"/>
        <v>0</v>
      </c>
      <c r="G58" s="14">
        <f t="shared" si="10"/>
        <v>555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150</v>
      </c>
      <c r="D59" s="13">
        <f t="shared" si="14"/>
        <v>15</v>
      </c>
      <c r="E59" s="13">
        <f t="shared" si="15"/>
        <v>570</v>
      </c>
      <c r="F59" s="14">
        <f t="shared" si="16"/>
        <v>0</v>
      </c>
      <c r="G59" s="14">
        <f t="shared" si="10"/>
        <v>570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150</v>
      </c>
      <c r="D60" s="13">
        <f t="shared" si="14"/>
        <v>15</v>
      </c>
      <c r="E60" s="13">
        <f t="shared" si="15"/>
        <v>585</v>
      </c>
      <c r="F60" s="14">
        <f t="shared" si="16"/>
        <v>0</v>
      </c>
      <c r="G60" s="14">
        <f t="shared" si="10"/>
        <v>585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150</v>
      </c>
      <c r="D61" s="13">
        <f t="shared" si="14"/>
        <v>15</v>
      </c>
      <c r="E61" s="13">
        <f t="shared" si="15"/>
        <v>600</v>
      </c>
      <c r="F61" s="14">
        <f t="shared" si="16"/>
        <v>0</v>
      </c>
      <c r="G61" s="14">
        <f t="shared" si="10"/>
        <v>600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150</v>
      </c>
      <c r="D62" s="13">
        <f t="shared" si="14"/>
        <v>15</v>
      </c>
      <c r="E62" s="13">
        <f t="shared" si="15"/>
        <v>615</v>
      </c>
      <c r="F62" s="14">
        <f t="shared" si="16"/>
        <v>0</v>
      </c>
      <c r="G62" s="14">
        <f t="shared" si="10"/>
        <v>615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150</v>
      </c>
      <c r="D63" s="13">
        <f t="shared" si="14"/>
        <v>15</v>
      </c>
      <c r="E63" s="13">
        <f t="shared" si="15"/>
        <v>630</v>
      </c>
      <c r="F63" s="14">
        <f t="shared" si="16"/>
        <v>0</v>
      </c>
      <c r="G63" s="14">
        <f t="shared" si="10"/>
        <v>630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150</v>
      </c>
      <c r="D64" s="13">
        <f t="shared" si="14"/>
        <v>15</v>
      </c>
      <c r="E64" s="13">
        <f t="shared" si="15"/>
        <v>645</v>
      </c>
      <c r="F64" s="14">
        <f t="shared" si="16"/>
        <v>0</v>
      </c>
      <c r="G64" s="14">
        <f t="shared" si="10"/>
        <v>645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150</v>
      </c>
      <c r="D65" s="13">
        <f t="shared" si="14"/>
        <v>15</v>
      </c>
      <c r="E65" s="13">
        <f t="shared" si="15"/>
        <v>660</v>
      </c>
      <c r="F65" s="14">
        <f t="shared" si="16"/>
        <v>0</v>
      </c>
      <c r="G65" s="14">
        <f t="shared" si="10"/>
        <v>660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150</v>
      </c>
      <c r="D66" s="13">
        <f t="shared" si="14"/>
        <v>15</v>
      </c>
      <c r="E66" s="13">
        <f t="shared" si="15"/>
        <v>675</v>
      </c>
      <c r="F66" s="14">
        <f t="shared" si="16"/>
        <v>0</v>
      </c>
      <c r="G66" s="14">
        <f t="shared" si="10"/>
        <v>675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150</v>
      </c>
      <c r="D67" s="13">
        <f t="shared" si="14"/>
        <v>15</v>
      </c>
      <c r="E67" s="13">
        <f t="shared" si="15"/>
        <v>690</v>
      </c>
      <c r="F67" s="14">
        <f t="shared" si="16"/>
        <v>0</v>
      </c>
      <c r="G67" s="14">
        <f t="shared" si="10"/>
        <v>690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150</v>
      </c>
      <c r="D68" s="13">
        <f t="shared" si="14"/>
        <v>15</v>
      </c>
      <c r="E68" s="13">
        <f t="shared" si="15"/>
        <v>705</v>
      </c>
      <c r="F68" s="14">
        <f t="shared" si="16"/>
        <v>0</v>
      </c>
      <c r="G68" s="14">
        <f t="shared" si="10"/>
        <v>705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150</v>
      </c>
      <c r="D69" s="13">
        <f t="shared" si="14"/>
        <v>15</v>
      </c>
      <c r="E69" s="13">
        <f t="shared" si="15"/>
        <v>720</v>
      </c>
      <c r="F69" s="14">
        <f t="shared" si="16"/>
        <v>0</v>
      </c>
      <c r="G69" s="14">
        <f t="shared" ref="G69:G100" si="19">E69-F69</f>
        <v>720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150</v>
      </c>
      <c r="D70" s="13">
        <f t="shared" ref="D70:D101" si="23">C69*$K$1</f>
        <v>15</v>
      </c>
      <c r="E70" s="13">
        <f t="shared" ref="E70:E101" si="24">C69*$K$1+G69</f>
        <v>735</v>
      </c>
      <c r="F70" s="14">
        <f t="shared" ref="F70:F101" si="25">IF(J70&gt;E70,E70,J70)</f>
        <v>0</v>
      </c>
      <c r="G70" s="14">
        <f t="shared" si="19"/>
        <v>735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150</v>
      </c>
      <c r="D71" s="13">
        <f t="shared" si="23"/>
        <v>15</v>
      </c>
      <c r="E71" s="13">
        <f t="shared" si="24"/>
        <v>750</v>
      </c>
      <c r="F71" s="14">
        <f t="shared" si="25"/>
        <v>0</v>
      </c>
      <c r="G71" s="14">
        <f t="shared" si="19"/>
        <v>750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150</v>
      </c>
      <c r="D72" s="13">
        <f t="shared" si="23"/>
        <v>15</v>
      </c>
      <c r="E72" s="13">
        <f t="shared" si="24"/>
        <v>765</v>
      </c>
      <c r="F72" s="14">
        <f t="shared" si="25"/>
        <v>0</v>
      </c>
      <c r="G72" s="14">
        <f t="shared" si="19"/>
        <v>765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150</v>
      </c>
      <c r="D73" s="13">
        <f t="shared" si="23"/>
        <v>15</v>
      </c>
      <c r="E73" s="13">
        <f t="shared" si="24"/>
        <v>780</v>
      </c>
      <c r="F73" s="14">
        <f t="shared" si="25"/>
        <v>0</v>
      </c>
      <c r="G73" s="14">
        <f t="shared" si="19"/>
        <v>780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150</v>
      </c>
      <c r="D74" s="13">
        <f t="shared" si="23"/>
        <v>15</v>
      </c>
      <c r="E74" s="13">
        <f t="shared" si="24"/>
        <v>795</v>
      </c>
      <c r="F74" s="14">
        <f t="shared" si="25"/>
        <v>0</v>
      </c>
      <c r="G74" s="14">
        <f t="shared" si="19"/>
        <v>795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150</v>
      </c>
      <c r="D75" s="13">
        <f t="shared" si="23"/>
        <v>15</v>
      </c>
      <c r="E75" s="13">
        <f t="shared" si="24"/>
        <v>810</v>
      </c>
      <c r="F75" s="14">
        <f t="shared" si="25"/>
        <v>0</v>
      </c>
      <c r="G75" s="14">
        <f t="shared" si="19"/>
        <v>810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150</v>
      </c>
      <c r="D76" s="13">
        <f t="shared" si="23"/>
        <v>15</v>
      </c>
      <c r="E76" s="13">
        <f t="shared" si="24"/>
        <v>825</v>
      </c>
      <c r="F76" s="14">
        <f t="shared" si="25"/>
        <v>0</v>
      </c>
      <c r="G76" s="14">
        <f t="shared" si="19"/>
        <v>825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150</v>
      </c>
      <c r="D77" s="13">
        <f t="shared" si="23"/>
        <v>15</v>
      </c>
      <c r="E77" s="13">
        <f t="shared" si="24"/>
        <v>840</v>
      </c>
      <c r="F77" s="14">
        <f t="shared" si="25"/>
        <v>0</v>
      </c>
      <c r="G77" s="14">
        <f t="shared" si="19"/>
        <v>840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150</v>
      </c>
      <c r="D78" s="13">
        <f t="shared" si="23"/>
        <v>15</v>
      </c>
      <c r="E78" s="13">
        <f t="shared" si="24"/>
        <v>855</v>
      </c>
      <c r="F78" s="14">
        <f t="shared" si="25"/>
        <v>0</v>
      </c>
      <c r="G78" s="14">
        <f t="shared" si="19"/>
        <v>855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150</v>
      </c>
      <c r="D79" s="13">
        <f t="shared" si="23"/>
        <v>15</v>
      </c>
      <c r="E79" s="13">
        <f t="shared" si="24"/>
        <v>870</v>
      </c>
      <c r="F79" s="14">
        <f t="shared" si="25"/>
        <v>0</v>
      </c>
      <c r="G79" s="14">
        <f t="shared" si="19"/>
        <v>870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150</v>
      </c>
      <c r="D80" s="13">
        <f t="shared" si="23"/>
        <v>15</v>
      </c>
      <c r="E80" s="13">
        <f t="shared" si="24"/>
        <v>885</v>
      </c>
      <c r="F80" s="14">
        <f t="shared" si="25"/>
        <v>0</v>
      </c>
      <c r="G80" s="14">
        <f t="shared" si="19"/>
        <v>885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150</v>
      </c>
      <c r="D81" s="13">
        <f t="shared" si="23"/>
        <v>15</v>
      </c>
      <c r="E81" s="13">
        <f t="shared" si="24"/>
        <v>900</v>
      </c>
      <c r="F81" s="14">
        <f t="shared" si="25"/>
        <v>0</v>
      </c>
      <c r="G81" s="14">
        <f t="shared" si="19"/>
        <v>900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150</v>
      </c>
      <c r="D82" s="13">
        <f t="shared" si="23"/>
        <v>15</v>
      </c>
      <c r="E82" s="13">
        <f t="shared" si="24"/>
        <v>915</v>
      </c>
      <c r="F82" s="14">
        <f t="shared" si="25"/>
        <v>0</v>
      </c>
      <c r="G82" s="14">
        <f t="shared" si="19"/>
        <v>915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150</v>
      </c>
      <c r="D83" s="13">
        <f t="shared" si="23"/>
        <v>15</v>
      </c>
      <c r="E83" s="13">
        <f t="shared" si="24"/>
        <v>930</v>
      </c>
      <c r="F83" s="14">
        <f t="shared" si="25"/>
        <v>0</v>
      </c>
      <c r="G83" s="14">
        <f t="shared" si="19"/>
        <v>930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150</v>
      </c>
      <c r="D84" s="13">
        <f t="shared" si="23"/>
        <v>15</v>
      </c>
      <c r="E84" s="13">
        <f t="shared" si="24"/>
        <v>945</v>
      </c>
      <c r="F84" s="14">
        <f t="shared" si="25"/>
        <v>0</v>
      </c>
      <c r="G84" s="14">
        <f t="shared" si="19"/>
        <v>945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150</v>
      </c>
      <c r="D85" s="13">
        <f t="shared" si="23"/>
        <v>15</v>
      </c>
      <c r="E85" s="13">
        <f t="shared" si="24"/>
        <v>960</v>
      </c>
      <c r="F85" s="14">
        <f t="shared" si="25"/>
        <v>0</v>
      </c>
      <c r="G85" s="14">
        <f t="shared" si="19"/>
        <v>960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150</v>
      </c>
      <c r="D86" s="13">
        <f t="shared" si="23"/>
        <v>15</v>
      </c>
      <c r="E86" s="13">
        <f t="shared" si="24"/>
        <v>975</v>
      </c>
      <c r="F86" s="14">
        <f t="shared" si="25"/>
        <v>0</v>
      </c>
      <c r="G86" s="14">
        <f t="shared" si="19"/>
        <v>975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150</v>
      </c>
      <c r="D87" s="13">
        <f t="shared" si="23"/>
        <v>15</v>
      </c>
      <c r="E87" s="13">
        <f t="shared" si="24"/>
        <v>990</v>
      </c>
      <c r="F87" s="14">
        <f t="shared" si="25"/>
        <v>0</v>
      </c>
      <c r="G87" s="14">
        <f t="shared" si="19"/>
        <v>990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150</v>
      </c>
      <c r="D88" s="13">
        <f t="shared" si="23"/>
        <v>15</v>
      </c>
      <c r="E88" s="13">
        <f t="shared" si="24"/>
        <v>1005</v>
      </c>
      <c r="F88" s="14">
        <f t="shared" si="25"/>
        <v>0</v>
      </c>
      <c r="G88" s="14">
        <f t="shared" si="19"/>
        <v>1005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150</v>
      </c>
      <c r="D89" s="13">
        <f t="shared" si="23"/>
        <v>15</v>
      </c>
      <c r="E89" s="13">
        <f t="shared" si="24"/>
        <v>1020</v>
      </c>
      <c r="F89" s="14">
        <f t="shared" si="25"/>
        <v>0</v>
      </c>
      <c r="G89" s="14">
        <f t="shared" si="19"/>
        <v>1020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150</v>
      </c>
      <c r="D90" s="13">
        <f t="shared" si="23"/>
        <v>15</v>
      </c>
      <c r="E90" s="13">
        <f t="shared" si="24"/>
        <v>1035</v>
      </c>
      <c r="F90" s="14">
        <f t="shared" si="25"/>
        <v>0</v>
      </c>
      <c r="G90" s="14">
        <f t="shared" si="19"/>
        <v>1035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150</v>
      </c>
      <c r="D91" s="13">
        <f t="shared" si="23"/>
        <v>15</v>
      </c>
      <c r="E91" s="13">
        <f t="shared" si="24"/>
        <v>1050</v>
      </c>
      <c r="F91" s="14">
        <f t="shared" si="25"/>
        <v>0</v>
      </c>
      <c r="G91" s="14">
        <f t="shared" si="19"/>
        <v>1050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150</v>
      </c>
      <c r="D92" s="13">
        <f t="shared" si="23"/>
        <v>15</v>
      </c>
      <c r="E92" s="13">
        <f t="shared" si="24"/>
        <v>1065</v>
      </c>
      <c r="F92" s="14">
        <f t="shared" si="25"/>
        <v>0</v>
      </c>
      <c r="G92" s="14">
        <f t="shared" si="19"/>
        <v>1065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150</v>
      </c>
      <c r="D93" s="13">
        <f t="shared" si="23"/>
        <v>15</v>
      </c>
      <c r="E93" s="13">
        <f t="shared" si="24"/>
        <v>1080</v>
      </c>
      <c r="F93" s="14">
        <f t="shared" si="25"/>
        <v>0</v>
      </c>
      <c r="G93" s="14">
        <f t="shared" si="19"/>
        <v>1080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150</v>
      </c>
      <c r="D94" s="13">
        <f t="shared" si="23"/>
        <v>15</v>
      </c>
      <c r="E94" s="13">
        <f t="shared" si="24"/>
        <v>1095</v>
      </c>
      <c r="F94" s="14">
        <f t="shared" si="25"/>
        <v>0</v>
      </c>
      <c r="G94" s="14">
        <f t="shared" si="19"/>
        <v>1095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150</v>
      </c>
      <c r="D95" s="13">
        <f t="shared" si="23"/>
        <v>15</v>
      </c>
      <c r="E95" s="13">
        <f t="shared" si="24"/>
        <v>1110</v>
      </c>
      <c r="F95" s="14">
        <f t="shared" si="25"/>
        <v>0</v>
      </c>
      <c r="G95" s="14">
        <f t="shared" si="19"/>
        <v>1110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150</v>
      </c>
      <c r="D96" s="13">
        <f t="shared" si="23"/>
        <v>15</v>
      </c>
      <c r="E96" s="13">
        <f t="shared" si="24"/>
        <v>1125</v>
      </c>
      <c r="F96" s="14">
        <f t="shared" si="25"/>
        <v>0</v>
      </c>
      <c r="G96" s="14">
        <f t="shared" si="19"/>
        <v>1125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150</v>
      </c>
      <c r="D97" s="13">
        <f t="shared" si="23"/>
        <v>15</v>
      </c>
      <c r="E97" s="13">
        <f t="shared" si="24"/>
        <v>1140</v>
      </c>
      <c r="F97" s="14">
        <f t="shared" si="25"/>
        <v>0</v>
      </c>
      <c r="G97" s="14">
        <f t="shared" si="19"/>
        <v>1140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150</v>
      </c>
      <c r="D98" s="13">
        <f t="shared" si="23"/>
        <v>15</v>
      </c>
      <c r="E98" s="13">
        <f t="shared" si="24"/>
        <v>1155</v>
      </c>
      <c r="F98" s="14">
        <f t="shared" si="25"/>
        <v>0</v>
      </c>
      <c r="G98" s="14">
        <f t="shared" si="19"/>
        <v>1155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150</v>
      </c>
      <c r="D99" s="13">
        <f t="shared" si="23"/>
        <v>15</v>
      </c>
      <c r="E99" s="13">
        <f t="shared" si="24"/>
        <v>1170</v>
      </c>
      <c r="F99" s="14">
        <f t="shared" si="25"/>
        <v>0</v>
      </c>
      <c r="G99" s="14">
        <f t="shared" si="19"/>
        <v>1170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150</v>
      </c>
      <c r="D100" s="13">
        <f t="shared" si="23"/>
        <v>15</v>
      </c>
      <c r="E100" s="13">
        <f t="shared" si="24"/>
        <v>1185</v>
      </c>
      <c r="F100" s="14">
        <f t="shared" si="25"/>
        <v>0</v>
      </c>
      <c r="G100" s="14">
        <f t="shared" si="19"/>
        <v>1185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150</v>
      </c>
      <c r="D101" s="13">
        <f t="shared" si="23"/>
        <v>15</v>
      </c>
      <c r="E101" s="13">
        <f t="shared" si="24"/>
        <v>1200</v>
      </c>
      <c r="F101" s="14">
        <f t="shared" si="25"/>
        <v>0</v>
      </c>
      <c r="G101" s="14">
        <f t="shared" ref="G101:G124" si="29">E101-F101</f>
        <v>1200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150</v>
      </c>
      <c r="D102" s="13">
        <f t="shared" ref="D102:D124" si="33">C101*$K$1</f>
        <v>15</v>
      </c>
      <c r="E102" s="13">
        <f t="shared" ref="E102:E124" si="34">C101*$K$1+G101</f>
        <v>1215</v>
      </c>
      <c r="F102" s="14">
        <f t="shared" ref="F102:F124" si="35">IF(J102&gt;E102,E102,J102)</f>
        <v>0</v>
      </c>
      <c r="G102" s="14">
        <f t="shared" si="29"/>
        <v>1215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150</v>
      </c>
      <c r="D103" s="13">
        <f t="shared" si="33"/>
        <v>15</v>
      </c>
      <c r="E103" s="13">
        <f t="shared" si="34"/>
        <v>1230</v>
      </c>
      <c r="F103" s="14">
        <f t="shared" si="35"/>
        <v>0</v>
      </c>
      <c r="G103" s="14">
        <f t="shared" si="29"/>
        <v>1230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150</v>
      </c>
      <c r="D104" s="13">
        <f t="shared" si="33"/>
        <v>15</v>
      </c>
      <c r="E104" s="13">
        <f t="shared" si="34"/>
        <v>1245</v>
      </c>
      <c r="F104" s="14">
        <f t="shared" si="35"/>
        <v>0</v>
      </c>
      <c r="G104" s="14">
        <f t="shared" si="29"/>
        <v>1245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150</v>
      </c>
      <c r="D105" s="13">
        <f t="shared" si="33"/>
        <v>15</v>
      </c>
      <c r="E105" s="13">
        <f t="shared" si="34"/>
        <v>1260</v>
      </c>
      <c r="F105" s="14">
        <f t="shared" si="35"/>
        <v>0</v>
      </c>
      <c r="G105" s="14">
        <f t="shared" si="29"/>
        <v>1260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150</v>
      </c>
      <c r="D106" s="13">
        <f t="shared" si="33"/>
        <v>15</v>
      </c>
      <c r="E106" s="13">
        <f t="shared" si="34"/>
        <v>1275</v>
      </c>
      <c r="F106" s="14">
        <f t="shared" si="35"/>
        <v>0</v>
      </c>
      <c r="G106" s="14">
        <f t="shared" si="29"/>
        <v>1275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150</v>
      </c>
      <c r="D107" s="13">
        <f t="shared" si="33"/>
        <v>15</v>
      </c>
      <c r="E107" s="13">
        <f t="shared" si="34"/>
        <v>1290</v>
      </c>
      <c r="F107" s="14">
        <f t="shared" si="35"/>
        <v>0</v>
      </c>
      <c r="G107" s="14">
        <f t="shared" si="29"/>
        <v>1290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150</v>
      </c>
      <c r="D108" s="13">
        <f t="shared" si="33"/>
        <v>15</v>
      </c>
      <c r="E108" s="13">
        <f t="shared" si="34"/>
        <v>1305</v>
      </c>
      <c r="F108" s="14">
        <f t="shared" si="35"/>
        <v>0</v>
      </c>
      <c r="G108" s="14">
        <f t="shared" si="29"/>
        <v>1305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150</v>
      </c>
      <c r="D109" s="13">
        <f t="shared" si="33"/>
        <v>15</v>
      </c>
      <c r="E109" s="13">
        <f t="shared" si="34"/>
        <v>1320</v>
      </c>
      <c r="F109" s="14">
        <f t="shared" si="35"/>
        <v>0</v>
      </c>
      <c r="G109" s="14">
        <f t="shared" si="29"/>
        <v>1320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150</v>
      </c>
      <c r="D110" s="13">
        <f t="shared" si="33"/>
        <v>15</v>
      </c>
      <c r="E110" s="13">
        <f t="shared" si="34"/>
        <v>1335</v>
      </c>
      <c r="F110" s="14">
        <f t="shared" si="35"/>
        <v>0</v>
      </c>
      <c r="G110" s="14">
        <f t="shared" si="29"/>
        <v>1335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150</v>
      </c>
      <c r="D111" s="13">
        <f t="shared" si="33"/>
        <v>15</v>
      </c>
      <c r="E111" s="13">
        <f t="shared" si="34"/>
        <v>1350</v>
      </c>
      <c r="F111" s="14">
        <f t="shared" si="35"/>
        <v>0</v>
      </c>
      <c r="G111" s="14">
        <f t="shared" si="29"/>
        <v>1350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150</v>
      </c>
      <c r="D112" s="13">
        <f t="shared" si="33"/>
        <v>15</v>
      </c>
      <c r="E112" s="13">
        <f t="shared" si="34"/>
        <v>1365</v>
      </c>
      <c r="F112" s="14">
        <f t="shared" si="35"/>
        <v>0</v>
      </c>
      <c r="G112" s="14">
        <f t="shared" si="29"/>
        <v>1365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150</v>
      </c>
      <c r="D113" s="13">
        <f t="shared" si="33"/>
        <v>15</v>
      </c>
      <c r="E113" s="13">
        <f t="shared" si="34"/>
        <v>1380</v>
      </c>
      <c r="F113" s="14">
        <f t="shared" si="35"/>
        <v>0</v>
      </c>
      <c r="G113" s="14">
        <f t="shared" si="29"/>
        <v>1380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150</v>
      </c>
      <c r="D114" s="13">
        <f t="shared" si="33"/>
        <v>15</v>
      </c>
      <c r="E114" s="13">
        <f t="shared" si="34"/>
        <v>1395</v>
      </c>
      <c r="F114" s="14">
        <f t="shared" si="35"/>
        <v>0</v>
      </c>
      <c r="G114" s="14">
        <f t="shared" si="29"/>
        <v>1395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150</v>
      </c>
      <c r="D115" s="13">
        <f t="shared" si="33"/>
        <v>15</v>
      </c>
      <c r="E115" s="13">
        <f t="shared" si="34"/>
        <v>1410</v>
      </c>
      <c r="F115" s="14">
        <f t="shared" si="35"/>
        <v>0</v>
      </c>
      <c r="G115" s="14">
        <f t="shared" si="29"/>
        <v>1410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150</v>
      </c>
      <c r="D116" s="13">
        <f t="shared" si="33"/>
        <v>15</v>
      </c>
      <c r="E116" s="13">
        <f t="shared" si="34"/>
        <v>1425</v>
      </c>
      <c r="F116" s="14">
        <f t="shared" si="35"/>
        <v>0</v>
      </c>
      <c r="G116" s="14">
        <f t="shared" si="29"/>
        <v>1425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150</v>
      </c>
      <c r="D117" s="13">
        <f t="shared" si="33"/>
        <v>15</v>
      </c>
      <c r="E117" s="13">
        <f t="shared" si="34"/>
        <v>1440</v>
      </c>
      <c r="F117" s="14">
        <f t="shared" si="35"/>
        <v>0</v>
      </c>
      <c r="G117" s="14">
        <f t="shared" si="29"/>
        <v>1440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150</v>
      </c>
      <c r="D118" s="13">
        <f t="shared" si="33"/>
        <v>15</v>
      </c>
      <c r="E118" s="13">
        <f t="shared" si="34"/>
        <v>1455</v>
      </c>
      <c r="F118" s="14">
        <f t="shared" si="35"/>
        <v>0</v>
      </c>
      <c r="G118" s="14">
        <f t="shared" si="29"/>
        <v>1455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150</v>
      </c>
      <c r="D119" s="13">
        <f t="shared" si="33"/>
        <v>15</v>
      </c>
      <c r="E119" s="13">
        <f t="shared" si="34"/>
        <v>1470</v>
      </c>
      <c r="F119" s="14">
        <f t="shared" si="35"/>
        <v>0</v>
      </c>
      <c r="G119" s="14">
        <f t="shared" si="29"/>
        <v>1470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150</v>
      </c>
      <c r="D120" s="13">
        <f t="shared" si="33"/>
        <v>15</v>
      </c>
      <c r="E120" s="13">
        <f t="shared" si="34"/>
        <v>1485</v>
      </c>
      <c r="F120" s="14">
        <f t="shared" si="35"/>
        <v>0</v>
      </c>
      <c r="G120" s="14">
        <f t="shared" si="29"/>
        <v>1485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150</v>
      </c>
      <c r="D121" s="13">
        <f t="shared" si="33"/>
        <v>15</v>
      </c>
      <c r="E121" s="13">
        <f t="shared" si="34"/>
        <v>1500</v>
      </c>
      <c r="F121" s="14">
        <f t="shared" si="35"/>
        <v>0</v>
      </c>
      <c r="G121" s="14">
        <f t="shared" si="29"/>
        <v>1500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150</v>
      </c>
      <c r="D122" s="13">
        <f t="shared" si="33"/>
        <v>15</v>
      </c>
      <c r="E122" s="13">
        <f t="shared" si="34"/>
        <v>1515</v>
      </c>
      <c r="F122" s="14">
        <f t="shared" si="35"/>
        <v>0</v>
      </c>
      <c r="G122" s="14">
        <f t="shared" si="29"/>
        <v>1515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150</v>
      </c>
      <c r="D123" s="13">
        <f t="shared" si="33"/>
        <v>15</v>
      </c>
      <c r="E123" s="13">
        <f t="shared" si="34"/>
        <v>1530</v>
      </c>
      <c r="F123" s="14">
        <f t="shared" si="35"/>
        <v>0</v>
      </c>
      <c r="G123" s="14">
        <f t="shared" si="29"/>
        <v>1530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150</v>
      </c>
      <c r="D124" s="13">
        <f t="shared" si="33"/>
        <v>15</v>
      </c>
      <c r="E124" s="13">
        <f t="shared" si="34"/>
        <v>1545</v>
      </c>
      <c r="F124" s="14">
        <f t="shared" si="35"/>
        <v>0</v>
      </c>
      <c r="G124" s="14">
        <f t="shared" si="29"/>
        <v>1545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6"/>
  <sheetViews>
    <sheetView zoomScale="82" zoomScaleNormal="82" topLeftCell="B1" workbookViewId="0">
      <selection activeCell="M12" sqref="M12"/>
    </sheetView>
  </sheetViews>
  <sheetFormatPr defaultColWidth="11" defaultRowHeight="15"/>
  <cols>
    <col min="1" max="1" width="7" hidden="1" customWidth="1"/>
    <col min="2" max="2" width="10.4285714285714" customWidth="1"/>
    <col min="4" max="7" width="12" customWidth="1"/>
    <col min="8" max="8" width="12.1428571428571" customWidth="1"/>
    <col min="15" max="15" width="12.1428571428571" customWidth="1"/>
    <col min="16" max="16" width="10" customWidth="1"/>
    <col min="17" max="17" width="5.71428571428571" customWidth="1"/>
    <col min="18" max="18" width="21.4285714285714" customWidth="1"/>
    <col min="19" max="19" width="8.57142857142857" customWidth="1"/>
  </cols>
  <sheetData>
    <row r="1" spans="2:16">
      <c r="B1" s="1" t="s">
        <v>9</v>
      </c>
      <c r="C1" s="2" t="s">
        <v>199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43647</v>
      </c>
      <c r="N1" s="19" t="s">
        <v>13</v>
      </c>
      <c r="O1" s="20">
        <v>1880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72019</v>
      </c>
      <c r="B5" s="12">
        <f>EDATE(M1,0)</f>
        <v>43647</v>
      </c>
      <c r="C5" s="13">
        <f>IF(H5&gt;0,O1-H5,IF(J5&lt;0,O1-J5,O1))</f>
        <v>1880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1880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82019</v>
      </c>
      <c r="B6" s="12">
        <f t="shared" ref="B6:B37" si="2">EDATE(B5,1)</f>
        <v>43678</v>
      </c>
      <c r="C6" s="13">
        <f t="shared" ref="C6:C37" si="3">C5-H6+I6</f>
        <v>1730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150</v>
      </c>
      <c r="I6" s="24">
        <f t="shared" ref="I6:I37" si="8">-SUMIF(L6:P6,"&lt;0",L6:P6)</f>
        <v>0</v>
      </c>
      <c r="J6" s="24">
        <f>IF($L6&gt;0,$L6,0)+IF($N6&gt;0,$N6,0)+IF($P6&gt;0,$P6,0)</f>
        <v>150</v>
      </c>
      <c r="K6" s="27">
        <v>43808</v>
      </c>
      <c r="L6" s="26">
        <v>150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92019</v>
      </c>
      <c r="B7" s="12">
        <f t="shared" si="2"/>
        <v>43709</v>
      </c>
      <c r="C7" s="13">
        <f t="shared" si="3"/>
        <v>1580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150</v>
      </c>
      <c r="I7" s="24">
        <f t="shared" si="8"/>
        <v>0</v>
      </c>
      <c r="J7" s="24">
        <f t="shared" ref="J7:J70" si="9">IF($L7&gt;0,$L7,0)+IF($N7&gt;0,$N7,0)+IF($P7&gt;0,$P7,0)</f>
        <v>150</v>
      </c>
      <c r="K7" s="27">
        <v>43842</v>
      </c>
      <c r="L7" s="26">
        <v>150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102019</v>
      </c>
      <c r="B8" s="12">
        <f t="shared" si="2"/>
        <v>43739</v>
      </c>
      <c r="C8" s="13">
        <f t="shared" si="3"/>
        <v>1430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150</v>
      </c>
      <c r="I8" s="24">
        <f t="shared" si="8"/>
        <v>0</v>
      </c>
      <c r="J8" s="24">
        <f t="shared" si="9"/>
        <v>150</v>
      </c>
      <c r="K8" s="27">
        <v>43899</v>
      </c>
      <c r="L8" s="26">
        <v>150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112019</v>
      </c>
      <c r="B9" s="12">
        <f t="shared" si="2"/>
        <v>43770</v>
      </c>
      <c r="C9" s="13">
        <f t="shared" si="3"/>
        <v>330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1100</v>
      </c>
      <c r="I9" s="24">
        <f t="shared" si="8"/>
        <v>0</v>
      </c>
      <c r="J9" s="24">
        <f t="shared" si="9"/>
        <v>1100</v>
      </c>
      <c r="K9" s="27">
        <v>43937</v>
      </c>
      <c r="L9" s="26">
        <v>1100</v>
      </c>
      <c r="M9" s="27"/>
      <c r="N9" s="28"/>
      <c r="O9" s="27"/>
      <c r="P9" s="28"/>
      <c r="S9" s="5"/>
    </row>
    <row r="10" ht="15.75" spans="1:19">
      <c r="A10" s="5" t="str">
        <f t="shared" si="1"/>
        <v>122019</v>
      </c>
      <c r="B10" s="12">
        <f t="shared" si="2"/>
        <v>43800</v>
      </c>
      <c r="C10" s="13">
        <f t="shared" si="3"/>
        <v>230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100</v>
      </c>
      <c r="I10" s="24">
        <f t="shared" si="8"/>
        <v>0</v>
      </c>
      <c r="J10" s="24">
        <f t="shared" si="9"/>
        <v>100</v>
      </c>
      <c r="K10" s="27">
        <v>43961</v>
      </c>
      <c r="L10" s="26">
        <v>100</v>
      </c>
      <c r="M10" s="27"/>
      <c r="N10" s="28"/>
      <c r="O10" s="27"/>
      <c r="P10" s="28"/>
      <c r="S10" s="5"/>
    </row>
    <row r="11" ht="15.75" spans="1:19">
      <c r="A11" s="5" t="str">
        <f t="shared" si="1"/>
        <v>12020</v>
      </c>
      <c r="B11" s="12">
        <f t="shared" si="2"/>
        <v>43831</v>
      </c>
      <c r="C11" s="13">
        <f t="shared" si="3"/>
        <v>130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100</v>
      </c>
      <c r="I11" s="24">
        <f t="shared" si="8"/>
        <v>0</v>
      </c>
      <c r="J11" s="24">
        <f t="shared" si="9"/>
        <v>100</v>
      </c>
      <c r="K11" s="27">
        <v>43994</v>
      </c>
      <c r="L11" s="26">
        <v>100</v>
      </c>
      <c r="M11" s="27"/>
      <c r="N11" s="28"/>
      <c r="O11" s="27"/>
      <c r="P11" s="28"/>
      <c r="S11" s="5"/>
    </row>
    <row r="12" ht="15.75" spans="1:19">
      <c r="A12" s="5" t="str">
        <f t="shared" si="1"/>
        <v>22020</v>
      </c>
      <c r="B12" s="12">
        <f t="shared" si="2"/>
        <v>43862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130</v>
      </c>
      <c r="I12" s="24">
        <f t="shared" si="8"/>
        <v>0</v>
      </c>
      <c r="J12" s="24">
        <f t="shared" si="9"/>
        <v>130</v>
      </c>
      <c r="K12" s="27">
        <v>44022</v>
      </c>
      <c r="L12" s="26">
        <v>130</v>
      </c>
      <c r="M12" s="27"/>
      <c r="N12" s="28"/>
      <c r="O12" s="27"/>
      <c r="P12" s="28"/>
      <c r="S12" s="5"/>
    </row>
    <row r="13" ht="15.75" spans="1:19">
      <c r="A13" s="5" t="str">
        <f t="shared" si="1"/>
        <v>32020</v>
      </c>
      <c r="B13" s="12">
        <f t="shared" si="2"/>
        <v>43891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42020</v>
      </c>
      <c r="B14" s="12">
        <f t="shared" si="2"/>
        <v>43922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52020</v>
      </c>
      <c r="B15" s="12">
        <f t="shared" si="2"/>
        <v>43952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62020</v>
      </c>
      <c r="B16" s="12">
        <f t="shared" si="2"/>
        <v>43983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72020</v>
      </c>
      <c r="B17" s="12">
        <f t="shared" si="2"/>
        <v>44013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82020</v>
      </c>
      <c r="B18" s="12">
        <f t="shared" si="2"/>
        <v>44044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92020</v>
      </c>
      <c r="B19" s="12">
        <f t="shared" si="2"/>
        <v>44075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102020</v>
      </c>
      <c r="B20" s="12">
        <f t="shared" si="2"/>
        <v>44105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112020</v>
      </c>
      <c r="B21" s="12">
        <f t="shared" si="2"/>
        <v>44136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122020</v>
      </c>
      <c r="B22" s="12">
        <f t="shared" si="2"/>
        <v>44166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12021</v>
      </c>
      <c r="B23" s="12">
        <f t="shared" si="2"/>
        <v>44197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22021</v>
      </c>
      <c r="B24" s="12">
        <f t="shared" si="2"/>
        <v>44228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32021</v>
      </c>
      <c r="B25" s="12">
        <f t="shared" si="2"/>
        <v>44256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42021</v>
      </c>
      <c r="B26" s="12">
        <f t="shared" si="2"/>
        <v>44287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52021</v>
      </c>
      <c r="B27" s="12">
        <f t="shared" si="2"/>
        <v>44317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62021</v>
      </c>
      <c r="B28" s="12">
        <f t="shared" si="2"/>
        <v>44348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72021</v>
      </c>
      <c r="B29" s="12">
        <f t="shared" si="2"/>
        <v>44378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82021</v>
      </c>
      <c r="B30" s="12">
        <f t="shared" si="2"/>
        <v>44409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92021</v>
      </c>
      <c r="B31" s="12">
        <f t="shared" si="2"/>
        <v>44440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102021</v>
      </c>
      <c r="B32" s="12">
        <f t="shared" si="2"/>
        <v>44470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112021</v>
      </c>
      <c r="B33" s="12">
        <f t="shared" si="2"/>
        <v>44501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122021</v>
      </c>
      <c r="B34" s="12">
        <f t="shared" si="2"/>
        <v>44531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12022</v>
      </c>
      <c r="B35" s="12">
        <f t="shared" si="2"/>
        <v>44562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22022</v>
      </c>
      <c r="B36" s="12">
        <f t="shared" si="2"/>
        <v>44593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32022</v>
      </c>
      <c r="B37" s="12">
        <f t="shared" si="2"/>
        <v>44621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42022</v>
      </c>
      <c r="B38" s="12">
        <f t="shared" ref="B38:B69" si="12">EDATE(B37,1)</f>
        <v>44652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52022</v>
      </c>
      <c r="B39" s="12">
        <f t="shared" si="12"/>
        <v>44682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62022</v>
      </c>
      <c r="B40" s="12">
        <f t="shared" si="12"/>
        <v>44713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72022</v>
      </c>
      <c r="B41" s="12">
        <f t="shared" si="12"/>
        <v>44743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82022</v>
      </c>
      <c r="B42" s="12">
        <f t="shared" si="12"/>
        <v>44774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92022</v>
      </c>
      <c r="B43" s="12">
        <f t="shared" si="12"/>
        <v>44805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102022</v>
      </c>
      <c r="B44" s="12">
        <f t="shared" si="12"/>
        <v>44835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112022</v>
      </c>
      <c r="B45" s="12">
        <f t="shared" si="12"/>
        <v>44866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122022</v>
      </c>
      <c r="B46" s="12">
        <f t="shared" si="12"/>
        <v>44896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12023</v>
      </c>
      <c r="B47" s="12">
        <f t="shared" si="12"/>
        <v>44927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22023</v>
      </c>
      <c r="B48" s="12">
        <f t="shared" si="12"/>
        <v>44958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32023</v>
      </c>
      <c r="B49" s="12">
        <f t="shared" si="12"/>
        <v>44986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42023</v>
      </c>
      <c r="B50" s="12">
        <f t="shared" si="12"/>
        <v>45017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52023</v>
      </c>
      <c r="B51" s="12">
        <f t="shared" si="12"/>
        <v>45047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62023</v>
      </c>
      <c r="B52" s="12">
        <f t="shared" si="12"/>
        <v>45078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72023</v>
      </c>
      <c r="B53" s="12">
        <f t="shared" si="12"/>
        <v>45108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82023</v>
      </c>
      <c r="B54" s="12">
        <f t="shared" si="12"/>
        <v>45139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92023</v>
      </c>
      <c r="B55" s="12">
        <f t="shared" si="12"/>
        <v>45170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102023</v>
      </c>
      <c r="B56" s="12">
        <f t="shared" si="12"/>
        <v>45200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112023</v>
      </c>
      <c r="B57" s="12">
        <f t="shared" si="12"/>
        <v>45231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122023</v>
      </c>
      <c r="B58" s="12">
        <f t="shared" si="12"/>
        <v>45261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12024</v>
      </c>
      <c r="B59" s="12">
        <f t="shared" si="12"/>
        <v>45292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22024</v>
      </c>
      <c r="B60" s="12">
        <f t="shared" si="12"/>
        <v>45323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32024</v>
      </c>
      <c r="B61" s="12">
        <f t="shared" si="12"/>
        <v>45352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42024</v>
      </c>
      <c r="B62" s="12">
        <f t="shared" si="12"/>
        <v>45383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52024</v>
      </c>
      <c r="B63" s="12">
        <f t="shared" si="12"/>
        <v>45413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62024</v>
      </c>
      <c r="B64" s="12">
        <f t="shared" si="12"/>
        <v>45444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72024</v>
      </c>
      <c r="B65" s="12">
        <f t="shared" si="12"/>
        <v>45474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82024</v>
      </c>
      <c r="B66" s="12">
        <f t="shared" si="12"/>
        <v>45505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92024</v>
      </c>
      <c r="B67" s="12">
        <f t="shared" si="12"/>
        <v>45536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102024</v>
      </c>
      <c r="B68" s="12">
        <f t="shared" si="12"/>
        <v>45566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112024</v>
      </c>
      <c r="B69" s="12">
        <f t="shared" si="12"/>
        <v>45597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122024</v>
      </c>
      <c r="B70" s="12">
        <f t="shared" ref="B70:B101" si="21">EDATE(B69,1)</f>
        <v>45627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12025</v>
      </c>
      <c r="B71" s="12">
        <f t="shared" si="21"/>
        <v>45658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22025</v>
      </c>
      <c r="B72" s="12">
        <f t="shared" si="21"/>
        <v>45689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32025</v>
      </c>
      <c r="B73" s="12">
        <f t="shared" si="21"/>
        <v>45717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42025</v>
      </c>
      <c r="B74" s="12">
        <f t="shared" si="21"/>
        <v>45748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52025</v>
      </c>
      <c r="B75" s="12">
        <f t="shared" si="21"/>
        <v>45778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62025</v>
      </c>
      <c r="B76" s="12">
        <f t="shared" si="21"/>
        <v>45809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72025</v>
      </c>
      <c r="B77" s="12">
        <f t="shared" si="21"/>
        <v>45839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82025</v>
      </c>
      <c r="B78" s="12">
        <f t="shared" si="21"/>
        <v>45870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92025</v>
      </c>
      <c r="B79" s="12">
        <f t="shared" si="21"/>
        <v>45901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102025</v>
      </c>
      <c r="B80" s="12">
        <f t="shared" si="21"/>
        <v>45931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112025</v>
      </c>
      <c r="B81" s="12">
        <f t="shared" si="21"/>
        <v>45962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122025</v>
      </c>
      <c r="B82" s="12">
        <f t="shared" si="21"/>
        <v>45992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12026</v>
      </c>
      <c r="B83" s="12">
        <f t="shared" si="21"/>
        <v>46023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22026</v>
      </c>
      <c r="B84" s="12">
        <f t="shared" si="21"/>
        <v>46054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32026</v>
      </c>
      <c r="B85" s="12">
        <f t="shared" si="21"/>
        <v>46082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42026</v>
      </c>
      <c r="B86" s="12">
        <f t="shared" si="21"/>
        <v>46113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52026</v>
      </c>
      <c r="B87" s="12">
        <f t="shared" si="21"/>
        <v>46143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62026</v>
      </c>
      <c r="B88" s="12">
        <f t="shared" si="21"/>
        <v>46174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72026</v>
      </c>
      <c r="B89" s="12">
        <f t="shared" si="21"/>
        <v>46204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82026</v>
      </c>
      <c r="B90" s="12">
        <f t="shared" si="21"/>
        <v>46235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92026</v>
      </c>
      <c r="B91" s="12">
        <f t="shared" si="21"/>
        <v>46266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102026</v>
      </c>
      <c r="B92" s="12">
        <f t="shared" si="21"/>
        <v>46296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112026</v>
      </c>
      <c r="B93" s="12">
        <f t="shared" si="21"/>
        <v>46327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122026</v>
      </c>
      <c r="B94" s="12">
        <f t="shared" si="21"/>
        <v>46357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12027</v>
      </c>
      <c r="B95" s="12">
        <f t="shared" si="21"/>
        <v>46388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22027</v>
      </c>
      <c r="B96" s="12">
        <f t="shared" si="21"/>
        <v>46419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32027</v>
      </c>
      <c r="B97" s="12">
        <f t="shared" si="21"/>
        <v>46447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42027</v>
      </c>
      <c r="B98" s="12">
        <f t="shared" si="21"/>
        <v>46478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52027</v>
      </c>
      <c r="B99" s="12">
        <f t="shared" si="21"/>
        <v>46508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62027</v>
      </c>
      <c r="B100" s="12">
        <f t="shared" si="21"/>
        <v>46539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72027</v>
      </c>
      <c r="B101" s="12">
        <f t="shared" si="21"/>
        <v>46569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82027</v>
      </c>
      <c r="B102" s="12">
        <f t="shared" ref="B102:B124" si="31">EDATE(B101,1)</f>
        <v>46600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92027</v>
      </c>
      <c r="B103" s="12">
        <f t="shared" si="31"/>
        <v>46631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102027</v>
      </c>
      <c r="B104" s="12">
        <f t="shared" si="31"/>
        <v>46661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112027</v>
      </c>
      <c r="B105" s="12">
        <f t="shared" si="31"/>
        <v>46692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122027</v>
      </c>
      <c r="B106" s="12">
        <f t="shared" si="31"/>
        <v>46722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12028</v>
      </c>
      <c r="B107" s="12">
        <f t="shared" si="31"/>
        <v>46753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22028</v>
      </c>
      <c r="B108" s="12">
        <f t="shared" si="31"/>
        <v>46784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32028</v>
      </c>
      <c r="B109" s="12">
        <f t="shared" si="31"/>
        <v>46813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42028</v>
      </c>
      <c r="B110" s="12">
        <f t="shared" si="31"/>
        <v>46844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52028</v>
      </c>
      <c r="B111" s="12">
        <f t="shared" si="31"/>
        <v>46874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62028</v>
      </c>
      <c r="B112" s="12">
        <f t="shared" si="31"/>
        <v>46905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72028</v>
      </c>
      <c r="B113" s="12">
        <f t="shared" si="31"/>
        <v>46935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82028</v>
      </c>
      <c r="B114" s="12">
        <f t="shared" si="31"/>
        <v>46966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92028</v>
      </c>
      <c r="B115" s="12">
        <f t="shared" si="31"/>
        <v>46997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102028</v>
      </c>
      <c r="B116" s="12">
        <f t="shared" si="31"/>
        <v>47027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112028</v>
      </c>
      <c r="B117" s="12">
        <f t="shared" si="31"/>
        <v>47058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122028</v>
      </c>
      <c r="B118" s="12">
        <f t="shared" si="31"/>
        <v>47088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12029</v>
      </c>
      <c r="B119" s="12">
        <f t="shared" si="31"/>
        <v>47119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22029</v>
      </c>
      <c r="B120" s="12">
        <f t="shared" si="31"/>
        <v>47150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32029</v>
      </c>
      <c r="B121" s="12">
        <f t="shared" si="31"/>
        <v>47178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42029</v>
      </c>
      <c r="B122" s="12">
        <f t="shared" si="31"/>
        <v>47209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52029</v>
      </c>
      <c r="B123" s="12">
        <f t="shared" si="31"/>
        <v>47239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62029</v>
      </c>
      <c r="B124" s="12">
        <f t="shared" si="31"/>
        <v>47270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8:18">
      <c r="H125" s="24"/>
      <c r="R125" s="5"/>
    </row>
    <row r="126" spans="8:8">
      <c r="H126" s="24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16" sqref="M16"/>
    </sheetView>
  </sheetViews>
  <sheetFormatPr defaultColWidth="11" defaultRowHeight="15"/>
  <cols>
    <col min="1" max="1" width="7" hidden="1" customWidth="1"/>
    <col min="2" max="2" width="9.42857142857143" customWidth="1"/>
    <col min="3" max="3" width="11.8571428571429" customWidth="1"/>
    <col min="4" max="4" width="10.8571428571429" customWidth="1"/>
    <col min="5" max="5" width="12.8571428571429" customWidth="1"/>
    <col min="6" max="6" width="9.71428571428571" customWidth="1"/>
    <col min="7" max="7" width="11.7142857142857" customWidth="1"/>
    <col min="8" max="8" width="11.5714285714286" customWidth="1"/>
    <col min="9" max="9" width="11.2857142857143" customWidth="1"/>
    <col min="10" max="10" width="11.7142857142857" customWidth="1"/>
    <col min="11" max="11" width="11.5714285714286" customWidth="1"/>
    <col min="12" max="12" width="11.8571428571429" customWidth="1"/>
    <col min="13" max="13" width="9.28571428571429" customWidth="1"/>
    <col min="14" max="14" width="10.1428571428571" customWidth="1"/>
    <col min="15" max="15" width="11.4285714285714" customWidth="1"/>
    <col min="16" max="16" width="8.14285714285714" customWidth="1"/>
    <col min="17" max="17" width="5.28571428571429" customWidth="1"/>
    <col min="18" max="18" width="18.5714285714286" customWidth="1"/>
    <col min="19" max="19" width="7" customWidth="1"/>
  </cols>
  <sheetData>
    <row r="1" spans="2:16">
      <c r="B1" s="1" t="s">
        <v>9</v>
      </c>
      <c r="C1" s="2" t="s">
        <v>200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43678</v>
      </c>
      <c r="N1" s="19" t="s">
        <v>13</v>
      </c>
      <c r="O1" s="20">
        <v>1000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82019</v>
      </c>
      <c r="B5" s="12">
        <f>EDATE(M1,0)</f>
        <v>43678</v>
      </c>
      <c r="C5" s="13">
        <v>1000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1000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92019</v>
      </c>
      <c r="B6" s="12">
        <f t="shared" ref="B6:B37" si="2">EDATE(B5,1)</f>
        <v>43709</v>
      </c>
      <c r="C6" s="13">
        <f t="shared" ref="C6:C37" si="3">C5-H6+I6</f>
        <v>1000</v>
      </c>
      <c r="D6" s="13">
        <f t="shared" ref="D6:D37" si="4">C5*$K$1</f>
        <v>100</v>
      </c>
      <c r="E6" s="13">
        <f t="shared" ref="E6:E37" si="5">C5*$K$1+G5</f>
        <v>100</v>
      </c>
      <c r="F6" s="14">
        <f t="shared" ref="F6:F37" si="6">IF(J6&gt;E6,E6,J6)</f>
        <v>100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100</v>
      </c>
      <c r="K6" s="27">
        <v>43715</v>
      </c>
      <c r="L6" s="26">
        <v>100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102019</v>
      </c>
      <c r="B7" s="12">
        <f t="shared" si="2"/>
        <v>43739</v>
      </c>
      <c r="C7" s="13">
        <f t="shared" si="3"/>
        <v>1000</v>
      </c>
      <c r="D7" s="13">
        <f t="shared" si="4"/>
        <v>100</v>
      </c>
      <c r="E7" s="13">
        <f t="shared" si="5"/>
        <v>100</v>
      </c>
      <c r="F7" s="14">
        <f t="shared" si="6"/>
        <v>100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100</v>
      </c>
      <c r="K7" s="27">
        <v>43751</v>
      </c>
      <c r="L7" s="26">
        <v>100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112019</v>
      </c>
      <c r="B8" s="12">
        <f t="shared" si="2"/>
        <v>43770</v>
      </c>
      <c r="C8" s="13">
        <f t="shared" si="3"/>
        <v>1000</v>
      </c>
      <c r="D8" s="13">
        <f t="shared" si="4"/>
        <v>100</v>
      </c>
      <c r="E8" s="13">
        <f t="shared" si="5"/>
        <v>100</v>
      </c>
      <c r="F8" s="14">
        <f t="shared" si="6"/>
        <v>100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100</v>
      </c>
      <c r="K8" s="27">
        <v>43772</v>
      </c>
      <c r="L8" s="26">
        <v>100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122019</v>
      </c>
      <c r="B9" s="12">
        <f t="shared" si="2"/>
        <v>43800</v>
      </c>
      <c r="C9" s="13">
        <f t="shared" si="3"/>
        <v>1000</v>
      </c>
      <c r="D9" s="13">
        <f t="shared" si="4"/>
        <v>100</v>
      </c>
      <c r="E9" s="13">
        <f t="shared" si="5"/>
        <v>100</v>
      </c>
      <c r="F9" s="14">
        <f t="shared" si="6"/>
        <v>100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100</v>
      </c>
      <c r="K9" s="27">
        <v>43831</v>
      </c>
      <c r="L9" s="26">
        <v>100</v>
      </c>
      <c r="M9" s="27"/>
      <c r="N9" s="28"/>
      <c r="O9" s="27"/>
      <c r="P9" s="28"/>
      <c r="S9" s="5"/>
    </row>
    <row r="10" ht="15.75" spans="1:19">
      <c r="A10" s="5" t="str">
        <f t="shared" si="1"/>
        <v>12020</v>
      </c>
      <c r="B10" s="12">
        <f t="shared" si="2"/>
        <v>43831</v>
      </c>
      <c r="C10" s="13">
        <f t="shared" si="3"/>
        <v>1000</v>
      </c>
      <c r="D10" s="13">
        <f t="shared" si="4"/>
        <v>100</v>
      </c>
      <c r="E10" s="13">
        <f t="shared" si="5"/>
        <v>100</v>
      </c>
      <c r="F10" s="14">
        <f t="shared" si="6"/>
        <v>100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100</v>
      </c>
      <c r="K10" s="27">
        <v>43831</v>
      </c>
      <c r="L10" s="26">
        <v>100</v>
      </c>
      <c r="M10" s="27"/>
      <c r="N10" s="28"/>
      <c r="O10" s="27"/>
      <c r="P10" s="28"/>
      <c r="S10" s="5"/>
    </row>
    <row r="11" ht="15.75" spans="1:19">
      <c r="A11" s="5" t="str">
        <f t="shared" si="1"/>
        <v>22020</v>
      </c>
      <c r="B11" s="12">
        <f t="shared" si="2"/>
        <v>43862</v>
      </c>
      <c r="C11" s="13">
        <f t="shared" si="3"/>
        <v>1000</v>
      </c>
      <c r="D11" s="13">
        <f t="shared" si="4"/>
        <v>100</v>
      </c>
      <c r="E11" s="13">
        <f t="shared" si="5"/>
        <v>100</v>
      </c>
      <c r="F11" s="14">
        <f t="shared" si="6"/>
        <v>100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100</v>
      </c>
      <c r="K11" s="27">
        <v>43865</v>
      </c>
      <c r="L11" s="26">
        <v>100</v>
      </c>
      <c r="M11" s="27"/>
      <c r="N11" s="28"/>
      <c r="O11" s="27"/>
      <c r="P11" s="28"/>
      <c r="S11" s="5"/>
    </row>
    <row r="12" ht="15.75" spans="1:19">
      <c r="A12" s="5" t="str">
        <f t="shared" si="1"/>
        <v>32020</v>
      </c>
      <c r="B12" s="12">
        <f t="shared" si="2"/>
        <v>43891</v>
      </c>
      <c r="C12" s="13">
        <f t="shared" si="3"/>
        <v>1000</v>
      </c>
      <c r="D12" s="13">
        <f t="shared" si="4"/>
        <v>100</v>
      </c>
      <c r="E12" s="13">
        <f t="shared" si="5"/>
        <v>100</v>
      </c>
      <c r="F12" s="14">
        <f t="shared" si="6"/>
        <v>100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100</v>
      </c>
      <c r="K12" s="27">
        <v>43955</v>
      </c>
      <c r="L12" s="26">
        <v>100</v>
      </c>
      <c r="M12" s="27"/>
      <c r="N12" s="28"/>
      <c r="O12" s="27"/>
      <c r="P12" s="28"/>
      <c r="S12" s="5"/>
    </row>
    <row r="13" ht="15.75" spans="1:19">
      <c r="A13" s="5" t="str">
        <f t="shared" si="1"/>
        <v>42020</v>
      </c>
      <c r="B13" s="12">
        <f t="shared" si="2"/>
        <v>43922</v>
      </c>
      <c r="C13" s="13">
        <f t="shared" si="3"/>
        <v>1000</v>
      </c>
      <c r="D13" s="13">
        <f t="shared" si="4"/>
        <v>100</v>
      </c>
      <c r="E13" s="13">
        <f t="shared" si="5"/>
        <v>100</v>
      </c>
      <c r="F13" s="14">
        <f t="shared" si="6"/>
        <v>100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100</v>
      </c>
      <c r="K13" s="27">
        <v>43955</v>
      </c>
      <c r="L13" s="26">
        <v>100</v>
      </c>
      <c r="M13" s="27"/>
      <c r="N13" s="28"/>
      <c r="O13" s="27"/>
      <c r="P13" s="28"/>
      <c r="S13" s="5"/>
    </row>
    <row r="14" ht="15.75" spans="1:19">
      <c r="A14" s="5" t="str">
        <f t="shared" si="1"/>
        <v>52020</v>
      </c>
      <c r="B14" s="12">
        <f t="shared" si="2"/>
        <v>43952</v>
      </c>
      <c r="C14" s="13">
        <f t="shared" si="3"/>
        <v>1000</v>
      </c>
      <c r="D14" s="13">
        <f t="shared" si="4"/>
        <v>100</v>
      </c>
      <c r="E14" s="13">
        <f t="shared" si="5"/>
        <v>100</v>
      </c>
      <c r="F14" s="14">
        <f t="shared" si="6"/>
        <v>100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100</v>
      </c>
      <c r="K14" s="27">
        <v>43955</v>
      </c>
      <c r="L14" s="26">
        <v>100</v>
      </c>
      <c r="M14" s="27"/>
      <c r="N14" s="28"/>
      <c r="O14" s="27"/>
      <c r="P14" s="28"/>
      <c r="S14" s="5"/>
    </row>
    <row r="15" ht="15.75" spans="1:19">
      <c r="A15" s="5" t="str">
        <f t="shared" si="1"/>
        <v>62020</v>
      </c>
      <c r="B15" s="12">
        <f t="shared" si="2"/>
        <v>43983</v>
      </c>
      <c r="C15" s="13">
        <f t="shared" si="3"/>
        <v>1000</v>
      </c>
      <c r="D15" s="13">
        <f t="shared" si="4"/>
        <v>100</v>
      </c>
      <c r="E15" s="13">
        <f t="shared" si="5"/>
        <v>100</v>
      </c>
      <c r="F15" s="14">
        <f t="shared" si="6"/>
        <v>100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v>100</v>
      </c>
      <c r="K15" s="29">
        <v>43992</v>
      </c>
      <c r="L15" s="26">
        <v>100</v>
      </c>
      <c r="M15" s="29"/>
      <c r="N15" s="30"/>
      <c r="O15" s="29"/>
      <c r="P15" s="30"/>
      <c r="S15" s="5"/>
    </row>
    <row r="16" ht="15.75" spans="1:19">
      <c r="A16" s="5" t="str">
        <f t="shared" si="1"/>
        <v>72020</v>
      </c>
      <c r="B16" s="12">
        <f t="shared" si="2"/>
        <v>44013</v>
      </c>
      <c r="C16" s="13">
        <f t="shared" si="3"/>
        <v>0</v>
      </c>
      <c r="D16" s="13">
        <f t="shared" si="4"/>
        <v>100</v>
      </c>
      <c r="E16" s="13">
        <f t="shared" si="5"/>
        <v>100</v>
      </c>
      <c r="F16" s="14">
        <f t="shared" si="6"/>
        <v>100</v>
      </c>
      <c r="G16" s="14">
        <f t="shared" si="0"/>
        <v>0</v>
      </c>
      <c r="H16" s="14">
        <f t="shared" si="7"/>
        <v>1000</v>
      </c>
      <c r="I16" s="24">
        <f t="shared" si="8"/>
        <v>0</v>
      </c>
      <c r="J16" s="24">
        <f t="shared" si="9"/>
        <v>1100</v>
      </c>
      <c r="K16" s="25">
        <v>44020</v>
      </c>
      <c r="L16" s="26">
        <v>1100</v>
      </c>
      <c r="M16" s="25"/>
      <c r="N16" s="26"/>
      <c r="O16" s="25"/>
      <c r="P16" s="26"/>
      <c r="S16" s="5"/>
    </row>
    <row r="17" ht="15.75" spans="1:19">
      <c r="A17" s="5" t="str">
        <f t="shared" si="1"/>
        <v>82020</v>
      </c>
      <c r="B17" s="12">
        <f t="shared" si="2"/>
        <v>44044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92020</v>
      </c>
      <c r="B18" s="12">
        <f t="shared" si="2"/>
        <v>44075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102020</v>
      </c>
      <c r="B19" s="12">
        <f t="shared" si="2"/>
        <v>44105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112020</v>
      </c>
      <c r="B20" s="12">
        <f t="shared" si="2"/>
        <v>44136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122020</v>
      </c>
      <c r="B21" s="12">
        <f t="shared" si="2"/>
        <v>44166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12021</v>
      </c>
      <c r="B22" s="12">
        <f t="shared" si="2"/>
        <v>44197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22021</v>
      </c>
      <c r="B23" s="12">
        <f t="shared" si="2"/>
        <v>44228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32021</v>
      </c>
      <c r="B24" s="12">
        <f t="shared" si="2"/>
        <v>44256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42021</v>
      </c>
      <c r="B25" s="12">
        <f t="shared" si="2"/>
        <v>44287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52021</v>
      </c>
      <c r="B26" s="12">
        <f t="shared" si="2"/>
        <v>44317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62021</v>
      </c>
      <c r="B27" s="12">
        <f t="shared" si="2"/>
        <v>44348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72021</v>
      </c>
      <c r="B28" s="12">
        <f t="shared" si="2"/>
        <v>44378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82021</v>
      </c>
      <c r="B29" s="12">
        <f t="shared" si="2"/>
        <v>44409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92021</v>
      </c>
      <c r="B30" s="12">
        <f t="shared" si="2"/>
        <v>44440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102021</v>
      </c>
      <c r="B31" s="12">
        <f t="shared" si="2"/>
        <v>44470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112021</v>
      </c>
      <c r="B32" s="12">
        <f t="shared" si="2"/>
        <v>44501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122021</v>
      </c>
      <c r="B33" s="12">
        <f t="shared" si="2"/>
        <v>44531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12022</v>
      </c>
      <c r="B34" s="12">
        <f t="shared" si="2"/>
        <v>44562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22022</v>
      </c>
      <c r="B35" s="12">
        <f t="shared" si="2"/>
        <v>44593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32022</v>
      </c>
      <c r="B36" s="12">
        <f t="shared" si="2"/>
        <v>44621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42022</v>
      </c>
      <c r="B37" s="12">
        <f t="shared" si="2"/>
        <v>44652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52022</v>
      </c>
      <c r="B38" s="12">
        <f t="shared" ref="B38:B69" si="12">EDATE(B37,1)</f>
        <v>44682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62022</v>
      </c>
      <c r="B39" s="12">
        <f t="shared" si="12"/>
        <v>44713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72022</v>
      </c>
      <c r="B40" s="12">
        <f t="shared" si="12"/>
        <v>44743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82022</v>
      </c>
      <c r="B41" s="12">
        <f t="shared" si="12"/>
        <v>44774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92022</v>
      </c>
      <c r="B42" s="12">
        <f t="shared" si="12"/>
        <v>44805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102022</v>
      </c>
      <c r="B43" s="12">
        <f t="shared" si="12"/>
        <v>44835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112022</v>
      </c>
      <c r="B44" s="12">
        <f t="shared" si="12"/>
        <v>44866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122022</v>
      </c>
      <c r="B45" s="12">
        <f t="shared" si="12"/>
        <v>44896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12023</v>
      </c>
      <c r="B46" s="12">
        <f t="shared" si="12"/>
        <v>44927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22023</v>
      </c>
      <c r="B47" s="12">
        <f t="shared" si="12"/>
        <v>44958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32023</v>
      </c>
      <c r="B48" s="12">
        <f t="shared" si="12"/>
        <v>44986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42023</v>
      </c>
      <c r="B49" s="12">
        <f t="shared" si="12"/>
        <v>45017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52023</v>
      </c>
      <c r="B50" s="12">
        <f t="shared" si="12"/>
        <v>45047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62023</v>
      </c>
      <c r="B51" s="12">
        <f t="shared" si="12"/>
        <v>45078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72023</v>
      </c>
      <c r="B52" s="12">
        <f t="shared" si="12"/>
        <v>45108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82023</v>
      </c>
      <c r="B53" s="12">
        <f t="shared" si="12"/>
        <v>45139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92023</v>
      </c>
      <c r="B54" s="12">
        <f t="shared" si="12"/>
        <v>45170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102023</v>
      </c>
      <c r="B55" s="12">
        <f t="shared" si="12"/>
        <v>45200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112023</v>
      </c>
      <c r="B56" s="12">
        <f t="shared" si="12"/>
        <v>45231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122023</v>
      </c>
      <c r="B57" s="12">
        <f t="shared" si="12"/>
        <v>45261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12024</v>
      </c>
      <c r="B58" s="12">
        <f t="shared" si="12"/>
        <v>45292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22024</v>
      </c>
      <c r="B59" s="12">
        <f t="shared" si="12"/>
        <v>45323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32024</v>
      </c>
      <c r="B60" s="12">
        <f t="shared" si="12"/>
        <v>45352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42024</v>
      </c>
      <c r="B61" s="12">
        <f t="shared" si="12"/>
        <v>45383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52024</v>
      </c>
      <c r="B62" s="12">
        <f t="shared" si="12"/>
        <v>45413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62024</v>
      </c>
      <c r="B63" s="12">
        <f t="shared" si="12"/>
        <v>45444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72024</v>
      </c>
      <c r="B64" s="12">
        <f t="shared" si="12"/>
        <v>45474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82024</v>
      </c>
      <c r="B65" s="12">
        <f t="shared" si="12"/>
        <v>45505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92024</v>
      </c>
      <c r="B66" s="12">
        <f t="shared" si="12"/>
        <v>45536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102024</v>
      </c>
      <c r="B67" s="12">
        <f t="shared" si="12"/>
        <v>45566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112024</v>
      </c>
      <c r="B68" s="12">
        <f t="shared" si="12"/>
        <v>45597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122024</v>
      </c>
      <c r="B69" s="12">
        <f t="shared" si="12"/>
        <v>45627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12025</v>
      </c>
      <c r="B70" s="12">
        <f t="shared" ref="B70:B101" si="21">EDATE(B69,1)</f>
        <v>45658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22025</v>
      </c>
      <c r="B71" s="12">
        <f t="shared" si="21"/>
        <v>45689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32025</v>
      </c>
      <c r="B72" s="12">
        <f t="shared" si="21"/>
        <v>45717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42025</v>
      </c>
      <c r="B73" s="12">
        <f t="shared" si="21"/>
        <v>45748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52025</v>
      </c>
      <c r="B74" s="12">
        <f t="shared" si="21"/>
        <v>45778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62025</v>
      </c>
      <c r="B75" s="12">
        <f t="shared" si="21"/>
        <v>45809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72025</v>
      </c>
      <c r="B76" s="12">
        <f t="shared" si="21"/>
        <v>45839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82025</v>
      </c>
      <c r="B77" s="12">
        <f t="shared" si="21"/>
        <v>45870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92025</v>
      </c>
      <c r="B78" s="12">
        <f t="shared" si="21"/>
        <v>45901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102025</v>
      </c>
      <c r="B79" s="12">
        <f t="shared" si="21"/>
        <v>45931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112025</v>
      </c>
      <c r="B80" s="12">
        <f t="shared" si="21"/>
        <v>45962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122025</v>
      </c>
      <c r="B81" s="12">
        <f t="shared" si="21"/>
        <v>45992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12026</v>
      </c>
      <c r="B82" s="12">
        <f t="shared" si="21"/>
        <v>46023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22026</v>
      </c>
      <c r="B83" s="12">
        <f t="shared" si="21"/>
        <v>46054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32026</v>
      </c>
      <c r="B84" s="12">
        <f t="shared" si="21"/>
        <v>46082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42026</v>
      </c>
      <c r="B85" s="12">
        <f t="shared" si="21"/>
        <v>46113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52026</v>
      </c>
      <c r="B86" s="12">
        <f t="shared" si="21"/>
        <v>46143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62026</v>
      </c>
      <c r="B87" s="12">
        <f t="shared" si="21"/>
        <v>46174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72026</v>
      </c>
      <c r="B88" s="12">
        <f t="shared" si="21"/>
        <v>46204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82026</v>
      </c>
      <c r="B89" s="12">
        <f t="shared" si="21"/>
        <v>46235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92026</v>
      </c>
      <c r="B90" s="12">
        <f t="shared" si="21"/>
        <v>46266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102026</v>
      </c>
      <c r="B91" s="12">
        <f t="shared" si="21"/>
        <v>46296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112026</v>
      </c>
      <c r="B92" s="12">
        <f t="shared" si="21"/>
        <v>46327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122026</v>
      </c>
      <c r="B93" s="12">
        <f t="shared" si="21"/>
        <v>46357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12027</v>
      </c>
      <c r="B94" s="12">
        <f t="shared" si="21"/>
        <v>46388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22027</v>
      </c>
      <c r="B95" s="12">
        <f t="shared" si="21"/>
        <v>46419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32027</v>
      </c>
      <c r="B96" s="12">
        <f t="shared" si="21"/>
        <v>46447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42027</v>
      </c>
      <c r="B97" s="12">
        <f t="shared" si="21"/>
        <v>46478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52027</v>
      </c>
      <c r="B98" s="12">
        <f t="shared" si="21"/>
        <v>46508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62027</v>
      </c>
      <c r="B99" s="12">
        <f t="shared" si="21"/>
        <v>46539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72027</v>
      </c>
      <c r="B100" s="12">
        <f t="shared" si="21"/>
        <v>46569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82027</v>
      </c>
      <c r="B101" s="12">
        <f t="shared" si="21"/>
        <v>46600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92027</v>
      </c>
      <c r="B102" s="12">
        <f t="shared" ref="B102:B124" si="31">EDATE(B101,1)</f>
        <v>46631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102027</v>
      </c>
      <c r="B103" s="12">
        <f t="shared" si="31"/>
        <v>46661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112027</v>
      </c>
      <c r="B104" s="12">
        <f t="shared" si="31"/>
        <v>46692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122027</v>
      </c>
      <c r="B105" s="12">
        <f t="shared" si="31"/>
        <v>46722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12028</v>
      </c>
      <c r="B106" s="12">
        <f t="shared" si="31"/>
        <v>46753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22028</v>
      </c>
      <c r="B107" s="12">
        <f t="shared" si="31"/>
        <v>46784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32028</v>
      </c>
      <c r="B108" s="12">
        <f t="shared" si="31"/>
        <v>46813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42028</v>
      </c>
      <c r="B109" s="12">
        <f t="shared" si="31"/>
        <v>46844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52028</v>
      </c>
      <c r="B110" s="12">
        <f t="shared" si="31"/>
        <v>46874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62028</v>
      </c>
      <c r="B111" s="12">
        <f t="shared" si="31"/>
        <v>46905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72028</v>
      </c>
      <c r="B112" s="12">
        <f t="shared" si="31"/>
        <v>46935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82028</v>
      </c>
      <c r="B113" s="12">
        <f t="shared" si="31"/>
        <v>46966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92028</v>
      </c>
      <c r="B114" s="12">
        <f t="shared" si="31"/>
        <v>46997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102028</v>
      </c>
      <c r="B115" s="12">
        <f t="shared" si="31"/>
        <v>47027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112028</v>
      </c>
      <c r="B116" s="12">
        <f t="shared" si="31"/>
        <v>47058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122028</v>
      </c>
      <c r="B117" s="12">
        <f t="shared" si="31"/>
        <v>47088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12029</v>
      </c>
      <c r="B118" s="12">
        <f t="shared" si="31"/>
        <v>47119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22029</v>
      </c>
      <c r="B119" s="12">
        <f t="shared" si="31"/>
        <v>47150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32029</v>
      </c>
      <c r="B120" s="12">
        <f t="shared" si="31"/>
        <v>47178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42029</v>
      </c>
      <c r="B121" s="12">
        <f t="shared" si="31"/>
        <v>47209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52029</v>
      </c>
      <c r="B122" s="12">
        <f t="shared" si="31"/>
        <v>47239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62029</v>
      </c>
      <c r="B123" s="12">
        <f t="shared" si="31"/>
        <v>47270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72029</v>
      </c>
      <c r="B124" s="12">
        <f t="shared" si="31"/>
        <v>47300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1" operator="lessThan">
      <formula>0</formula>
    </cfRule>
  </conditionalFormatting>
  <conditionalFormatting sqref="M5:M15;O5:O15;K5:K2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31" sqref="M31"/>
    </sheetView>
  </sheetViews>
  <sheetFormatPr defaultColWidth="11" defaultRowHeight="15"/>
  <cols>
    <col min="1" max="1" width="7" hidden="1" customWidth="1"/>
    <col min="2" max="2" width="9.57142857142857" customWidth="1"/>
    <col min="4" max="4" width="9.57142857142857" customWidth="1"/>
    <col min="5" max="5" width="10.2857142857143" customWidth="1"/>
    <col min="6" max="6" width="10.8571428571429" customWidth="1"/>
    <col min="7" max="7" width="10" customWidth="1"/>
    <col min="8" max="8" width="10.7142857142857" customWidth="1"/>
    <col min="10" max="10" width="10.1428571428571" customWidth="1"/>
    <col min="11" max="11" width="11.5714285714286" customWidth="1"/>
    <col min="12" max="12" width="11.2857142857143" customWidth="1"/>
    <col min="13" max="13" width="12.5714285714286" customWidth="1"/>
    <col min="15" max="15" width="11.2857142857143" customWidth="1"/>
    <col min="16" max="16" width="8.28571428571429" customWidth="1"/>
    <col min="17" max="17" width="3.85714285714286" customWidth="1"/>
    <col min="18" max="18" width="19.7142857142857" customWidth="1"/>
    <col min="19" max="19" width="11.5714285714286" customWidth="1"/>
  </cols>
  <sheetData>
    <row r="1" spans="2:16">
      <c r="B1" s="1" t="s">
        <v>9</v>
      </c>
      <c r="C1" s="2" t="s">
        <v>201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43221</v>
      </c>
      <c r="N1" s="19" t="s">
        <v>13</v>
      </c>
      <c r="O1" s="20">
        <v>2100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52018</v>
      </c>
      <c r="B5" s="12">
        <f>EDATE(M1,0)</f>
        <v>43221</v>
      </c>
      <c r="C5" s="13">
        <f>IF(H5&gt;0,O1-H5,IF(J5&lt;0,O1-J5,O1))</f>
        <v>2100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2100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2750</v>
      </c>
    </row>
    <row r="6" ht="15.75" spans="1:19">
      <c r="A6" s="5" t="str">
        <f t="shared" ref="A6:A37" si="1">MONTH(B6)&amp;YEAR(B6)</f>
        <v>62018</v>
      </c>
      <c r="B6" s="12">
        <f t="shared" ref="B6:B37" si="2">EDATE(B5,1)</f>
        <v>43252</v>
      </c>
      <c r="C6" s="13">
        <f t="shared" ref="C6:C37" si="3">C5-H6+I6</f>
        <v>1990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110</v>
      </c>
      <c r="I6" s="24">
        <f t="shared" ref="I6:I37" si="8">-SUMIF(L6:P6,"&lt;0",L6:P6)</f>
        <v>0</v>
      </c>
      <c r="J6" s="24">
        <f>IF($L6&gt;0,$L6,0)+IF($N6&gt;0,$N6,0)+IF($P6&gt;0,$P6,0)</f>
        <v>110</v>
      </c>
      <c r="K6" s="27">
        <v>43262</v>
      </c>
      <c r="L6" s="26">
        <v>110</v>
      </c>
      <c r="M6" s="27"/>
      <c r="N6" s="28"/>
      <c r="O6" s="27"/>
      <c r="P6" s="28"/>
      <c r="R6" s="34" t="s">
        <v>5</v>
      </c>
      <c r="S6" s="33">
        <v>0</v>
      </c>
    </row>
    <row r="7" ht="15.75" spans="1:19">
      <c r="A7" s="5" t="str">
        <f t="shared" si="1"/>
        <v>72018</v>
      </c>
      <c r="B7" s="12">
        <f t="shared" si="2"/>
        <v>43282</v>
      </c>
      <c r="C7" s="13">
        <f t="shared" si="3"/>
        <v>1790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200</v>
      </c>
      <c r="I7" s="24">
        <f t="shared" si="8"/>
        <v>0</v>
      </c>
      <c r="J7" s="24">
        <f t="shared" ref="J7:J70" si="9">IF($L7&gt;0,$L7,0)+IF($N7&gt;0,$N7,0)+IF($P7&gt;0,$P7,0)</f>
        <v>200</v>
      </c>
      <c r="K7" s="27">
        <v>43294</v>
      </c>
      <c r="L7" s="26">
        <v>200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82018</v>
      </c>
      <c r="B8" s="12">
        <f t="shared" si="2"/>
        <v>43313</v>
      </c>
      <c r="C8" s="13">
        <f t="shared" si="3"/>
        <v>1580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210</v>
      </c>
      <c r="I8" s="24">
        <f t="shared" si="8"/>
        <v>0</v>
      </c>
      <c r="J8" s="24">
        <f t="shared" si="9"/>
        <v>210</v>
      </c>
      <c r="K8" s="27">
        <v>43506</v>
      </c>
      <c r="L8" s="26">
        <v>210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92018</v>
      </c>
      <c r="B9" s="12">
        <f t="shared" si="2"/>
        <v>43344</v>
      </c>
      <c r="C9" s="13">
        <f t="shared" si="3"/>
        <v>1522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58</v>
      </c>
      <c r="I9" s="24">
        <f t="shared" si="8"/>
        <v>0</v>
      </c>
      <c r="J9" s="24">
        <f t="shared" si="9"/>
        <v>58</v>
      </c>
      <c r="K9" s="27">
        <v>43506</v>
      </c>
      <c r="L9" s="26">
        <v>58</v>
      </c>
      <c r="M9" s="27"/>
      <c r="N9" s="28"/>
      <c r="O9" s="27"/>
      <c r="P9" s="28"/>
      <c r="S9" s="5"/>
    </row>
    <row r="10" ht="15.75" spans="1:19">
      <c r="A10" s="5" t="str">
        <f t="shared" si="1"/>
        <v>102018</v>
      </c>
      <c r="B10" s="12">
        <f t="shared" si="2"/>
        <v>43374</v>
      </c>
      <c r="C10" s="13">
        <f t="shared" si="3"/>
        <v>5360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3838</v>
      </c>
      <c r="J10" s="24">
        <f t="shared" si="9"/>
        <v>0</v>
      </c>
      <c r="K10" s="27">
        <v>43532</v>
      </c>
      <c r="L10" s="26">
        <v>-3838</v>
      </c>
      <c r="M10" s="27"/>
      <c r="N10" s="28"/>
      <c r="O10" s="27"/>
      <c r="P10" s="28"/>
      <c r="S10" s="5"/>
    </row>
    <row r="11" ht="15.75" spans="1:19">
      <c r="A11" s="5" t="str">
        <f t="shared" si="1"/>
        <v>112018</v>
      </c>
      <c r="B11" s="12">
        <f t="shared" si="2"/>
        <v>43405</v>
      </c>
      <c r="C11" s="13">
        <f t="shared" si="3"/>
        <v>5360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>
        <v>43563</v>
      </c>
      <c r="L11" s="26">
        <v>0</v>
      </c>
      <c r="M11" s="27"/>
      <c r="N11" s="28"/>
      <c r="O11" s="27"/>
      <c r="P11" s="28"/>
      <c r="S11" s="5"/>
    </row>
    <row r="12" ht="15.75" spans="1:19">
      <c r="A12" s="5" t="str">
        <f t="shared" si="1"/>
        <v>122018</v>
      </c>
      <c r="B12" s="12">
        <f t="shared" si="2"/>
        <v>43435</v>
      </c>
      <c r="C12" s="13">
        <f t="shared" si="3"/>
        <v>5360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>
        <v>43593</v>
      </c>
      <c r="L12" s="26">
        <v>0</v>
      </c>
      <c r="M12" s="27"/>
      <c r="N12" s="28"/>
      <c r="O12" s="27"/>
      <c r="P12" s="28"/>
      <c r="S12" s="5"/>
    </row>
    <row r="13" ht="15.75" spans="1:19">
      <c r="A13" s="5" t="str">
        <f t="shared" si="1"/>
        <v>12019</v>
      </c>
      <c r="B13" s="12">
        <f t="shared" si="2"/>
        <v>43466</v>
      </c>
      <c r="C13" s="13">
        <f t="shared" si="3"/>
        <v>5360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>
        <v>43624</v>
      </c>
      <c r="L13" s="26">
        <v>0</v>
      </c>
      <c r="M13" s="27"/>
      <c r="N13" s="28"/>
      <c r="O13" s="27"/>
      <c r="P13" s="28"/>
      <c r="S13" s="5"/>
    </row>
    <row r="14" ht="15.75" spans="1:19">
      <c r="A14" s="5" t="str">
        <f t="shared" si="1"/>
        <v>22019</v>
      </c>
      <c r="B14" s="12">
        <f t="shared" si="2"/>
        <v>43497</v>
      </c>
      <c r="C14" s="13">
        <f t="shared" si="3"/>
        <v>5360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>
        <v>43654</v>
      </c>
      <c r="L14" s="26">
        <v>0</v>
      </c>
      <c r="M14" s="27"/>
      <c r="N14" s="28"/>
      <c r="O14" s="27"/>
      <c r="P14" s="28"/>
      <c r="S14" s="5"/>
    </row>
    <row r="15" ht="15.75" spans="1:19">
      <c r="A15" s="5" t="str">
        <f t="shared" si="1"/>
        <v>32019</v>
      </c>
      <c r="B15" s="12">
        <f t="shared" si="2"/>
        <v>43525</v>
      </c>
      <c r="C15" s="13">
        <f t="shared" si="3"/>
        <v>5360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>
        <v>43685</v>
      </c>
      <c r="L15" s="26">
        <v>0</v>
      </c>
      <c r="M15" s="29"/>
      <c r="N15" s="30"/>
      <c r="O15" s="29"/>
      <c r="P15" s="30"/>
      <c r="S15" s="5"/>
    </row>
    <row r="16" ht="15.75" spans="1:19">
      <c r="A16" s="5" t="str">
        <f t="shared" si="1"/>
        <v>42019</v>
      </c>
      <c r="B16" s="12">
        <f t="shared" si="2"/>
        <v>43556</v>
      </c>
      <c r="C16" s="13">
        <f t="shared" si="3"/>
        <v>5360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>
        <v>43716</v>
      </c>
      <c r="L16" s="26">
        <v>0</v>
      </c>
      <c r="M16" s="25"/>
      <c r="N16" s="26"/>
      <c r="O16" s="25"/>
      <c r="P16" s="26"/>
      <c r="S16" s="5"/>
    </row>
    <row r="17" ht="15.75" spans="1:19">
      <c r="A17" s="5" t="str">
        <f t="shared" si="1"/>
        <v>52019</v>
      </c>
      <c r="B17" s="12">
        <f t="shared" si="2"/>
        <v>43586</v>
      </c>
      <c r="C17" s="13">
        <f t="shared" si="3"/>
        <v>5360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>
        <v>43746</v>
      </c>
      <c r="L17" s="26">
        <v>0</v>
      </c>
      <c r="M17" s="25"/>
      <c r="N17" s="26"/>
      <c r="O17" s="25"/>
      <c r="P17" s="26"/>
      <c r="S17" s="5"/>
    </row>
    <row r="18" ht="15.75" spans="1:19">
      <c r="A18" s="5" t="str">
        <f t="shared" si="1"/>
        <v>62019</v>
      </c>
      <c r="B18" s="12">
        <f t="shared" si="2"/>
        <v>43617</v>
      </c>
      <c r="C18" s="13">
        <f t="shared" si="3"/>
        <v>5360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>
        <v>43777</v>
      </c>
      <c r="L18" s="26">
        <v>0</v>
      </c>
      <c r="M18" s="25"/>
      <c r="N18" s="26"/>
      <c r="O18" s="25"/>
      <c r="P18" s="26"/>
      <c r="S18" s="5"/>
    </row>
    <row r="19" ht="15.75" spans="1:19">
      <c r="A19" s="5" t="str">
        <f t="shared" si="1"/>
        <v>72019</v>
      </c>
      <c r="B19" s="12">
        <f t="shared" si="2"/>
        <v>43647</v>
      </c>
      <c r="C19" s="13">
        <f t="shared" si="3"/>
        <v>5360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>
        <v>43807</v>
      </c>
      <c r="L19" s="26">
        <v>0</v>
      </c>
      <c r="M19" s="25"/>
      <c r="N19" s="26"/>
      <c r="O19" s="25"/>
      <c r="P19" s="26"/>
      <c r="S19" s="5"/>
    </row>
    <row r="20" ht="15.75" spans="1:19">
      <c r="A20" s="5" t="str">
        <f t="shared" si="1"/>
        <v>82019</v>
      </c>
      <c r="B20" s="12">
        <f t="shared" si="2"/>
        <v>43678</v>
      </c>
      <c r="C20" s="13">
        <f t="shared" si="3"/>
        <v>4600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760</v>
      </c>
      <c r="I20" s="24">
        <f t="shared" si="8"/>
        <v>0</v>
      </c>
      <c r="J20" s="24">
        <f t="shared" si="9"/>
        <v>760</v>
      </c>
      <c r="K20" s="25">
        <v>43707</v>
      </c>
      <c r="L20" s="26">
        <v>760</v>
      </c>
      <c r="M20" s="25"/>
      <c r="N20" s="26"/>
      <c r="O20" s="25"/>
      <c r="P20" s="26"/>
      <c r="S20" s="5"/>
    </row>
    <row r="21" ht="15.75" spans="1:19">
      <c r="A21" s="5" t="str">
        <f t="shared" si="1"/>
        <v>92019</v>
      </c>
      <c r="B21" s="12">
        <f t="shared" si="2"/>
        <v>43709</v>
      </c>
      <c r="C21" s="13">
        <f t="shared" si="3"/>
        <v>4600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>
        <v>43718</v>
      </c>
      <c r="L21" s="26">
        <v>0</v>
      </c>
      <c r="M21" s="25"/>
      <c r="N21" s="26"/>
      <c r="O21" s="25"/>
      <c r="P21" s="26"/>
      <c r="S21" s="5"/>
    </row>
    <row r="22" ht="15.75" spans="1:19">
      <c r="A22" s="5" t="str">
        <f t="shared" si="1"/>
        <v>102019</v>
      </c>
      <c r="B22" s="12">
        <f t="shared" si="2"/>
        <v>43739</v>
      </c>
      <c r="C22" s="13">
        <f t="shared" si="3"/>
        <v>4200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400</v>
      </c>
      <c r="I22" s="24">
        <f t="shared" si="8"/>
        <v>0</v>
      </c>
      <c r="J22" s="24">
        <f t="shared" si="9"/>
        <v>400</v>
      </c>
      <c r="K22" s="25">
        <v>43743</v>
      </c>
      <c r="L22" s="26">
        <v>400</v>
      </c>
      <c r="M22" s="25"/>
      <c r="N22" s="26"/>
      <c r="O22" s="25"/>
      <c r="P22" s="26"/>
      <c r="S22" s="5"/>
    </row>
    <row r="23" ht="15.75" spans="1:19">
      <c r="A23" s="5" t="str">
        <f t="shared" si="1"/>
        <v>112019</v>
      </c>
      <c r="B23" s="12">
        <f t="shared" si="2"/>
        <v>43770</v>
      </c>
      <c r="C23" s="13">
        <f t="shared" si="3"/>
        <v>3800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400</v>
      </c>
      <c r="I23" s="24">
        <f t="shared" si="8"/>
        <v>0</v>
      </c>
      <c r="J23" s="24">
        <f t="shared" si="9"/>
        <v>400</v>
      </c>
      <c r="K23" s="25">
        <v>43773</v>
      </c>
      <c r="L23" s="26">
        <v>400</v>
      </c>
      <c r="M23" s="25"/>
      <c r="N23" s="26"/>
      <c r="O23" s="25"/>
      <c r="P23" s="26"/>
      <c r="S23" s="5"/>
    </row>
    <row r="24" ht="15.75" spans="1:19">
      <c r="A24" s="5" t="str">
        <f t="shared" si="1"/>
        <v>122019</v>
      </c>
      <c r="B24" s="12">
        <f t="shared" si="2"/>
        <v>43800</v>
      </c>
      <c r="C24" s="13">
        <f t="shared" si="3"/>
        <v>3600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200</v>
      </c>
      <c r="I24" s="24">
        <f t="shared" si="8"/>
        <v>0</v>
      </c>
      <c r="J24" s="24">
        <f t="shared" si="9"/>
        <v>200</v>
      </c>
      <c r="K24" s="25">
        <v>43802</v>
      </c>
      <c r="L24" s="26">
        <v>200</v>
      </c>
      <c r="M24" s="25"/>
      <c r="N24" s="26"/>
      <c r="O24" s="25"/>
      <c r="P24" s="26"/>
      <c r="S24" s="5"/>
    </row>
    <row r="25" ht="15.75" spans="1:19">
      <c r="A25" s="5" t="str">
        <f t="shared" si="1"/>
        <v>12020</v>
      </c>
      <c r="B25" s="12">
        <f t="shared" si="2"/>
        <v>43831</v>
      </c>
      <c r="C25" s="13">
        <f t="shared" si="3"/>
        <v>3400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200</v>
      </c>
      <c r="I25" s="24">
        <f t="shared" si="8"/>
        <v>0</v>
      </c>
      <c r="J25" s="24">
        <f t="shared" si="9"/>
        <v>200</v>
      </c>
      <c r="K25" s="25">
        <v>43835</v>
      </c>
      <c r="L25" s="26">
        <v>200</v>
      </c>
      <c r="M25" s="25"/>
      <c r="N25" s="26"/>
      <c r="O25" s="25"/>
      <c r="P25" s="26"/>
      <c r="S25" s="5"/>
    </row>
    <row r="26" ht="15.75" spans="1:19">
      <c r="A26" s="5" t="str">
        <f t="shared" si="1"/>
        <v>22020</v>
      </c>
      <c r="B26" s="12">
        <f t="shared" si="2"/>
        <v>43862</v>
      </c>
      <c r="C26" s="13">
        <f t="shared" si="3"/>
        <v>3000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400</v>
      </c>
      <c r="I26" s="24">
        <f t="shared" si="8"/>
        <v>0</v>
      </c>
      <c r="J26" s="24">
        <f t="shared" si="9"/>
        <v>400</v>
      </c>
      <c r="K26" s="25">
        <v>43866</v>
      </c>
      <c r="L26" s="26">
        <v>400</v>
      </c>
      <c r="M26" s="25"/>
      <c r="N26" s="26"/>
      <c r="O26" s="25"/>
      <c r="P26" s="26"/>
      <c r="S26" s="5"/>
    </row>
    <row r="27" ht="15.75" spans="1:19">
      <c r="A27" s="5" t="str">
        <f t="shared" si="1"/>
        <v>32020</v>
      </c>
      <c r="B27" s="12">
        <f t="shared" si="2"/>
        <v>43891</v>
      </c>
      <c r="C27" s="13">
        <f t="shared" si="3"/>
        <v>2750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250</v>
      </c>
      <c r="I27" s="24">
        <f t="shared" si="8"/>
        <v>0</v>
      </c>
      <c r="J27" s="24">
        <f t="shared" si="9"/>
        <v>250</v>
      </c>
      <c r="K27" s="25">
        <v>43894</v>
      </c>
      <c r="L27" s="26">
        <v>175</v>
      </c>
      <c r="M27" s="25">
        <v>43900</v>
      </c>
      <c r="N27" s="26">
        <v>75</v>
      </c>
      <c r="O27" s="25"/>
      <c r="P27" s="26"/>
      <c r="S27" s="5"/>
    </row>
    <row r="28" ht="15.75" spans="1:19">
      <c r="A28" s="5" t="str">
        <f t="shared" si="1"/>
        <v>42020</v>
      </c>
      <c r="B28" s="12">
        <f t="shared" si="2"/>
        <v>43922</v>
      </c>
      <c r="C28" s="13">
        <f t="shared" si="3"/>
        <v>2750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>
        <v>43931</v>
      </c>
      <c r="L28" s="26">
        <v>0</v>
      </c>
      <c r="M28" s="25"/>
      <c r="N28" s="26"/>
      <c r="O28" s="25"/>
      <c r="P28" s="26"/>
      <c r="S28" s="5"/>
    </row>
    <row r="29" ht="15.75" spans="1:19">
      <c r="A29" s="5" t="str">
        <f t="shared" si="1"/>
        <v>52020</v>
      </c>
      <c r="B29" s="12">
        <f t="shared" si="2"/>
        <v>43952</v>
      </c>
      <c r="C29" s="13">
        <f t="shared" si="3"/>
        <v>2750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>
        <v>43961</v>
      </c>
      <c r="L29" s="26">
        <v>0</v>
      </c>
      <c r="M29" s="25"/>
      <c r="N29" s="26"/>
      <c r="O29" s="25"/>
      <c r="P29" s="26"/>
      <c r="S29" s="5"/>
    </row>
    <row r="30" ht="15.75" spans="1:19">
      <c r="A30" s="5" t="str">
        <f t="shared" si="1"/>
        <v>62020</v>
      </c>
      <c r="B30" s="12">
        <f t="shared" si="2"/>
        <v>43983</v>
      </c>
      <c r="C30" s="13">
        <f t="shared" si="3"/>
        <v>2950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200</v>
      </c>
      <c r="J30" s="24">
        <f t="shared" si="9"/>
        <v>0</v>
      </c>
      <c r="K30" s="25">
        <v>43994</v>
      </c>
      <c r="L30" s="26">
        <v>-200</v>
      </c>
      <c r="M30" s="25"/>
      <c r="N30" s="26"/>
      <c r="O30" s="25"/>
      <c r="P30" s="26"/>
      <c r="S30" s="5"/>
    </row>
    <row r="31" ht="15.75" spans="1:19">
      <c r="A31" s="5" t="str">
        <f t="shared" si="1"/>
        <v>72020</v>
      </c>
      <c r="B31" s="12">
        <f t="shared" si="2"/>
        <v>44013</v>
      </c>
      <c r="C31" s="13">
        <f t="shared" si="3"/>
        <v>2750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200</v>
      </c>
      <c r="I31" s="24">
        <f t="shared" si="8"/>
        <v>0</v>
      </c>
      <c r="J31" s="24">
        <f t="shared" si="9"/>
        <v>200</v>
      </c>
      <c r="K31" s="25">
        <v>44024</v>
      </c>
      <c r="L31" s="26">
        <v>200</v>
      </c>
      <c r="M31" s="25"/>
      <c r="N31" s="26"/>
      <c r="O31" s="25"/>
      <c r="P31" s="26"/>
      <c r="S31" s="5"/>
    </row>
    <row r="32" ht="15.75" spans="1:19">
      <c r="A32" s="5" t="str">
        <f t="shared" si="1"/>
        <v>82020</v>
      </c>
      <c r="B32" s="12">
        <f t="shared" si="2"/>
        <v>44044</v>
      </c>
      <c r="C32" s="13">
        <f t="shared" si="3"/>
        <v>2750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92020</v>
      </c>
      <c r="B33" s="12">
        <f t="shared" si="2"/>
        <v>44075</v>
      </c>
      <c r="C33" s="13">
        <f t="shared" si="3"/>
        <v>2750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102020</v>
      </c>
      <c r="B34" s="12">
        <f t="shared" si="2"/>
        <v>44105</v>
      </c>
      <c r="C34" s="13">
        <f t="shared" si="3"/>
        <v>2750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112020</v>
      </c>
      <c r="B35" s="12">
        <f t="shared" si="2"/>
        <v>44136</v>
      </c>
      <c r="C35" s="13">
        <f t="shared" si="3"/>
        <v>2750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122020</v>
      </c>
      <c r="B36" s="12">
        <f t="shared" si="2"/>
        <v>44166</v>
      </c>
      <c r="C36" s="13">
        <f t="shared" si="3"/>
        <v>2750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12021</v>
      </c>
      <c r="B37" s="12">
        <f t="shared" si="2"/>
        <v>44197</v>
      </c>
      <c r="C37" s="13">
        <f t="shared" si="3"/>
        <v>2750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22021</v>
      </c>
      <c r="B38" s="12">
        <f t="shared" ref="B38:B69" si="12">EDATE(B37,1)</f>
        <v>44228</v>
      </c>
      <c r="C38" s="13">
        <f t="shared" ref="C38:C69" si="13">C37-H38+I38</f>
        <v>2750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32021</v>
      </c>
      <c r="B39" s="12">
        <f t="shared" si="12"/>
        <v>44256</v>
      </c>
      <c r="C39" s="13">
        <f t="shared" si="13"/>
        <v>2750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42021</v>
      </c>
      <c r="B40" s="12">
        <f t="shared" si="12"/>
        <v>44287</v>
      </c>
      <c r="C40" s="13">
        <f t="shared" si="13"/>
        <v>2750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52021</v>
      </c>
      <c r="B41" s="12">
        <f t="shared" si="12"/>
        <v>44317</v>
      </c>
      <c r="C41" s="13">
        <f t="shared" si="13"/>
        <v>2750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62021</v>
      </c>
      <c r="B42" s="12">
        <f t="shared" si="12"/>
        <v>44348</v>
      </c>
      <c r="C42" s="13">
        <f t="shared" si="13"/>
        <v>2750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72021</v>
      </c>
      <c r="B43" s="12">
        <f t="shared" si="12"/>
        <v>44378</v>
      </c>
      <c r="C43" s="13">
        <f t="shared" si="13"/>
        <v>2750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82021</v>
      </c>
      <c r="B44" s="12">
        <f t="shared" si="12"/>
        <v>44409</v>
      </c>
      <c r="C44" s="13">
        <f t="shared" si="13"/>
        <v>2750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92021</v>
      </c>
      <c r="B45" s="12">
        <f t="shared" si="12"/>
        <v>44440</v>
      </c>
      <c r="C45" s="13">
        <f t="shared" si="13"/>
        <v>2750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102021</v>
      </c>
      <c r="B46" s="12">
        <f t="shared" si="12"/>
        <v>44470</v>
      </c>
      <c r="C46" s="13">
        <f t="shared" si="13"/>
        <v>2750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112021</v>
      </c>
      <c r="B47" s="12">
        <f t="shared" si="12"/>
        <v>44501</v>
      </c>
      <c r="C47" s="13">
        <f t="shared" si="13"/>
        <v>2750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122021</v>
      </c>
      <c r="B48" s="12">
        <f t="shared" si="12"/>
        <v>44531</v>
      </c>
      <c r="C48" s="13">
        <f t="shared" si="13"/>
        <v>2750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12022</v>
      </c>
      <c r="B49" s="12">
        <f t="shared" si="12"/>
        <v>44562</v>
      </c>
      <c r="C49" s="13">
        <f t="shared" si="13"/>
        <v>2750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22022</v>
      </c>
      <c r="B50" s="12">
        <f t="shared" si="12"/>
        <v>44593</v>
      </c>
      <c r="C50" s="13">
        <f t="shared" si="13"/>
        <v>2750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32022</v>
      </c>
      <c r="B51" s="12">
        <f t="shared" si="12"/>
        <v>44621</v>
      </c>
      <c r="C51" s="13">
        <f t="shared" si="13"/>
        <v>2750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42022</v>
      </c>
      <c r="B52" s="12">
        <f t="shared" si="12"/>
        <v>44652</v>
      </c>
      <c r="C52" s="13">
        <f t="shared" si="13"/>
        <v>2750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52022</v>
      </c>
      <c r="B53" s="12">
        <f t="shared" si="12"/>
        <v>44682</v>
      </c>
      <c r="C53" s="13">
        <f t="shared" si="13"/>
        <v>2750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62022</v>
      </c>
      <c r="B54" s="12">
        <f t="shared" si="12"/>
        <v>44713</v>
      </c>
      <c r="C54" s="13">
        <f t="shared" si="13"/>
        <v>2750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72022</v>
      </c>
      <c r="B55" s="12">
        <f t="shared" si="12"/>
        <v>44743</v>
      </c>
      <c r="C55" s="13">
        <f t="shared" si="13"/>
        <v>2750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82022</v>
      </c>
      <c r="B56" s="12">
        <f t="shared" si="12"/>
        <v>44774</v>
      </c>
      <c r="C56" s="13">
        <f t="shared" si="13"/>
        <v>2750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92022</v>
      </c>
      <c r="B57" s="12">
        <f t="shared" si="12"/>
        <v>44805</v>
      </c>
      <c r="C57" s="13">
        <f t="shared" si="13"/>
        <v>2750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102022</v>
      </c>
      <c r="B58" s="12">
        <f t="shared" si="12"/>
        <v>44835</v>
      </c>
      <c r="C58" s="13">
        <f t="shared" si="13"/>
        <v>2750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112022</v>
      </c>
      <c r="B59" s="12">
        <f t="shared" si="12"/>
        <v>44866</v>
      </c>
      <c r="C59" s="13">
        <f t="shared" si="13"/>
        <v>2750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122022</v>
      </c>
      <c r="B60" s="12">
        <f t="shared" si="12"/>
        <v>44896</v>
      </c>
      <c r="C60" s="13">
        <f t="shared" si="13"/>
        <v>2750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12023</v>
      </c>
      <c r="B61" s="12">
        <f t="shared" si="12"/>
        <v>44927</v>
      </c>
      <c r="C61" s="13">
        <f t="shared" si="13"/>
        <v>2750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22023</v>
      </c>
      <c r="B62" s="12">
        <f t="shared" si="12"/>
        <v>44958</v>
      </c>
      <c r="C62" s="13">
        <f t="shared" si="13"/>
        <v>2750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32023</v>
      </c>
      <c r="B63" s="12">
        <f t="shared" si="12"/>
        <v>44986</v>
      </c>
      <c r="C63" s="13">
        <f t="shared" si="13"/>
        <v>2750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42023</v>
      </c>
      <c r="B64" s="12">
        <f t="shared" si="12"/>
        <v>45017</v>
      </c>
      <c r="C64" s="13">
        <f t="shared" si="13"/>
        <v>2750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52023</v>
      </c>
      <c r="B65" s="12">
        <f t="shared" si="12"/>
        <v>45047</v>
      </c>
      <c r="C65" s="13">
        <f t="shared" si="13"/>
        <v>2750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62023</v>
      </c>
      <c r="B66" s="12">
        <f t="shared" si="12"/>
        <v>45078</v>
      </c>
      <c r="C66" s="13">
        <f t="shared" si="13"/>
        <v>2750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72023</v>
      </c>
      <c r="B67" s="12">
        <f t="shared" si="12"/>
        <v>45108</v>
      </c>
      <c r="C67" s="13">
        <f t="shared" si="13"/>
        <v>2750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82023</v>
      </c>
      <c r="B68" s="12">
        <f t="shared" si="12"/>
        <v>45139</v>
      </c>
      <c r="C68" s="13">
        <f t="shared" si="13"/>
        <v>2750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92023</v>
      </c>
      <c r="B69" s="12">
        <f t="shared" si="12"/>
        <v>45170</v>
      </c>
      <c r="C69" s="13">
        <f t="shared" si="13"/>
        <v>2750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102023</v>
      </c>
      <c r="B70" s="12">
        <f t="shared" ref="B70:B101" si="21">EDATE(B69,1)</f>
        <v>45200</v>
      </c>
      <c r="C70" s="13">
        <f t="shared" ref="C70:C101" si="22">C69-H70+I70</f>
        <v>2750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112023</v>
      </c>
      <c r="B71" s="12">
        <f t="shared" si="21"/>
        <v>45231</v>
      </c>
      <c r="C71" s="13">
        <f t="shared" si="22"/>
        <v>2750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122023</v>
      </c>
      <c r="B72" s="12">
        <f t="shared" si="21"/>
        <v>45261</v>
      </c>
      <c r="C72" s="13">
        <f t="shared" si="22"/>
        <v>2750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12024</v>
      </c>
      <c r="B73" s="12">
        <f t="shared" si="21"/>
        <v>45292</v>
      </c>
      <c r="C73" s="13">
        <f t="shared" si="22"/>
        <v>2750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22024</v>
      </c>
      <c r="B74" s="12">
        <f t="shared" si="21"/>
        <v>45323</v>
      </c>
      <c r="C74" s="13">
        <f t="shared" si="22"/>
        <v>2750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32024</v>
      </c>
      <c r="B75" s="12">
        <f t="shared" si="21"/>
        <v>45352</v>
      </c>
      <c r="C75" s="13">
        <f t="shared" si="22"/>
        <v>2750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42024</v>
      </c>
      <c r="B76" s="12">
        <f t="shared" si="21"/>
        <v>45383</v>
      </c>
      <c r="C76" s="13">
        <f t="shared" si="22"/>
        <v>2750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52024</v>
      </c>
      <c r="B77" s="12">
        <f t="shared" si="21"/>
        <v>45413</v>
      </c>
      <c r="C77" s="13">
        <f t="shared" si="22"/>
        <v>2750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62024</v>
      </c>
      <c r="B78" s="12">
        <f t="shared" si="21"/>
        <v>45444</v>
      </c>
      <c r="C78" s="13">
        <f t="shared" si="22"/>
        <v>2750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72024</v>
      </c>
      <c r="B79" s="12">
        <f t="shared" si="21"/>
        <v>45474</v>
      </c>
      <c r="C79" s="13">
        <f t="shared" si="22"/>
        <v>2750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82024</v>
      </c>
      <c r="B80" s="12">
        <f t="shared" si="21"/>
        <v>45505</v>
      </c>
      <c r="C80" s="13">
        <f t="shared" si="22"/>
        <v>2750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92024</v>
      </c>
      <c r="B81" s="12">
        <f t="shared" si="21"/>
        <v>45536</v>
      </c>
      <c r="C81" s="13">
        <f t="shared" si="22"/>
        <v>2750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102024</v>
      </c>
      <c r="B82" s="12">
        <f t="shared" si="21"/>
        <v>45566</v>
      </c>
      <c r="C82" s="13">
        <f t="shared" si="22"/>
        <v>2750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112024</v>
      </c>
      <c r="B83" s="12">
        <f t="shared" si="21"/>
        <v>45597</v>
      </c>
      <c r="C83" s="13">
        <f t="shared" si="22"/>
        <v>2750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122024</v>
      </c>
      <c r="B84" s="12">
        <f t="shared" si="21"/>
        <v>45627</v>
      </c>
      <c r="C84" s="13">
        <f t="shared" si="22"/>
        <v>2750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12025</v>
      </c>
      <c r="B85" s="12">
        <f t="shared" si="21"/>
        <v>45658</v>
      </c>
      <c r="C85" s="13">
        <f t="shared" si="22"/>
        <v>2750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22025</v>
      </c>
      <c r="B86" s="12">
        <f t="shared" si="21"/>
        <v>45689</v>
      </c>
      <c r="C86" s="13">
        <f t="shared" si="22"/>
        <v>2750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32025</v>
      </c>
      <c r="B87" s="12">
        <f t="shared" si="21"/>
        <v>45717</v>
      </c>
      <c r="C87" s="13">
        <f t="shared" si="22"/>
        <v>2750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42025</v>
      </c>
      <c r="B88" s="12">
        <f t="shared" si="21"/>
        <v>45748</v>
      </c>
      <c r="C88" s="13">
        <f t="shared" si="22"/>
        <v>2750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52025</v>
      </c>
      <c r="B89" s="12">
        <f t="shared" si="21"/>
        <v>45778</v>
      </c>
      <c r="C89" s="13">
        <f t="shared" si="22"/>
        <v>2750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62025</v>
      </c>
      <c r="B90" s="12">
        <f t="shared" si="21"/>
        <v>45809</v>
      </c>
      <c r="C90" s="13">
        <f t="shared" si="22"/>
        <v>2750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72025</v>
      </c>
      <c r="B91" s="12">
        <f t="shared" si="21"/>
        <v>45839</v>
      </c>
      <c r="C91" s="13">
        <f t="shared" si="22"/>
        <v>2750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82025</v>
      </c>
      <c r="B92" s="12">
        <f t="shared" si="21"/>
        <v>45870</v>
      </c>
      <c r="C92" s="13">
        <f t="shared" si="22"/>
        <v>2750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92025</v>
      </c>
      <c r="B93" s="12">
        <f t="shared" si="21"/>
        <v>45901</v>
      </c>
      <c r="C93" s="13">
        <f t="shared" si="22"/>
        <v>2750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102025</v>
      </c>
      <c r="B94" s="12">
        <f t="shared" si="21"/>
        <v>45931</v>
      </c>
      <c r="C94" s="13">
        <f t="shared" si="22"/>
        <v>2750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112025</v>
      </c>
      <c r="B95" s="12">
        <f t="shared" si="21"/>
        <v>45962</v>
      </c>
      <c r="C95" s="13">
        <f t="shared" si="22"/>
        <v>2750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122025</v>
      </c>
      <c r="B96" s="12">
        <f t="shared" si="21"/>
        <v>45992</v>
      </c>
      <c r="C96" s="13">
        <f t="shared" si="22"/>
        <v>2750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12026</v>
      </c>
      <c r="B97" s="12">
        <f t="shared" si="21"/>
        <v>46023</v>
      </c>
      <c r="C97" s="13">
        <f t="shared" si="22"/>
        <v>2750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22026</v>
      </c>
      <c r="B98" s="12">
        <f t="shared" si="21"/>
        <v>46054</v>
      </c>
      <c r="C98" s="13">
        <f t="shared" si="22"/>
        <v>2750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32026</v>
      </c>
      <c r="B99" s="12">
        <f t="shared" si="21"/>
        <v>46082</v>
      </c>
      <c r="C99" s="13">
        <f t="shared" si="22"/>
        <v>2750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42026</v>
      </c>
      <c r="B100" s="12">
        <f t="shared" si="21"/>
        <v>46113</v>
      </c>
      <c r="C100" s="13">
        <f t="shared" si="22"/>
        <v>2750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52026</v>
      </c>
      <c r="B101" s="12">
        <f t="shared" si="21"/>
        <v>46143</v>
      </c>
      <c r="C101" s="13">
        <f t="shared" si="22"/>
        <v>2750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62026</v>
      </c>
      <c r="B102" s="12">
        <f t="shared" ref="B102:B124" si="31">EDATE(B101,1)</f>
        <v>46174</v>
      </c>
      <c r="C102" s="13">
        <f t="shared" ref="C102:C124" si="32">C101-H102+I102</f>
        <v>2750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72026</v>
      </c>
      <c r="B103" s="12">
        <f t="shared" si="31"/>
        <v>46204</v>
      </c>
      <c r="C103" s="13">
        <f t="shared" si="32"/>
        <v>2750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82026</v>
      </c>
      <c r="B104" s="12">
        <f t="shared" si="31"/>
        <v>46235</v>
      </c>
      <c r="C104" s="13">
        <f t="shared" si="32"/>
        <v>2750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92026</v>
      </c>
      <c r="B105" s="12">
        <f t="shared" si="31"/>
        <v>46266</v>
      </c>
      <c r="C105" s="13">
        <f t="shared" si="32"/>
        <v>2750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102026</v>
      </c>
      <c r="B106" s="12">
        <f t="shared" si="31"/>
        <v>46296</v>
      </c>
      <c r="C106" s="13">
        <f t="shared" si="32"/>
        <v>2750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112026</v>
      </c>
      <c r="B107" s="12">
        <f t="shared" si="31"/>
        <v>46327</v>
      </c>
      <c r="C107" s="13">
        <f t="shared" si="32"/>
        <v>2750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122026</v>
      </c>
      <c r="B108" s="12">
        <f t="shared" si="31"/>
        <v>46357</v>
      </c>
      <c r="C108" s="13">
        <f t="shared" si="32"/>
        <v>2750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12027</v>
      </c>
      <c r="B109" s="12">
        <f t="shared" si="31"/>
        <v>46388</v>
      </c>
      <c r="C109" s="13">
        <f t="shared" si="32"/>
        <v>2750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22027</v>
      </c>
      <c r="B110" s="12">
        <f t="shared" si="31"/>
        <v>46419</v>
      </c>
      <c r="C110" s="13">
        <f t="shared" si="32"/>
        <v>2750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32027</v>
      </c>
      <c r="B111" s="12">
        <f t="shared" si="31"/>
        <v>46447</v>
      </c>
      <c r="C111" s="13">
        <f t="shared" si="32"/>
        <v>2750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42027</v>
      </c>
      <c r="B112" s="12">
        <f t="shared" si="31"/>
        <v>46478</v>
      </c>
      <c r="C112" s="13">
        <f t="shared" si="32"/>
        <v>2750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52027</v>
      </c>
      <c r="B113" s="12">
        <f t="shared" si="31"/>
        <v>46508</v>
      </c>
      <c r="C113" s="13">
        <f t="shared" si="32"/>
        <v>2750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62027</v>
      </c>
      <c r="B114" s="12">
        <f t="shared" si="31"/>
        <v>46539</v>
      </c>
      <c r="C114" s="13">
        <f t="shared" si="32"/>
        <v>2750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72027</v>
      </c>
      <c r="B115" s="12">
        <f t="shared" si="31"/>
        <v>46569</v>
      </c>
      <c r="C115" s="13">
        <f t="shared" si="32"/>
        <v>2750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82027</v>
      </c>
      <c r="B116" s="12">
        <f t="shared" si="31"/>
        <v>46600</v>
      </c>
      <c r="C116" s="13">
        <f t="shared" si="32"/>
        <v>2750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92027</v>
      </c>
      <c r="B117" s="12">
        <f t="shared" si="31"/>
        <v>46631</v>
      </c>
      <c r="C117" s="13">
        <f t="shared" si="32"/>
        <v>2750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102027</v>
      </c>
      <c r="B118" s="12">
        <f t="shared" si="31"/>
        <v>46661</v>
      </c>
      <c r="C118" s="13">
        <f t="shared" si="32"/>
        <v>2750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112027</v>
      </c>
      <c r="B119" s="12">
        <f t="shared" si="31"/>
        <v>46692</v>
      </c>
      <c r="C119" s="13">
        <f t="shared" si="32"/>
        <v>2750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122027</v>
      </c>
      <c r="B120" s="12">
        <f t="shared" si="31"/>
        <v>46722</v>
      </c>
      <c r="C120" s="13">
        <f t="shared" si="32"/>
        <v>2750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12028</v>
      </c>
      <c r="B121" s="12">
        <f t="shared" si="31"/>
        <v>46753</v>
      </c>
      <c r="C121" s="13">
        <f t="shared" si="32"/>
        <v>2750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22028</v>
      </c>
      <c r="B122" s="12">
        <f t="shared" si="31"/>
        <v>46784</v>
      </c>
      <c r="C122" s="13">
        <f t="shared" si="32"/>
        <v>2750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32028</v>
      </c>
      <c r="B123" s="12">
        <f t="shared" si="31"/>
        <v>46813</v>
      </c>
      <c r="C123" s="13">
        <f t="shared" si="32"/>
        <v>2750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42028</v>
      </c>
      <c r="B124" s="12">
        <f t="shared" si="31"/>
        <v>46844</v>
      </c>
      <c r="C124" s="13">
        <f t="shared" si="32"/>
        <v>2750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4" sqref="S4"/>
    </sheetView>
  </sheetViews>
  <sheetFormatPr defaultColWidth="11" defaultRowHeight="15"/>
  <cols>
    <col min="1" max="1" width="7" hidden="1" customWidth="1"/>
    <col min="2" max="2" width="9.42857142857143" customWidth="1"/>
    <col min="4" max="4" width="11" customWidth="1"/>
    <col min="5" max="5" width="10.7142857142857" customWidth="1"/>
    <col min="6" max="6" width="10" customWidth="1"/>
    <col min="7" max="7" width="10.4285714285714" customWidth="1"/>
    <col min="8" max="8" width="10.2857142857143" customWidth="1"/>
    <col min="10" max="10" width="10.2857142857143" customWidth="1"/>
    <col min="11" max="11" width="11" customWidth="1"/>
    <col min="12" max="12" width="10.8571428571429" customWidth="1"/>
    <col min="13" max="13" width="10.5714285714286" customWidth="1"/>
    <col min="14" max="14" width="11.4285714285714" customWidth="1"/>
    <col min="15" max="15" width="11.7142857142857" customWidth="1"/>
    <col min="16" max="16" width="8" customWidth="1"/>
    <col min="17" max="17" width="4.57142857142857" customWidth="1"/>
    <col min="18" max="18" width="18.8571428571429" customWidth="1"/>
    <col min="19" max="19" width="10.2857142857143" customWidth="1"/>
  </cols>
  <sheetData>
    <row r="1" spans="2:16">
      <c r="B1" s="1" t="s">
        <v>9</v>
      </c>
      <c r="C1" s="2" t="s">
        <v>202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43586</v>
      </c>
      <c r="N1" s="19" t="s">
        <v>13</v>
      </c>
      <c r="O1" s="20">
        <v>7955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7955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7955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7955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7955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7955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7955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7955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7955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7955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7955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7955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7955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7955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7955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7955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7955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7955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7955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7955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7955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7955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7955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7955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7955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7955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7955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7955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7955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7955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7955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7955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7955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7955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7955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7955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7955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7955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7955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7955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7955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7955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7955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7955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7955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7955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7955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7955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7955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7955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7955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7955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7955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7955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7955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7955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7955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7955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7955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7955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7955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7955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7955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7955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7955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7955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7955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7955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7955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7955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7955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7955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7955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7955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7955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7955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7955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7955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7955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7955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7955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7955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7955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7955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7955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7955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7955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7955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7955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7955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7955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7955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7955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7955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7955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7955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7955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7955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7955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7955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7955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7955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7955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7955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7955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7955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7955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7955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7955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7955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7955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7955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7955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7955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7955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7955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7955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7955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7955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7955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7955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7955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7955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1" sqref="M21"/>
    </sheetView>
  </sheetViews>
  <sheetFormatPr defaultColWidth="11" defaultRowHeight="15"/>
  <cols>
    <col min="1" max="1" width="7" hidden="1" customWidth="1"/>
    <col min="2" max="2" width="9.85714285714286" customWidth="1"/>
    <col min="4" max="4" width="9.57142857142857" customWidth="1"/>
    <col min="5" max="5" width="10.8571428571429" customWidth="1"/>
    <col min="6" max="6" width="10.7142857142857" customWidth="1"/>
    <col min="7" max="8" width="10.8571428571429" customWidth="1"/>
    <col min="9" max="9" width="10.4285714285714" customWidth="1"/>
    <col min="10" max="10" width="10" customWidth="1"/>
    <col min="11" max="11" width="11.5714285714286" customWidth="1"/>
    <col min="12" max="12" width="12" customWidth="1"/>
    <col min="13" max="13" width="11.7142857142857" customWidth="1"/>
    <col min="14" max="14" width="10.5714285714286" customWidth="1"/>
    <col min="15" max="15" width="9.71428571428571" customWidth="1"/>
    <col min="16" max="16" width="9.42857142857143" customWidth="1"/>
    <col min="17" max="17" width="2.71428571428571" customWidth="1"/>
    <col min="18" max="18" width="19.2857142857143" customWidth="1"/>
    <col min="19" max="19" width="9" customWidth="1"/>
  </cols>
  <sheetData>
    <row r="1" spans="2:16">
      <c r="B1" s="1" t="s">
        <v>9</v>
      </c>
      <c r="C1" s="2" t="s">
        <v>203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230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230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230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300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230</v>
      </c>
      <c r="D6" s="13">
        <f t="shared" ref="D6:D37" si="4">C5*$K$1</f>
        <v>23</v>
      </c>
      <c r="E6" s="13">
        <f t="shared" ref="E6:E37" si="5">C5*$K$1+G5</f>
        <v>23</v>
      </c>
      <c r="F6" s="14">
        <f t="shared" ref="F6:F37" si="6">IF(J6&gt;E6,E6,J6)</f>
        <v>23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23</v>
      </c>
      <c r="K6" s="27">
        <v>43622</v>
      </c>
      <c r="L6" s="26">
        <v>23</v>
      </c>
      <c r="M6" s="27"/>
      <c r="N6" s="28"/>
      <c r="O6" s="27"/>
      <c r="P6" s="28"/>
      <c r="R6" s="34" t="s">
        <v>5</v>
      </c>
      <c r="S6" s="33">
        <f ca="1">VLOOKUP($A$2,$A$5:$P$127,4,FALSE)</f>
        <v>30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230</v>
      </c>
      <c r="D7" s="13">
        <f t="shared" si="4"/>
        <v>23</v>
      </c>
      <c r="E7" s="13">
        <f t="shared" si="5"/>
        <v>23</v>
      </c>
      <c r="F7" s="14">
        <f t="shared" si="6"/>
        <v>23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23</v>
      </c>
      <c r="K7" s="27">
        <v>43655</v>
      </c>
      <c r="L7" s="26">
        <v>23</v>
      </c>
      <c r="M7" s="27"/>
      <c r="N7" s="28"/>
      <c r="O7" s="27"/>
      <c r="P7" s="28"/>
      <c r="R7" s="35" t="s">
        <v>24</v>
      </c>
      <c r="S7" s="33">
        <f ca="1">VLOOKUP($A$2,$A$5:$P$127,7,FALSE)</f>
        <v>10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430</v>
      </c>
      <c r="D8" s="13">
        <f t="shared" si="4"/>
        <v>23</v>
      </c>
      <c r="E8" s="13">
        <f t="shared" si="5"/>
        <v>23</v>
      </c>
      <c r="F8" s="14">
        <f t="shared" si="6"/>
        <v>23</v>
      </c>
      <c r="G8" s="14">
        <f t="shared" si="0"/>
        <v>0</v>
      </c>
      <c r="H8" s="14">
        <f t="shared" si="7"/>
        <v>0</v>
      </c>
      <c r="I8" s="24">
        <f t="shared" si="8"/>
        <v>200</v>
      </c>
      <c r="J8" s="24">
        <f t="shared" si="9"/>
        <v>23</v>
      </c>
      <c r="K8" s="27">
        <v>43685</v>
      </c>
      <c r="L8" s="26">
        <v>23</v>
      </c>
      <c r="M8" s="27">
        <v>43685</v>
      </c>
      <c r="N8" s="28">
        <v>-200</v>
      </c>
      <c r="O8" s="27"/>
      <c r="P8" s="28"/>
      <c r="R8" s="32" t="s">
        <v>7</v>
      </c>
      <c r="S8" s="33">
        <f ca="1">VLOOKUP($A$2,$A$5:$P$127,6,FALSE)</f>
        <v>20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423</v>
      </c>
      <c r="D9" s="13">
        <f t="shared" si="4"/>
        <v>43</v>
      </c>
      <c r="E9" s="13">
        <f t="shared" si="5"/>
        <v>43</v>
      </c>
      <c r="F9" s="14">
        <f t="shared" si="6"/>
        <v>43</v>
      </c>
      <c r="G9" s="14">
        <f t="shared" si="0"/>
        <v>0</v>
      </c>
      <c r="H9" s="14">
        <f t="shared" si="7"/>
        <v>7</v>
      </c>
      <c r="I9" s="24">
        <f t="shared" si="8"/>
        <v>0</v>
      </c>
      <c r="J9" s="24">
        <f t="shared" si="9"/>
        <v>50</v>
      </c>
      <c r="K9" s="27">
        <v>43714</v>
      </c>
      <c r="L9" s="26">
        <v>50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510</v>
      </c>
      <c r="D10" s="13">
        <f t="shared" si="4"/>
        <v>42.3</v>
      </c>
      <c r="E10" s="13">
        <f t="shared" si="5"/>
        <v>42.3</v>
      </c>
      <c r="F10" s="14">
        <f t="shared" si="6"/>
        <v>42.3</v>
      </c>
      <c r="G10" s="14">
        <f t="shared" si="0"/>
        <v>0</v>
      </c>
      <c r="H10" s="14">
        <f t="shared" si="7"/>
        <v>13</v>
      </c>
      <c r="I10" s="24">
        <f t="shared" si="8"/>
        <v>100</v>
      </c>
      <c r="J10" s="24">
        <f t="shared" si="9"/>
        <v>55.3</v>
      </c>
      <c r="K10" s="27">
        <v>43749</v>
      </c>
      <c r="L10" s="26">
        <v>55.3</v>
      </c>
      <c r="M10" s="27">
        <v>43749</v>
      </c>
      <c r="N10" s="28">
        <v>-100</v>
      </c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100</v>
      </c>
      <c r="D11" s="13">
        <f t="shared" si="4"/>
        <v>51</v>
      </c>
      <c r="E11" s="13">
        <f t="shared" si="5"/>
        <v>51</v>
      </c>
      <c r="F11" s="14">
        <f t="shared" si="6"/>
        <v>51</v>
      </c>
      <c r="G11" s="14">
        <f t="shared" si="0"/>
        <v>0</v>
      </c>
      <c r="H11" s="14">
        <f t="shared" si="7"/>
        <v>410</v>
      </c>
      <c r="I11" s="24">
        <f t="shared" si="8"/>
        <v>0</v>
      </c>
      <c r="J11" s="24">
        <f t="shared" si="9"/>
        <v>461</v>
      </c>
      <c r="K11" s="27">
        <v>43783</v>
      </c>
      <c r="L11" s="26">
        <v>461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100</v>
      </c>
      <c r="D12" s="13">
        <f t="shared" si="4"/>
        <v>10</v>
      </c>
      <c r="E12" s="13">
        <f t="shared" si="5"/>
        <v>10</v>
      </c>
      <c r="F12" s="14">
        <f t="shared" si="6"/>
        <v>10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10</v>
      </c>
      <c r="K12" s="27">
        <v>43809</v>
      </c>
      <c r="L12" s="26">
        <v>10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100</v>
      </c>
      <c r="D13" s="13">
        <f t="shared" si="4"/>
        <v>10</v>
      </c>
      <c r="E13" s="13">
        <f t="shared" si="5"/>
        <v>10</v>
      </c>
      <c r="F13" s="14">
        <f t="shared" si="6"/>
        <v>10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10</v>
      </c>
      <c r="K13" s="27">
        <v>43840</v>
      </c>
      <c r="L13" s="26">
        <v>10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300</v>
      </c>
      <c r="D14" s="13">
        <f t="shared" si="4"/>
        <v>10</v>
      </c>
      <c r="E14" s="13">
        <f t="shared" si="5"/>
        <v>10</v>
      </c>
      <c r="F14" s="14">
        <f t="shared" si="6"/>
        <v>10</v>
      </c>
      <c r="G14" s="14">
        <f t="shared" si="0"/>
        <v>0</v>
      </c>
      <c r="H14" s="14">
        <f t="shared" si="7"/>
        <v>0</v>
      </c>
      <c r="I14" s="24">
        <f t="shared" si="8"/>
        <v>200</v>
      </c>
      <c r="J14" s="24">
        <f t="shared" si="9"/>
        <v>10</v>
      </c>
      <c r="K14" s="27">
        <v>43840</v>
      </c>
      <c r="L14" s="26">
        <v>10</v>
      </c>
      <c r="M14" s="27">
        <v>43874</v>
      </c>
      <c r="N14" s="28">
        <v>-200</v>
      </c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300</v>
      </c>
      <c r="D15" s="13">
        <f t="shared" si="4"/>
        <v>30</v>
      </c>
      <c r="E15" s="13">
        <f t="shared" si="5"/>
        <v>30</v>
      </c>
      <c r="F15" s="14">
        <f t="shared" si="6"/>
        <v>30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30</v>
      </c>
      <c r="K15" s="29">
        <v>43897</v>
      </c>
      <c r="L15" s="26">
        <v>30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300</v>
      </c>
      <c r="D16" s="13">
        <f t="shared" si="4"/>
        <v>30</v>
      </c>
      <c r="E16" s="13">
        <f t="shared" si="5"/>
        <v>30</v>
      </c>
      <c r="F16" s="14">
        <f t="shared" si="6"/>
        <v>30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30</v>
      </c>
      <c r="K16" s="25">
        <v>43957</v>
      </c>
      <c r="L16" s="26">
        <v>30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300</v>
      </c>
      <c r="D17" s="13">
        <f t="shared" si="4"/>
        <v>30</v>
      </c>
      <c r="E17" s="13">
        <f t="shared" si="5"/>
        <v>30</v>
      </c>
      <c r="F17" s="14">
        <f t="shared" si="6"/>
        <v>0</v>
      </c>
      <c r="G17" s="14">
        <f t="shared" si="0"/>
        <v>30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>
        <v>43957</v>
      </c>
      <c r="L17" s="26">
        <v>0</v>
      </c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300</v>
      </c>
      <c r="D18" s="13">
        <f t="shared" si="4"/>
        <v>30</v>
      </c>
      <c r="E18" s="13">
        <f t="shared" si="5"/>
        <v>60</v>
      </c>
      <c r="F18" s="14">
        <f t="shared" si="6"/>
        <v>50</v>
      </c>
      <c r="G18" s="14">
        <f t="shared" si="0"/>
        <v>10</v>
      </c>
      <c r="H18" s="14">
        <f t="shared" si="7"/>
        <v>0</v>
      </c>
      <c r="I18" s="24">
        <f t="shared" si="8"/>
        <v>0</v>
      </c>
      <c r="J18" s="24">
        <f t="shared" si="9"/>
        <v>50</v>
      </c>
      <c r="K18" s="25">
        <v>43998</v>
      </c>
      <c r="L18" s="26">
        <v>50</v>
      </c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300</v>
      </c>
      <c r="D19" s="13">
        <f t="shared" si="4"/>
        <v>30</v>
      </c>
      <c r="E19" s="13">
        <f t="shared" si="5"/>
        <v>40</v>
      </c>
      <c r="F19" s="14">
        <f t="shared" si="6"/>
        <v>40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40</v>
      </c>
      <c r="K19" s="25">
        <v>44020</v>
      </c>
      <c r="L19" s="26">
        <v>40</v>
      </c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300</v>
      </c>
      <c r="D20" s="13">
        <f t="shared" si="4"/>
        <v>30</v>
      </c>
      <c r="E20" s="13">
        <f t="shared" si="5"/>
        <v>30</v>
      </c>
      <c r="F20" s="14">
        <f t="shared" si="6"/>
        <v>30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30</v>
      </c>
      <c r="K20" s="25">
        <v>44075</v>
      </c>
      <c r="L20" s="26">
        <v>30</v>
      </c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300</v>
      </c>
      <c r="D21" s="13">
        <f t="shared" si="4"/>
        <v>30</v>
      </c>
      <c r="E21" s="13">
        <f t="shared" si="5"/>
        <v>30</v>
      </c>
      <c r="F21" s="14">
        <f t="shared" si="6"/>
        <v>20</v>
      </c>
      <c r="G21" s="14">
        <f t="shared" si="0"/>
        <v>10</v>
      </c>
      <c r="H21" s="14">
        <f t="shared" si="7"/>
        <v>0</v>
      </c>
      <c r="I21" s="24">
        <f t="shared" si="8"/>
        <v>0</v>
      </c>
      <c r="J21" s="24">
        <f t="shared" si="9"/>
        <v>20</v>
      </c>
      <c r="K21" s="25">
        <v>44075</v>
      </c>
      <c r="L21" s="26">
        <v>20</v>
      </c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300</v>
      </c>
      <c r="D22" s="13">
        <f t="shared" si="4"/>
        <v>30</v>
      </c>
      <c r="E22" s="13">
        <f t="shared" si="5"/>
        <v>40</v>
      </c>
      <c r="F22" s="14">
        <f t="shared" si="6"/>
        <v>0</v>
      </c>
      <c r="G22" s="14">
        <f t="shared" si="0"/>
        <v>40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300</v>
      </c>
      <c r="D23" s="13">
        <f t="shared" si="4"/>
        <v>30</v>
      </c>
      <c r="E23" s="13">
        <f t="shared" si="5"/>
        <v>70</v>
      </c>
      <c r="F23" s="14">
        <f t="shared" si="6"/>
        <v>0</v>
      </c>
      <c r="G23" s="14">
        <f t="shared" si="0"/>
        <v>70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300</v>
      </c>
      <c r="D24" s="13">
        <f t="shared" si="4"/>
        <v>30</v>
      </c>
      <c r="E24" s="13">
        <f t="shared" si="5"/>
        <v>100</v>
      </c>
      <c r="F24" s="14">
        <f t="shared" si="6"/>
        <v>0</v>
      </c>
      <c r="G24" s="14">
        <f t="shared" si="0"/>
        <v>100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300</v>
      </c>
      <c r="D25" s="13">
        <f t="shared" si="4"/>
        <v>30</v>
      </c>
      <c r="E25" s="13">
        <f t="shared" si="5"/>
        <v>130</v>
      </c>
      <c r="F25" s="14">
        <f t="shared" si="6"/>
        <v>0</v>
      </c>
      <c r="G25" s="14">
        <f t="shared" si="0"/>
        <v>130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300</v>
      </c>
      <c r="D26" s="13">
        <f t="shared" si="4"/>
        <v>30</v>
      </c>
      <c r="E26" s="13">
        <f t="shared" si="5"/>
        <v>160</v>
      </c>
      <c r="F26" s="14">
        <f t="shared" si="6"/>
        <v>0</v>
      </c>
      <c r="G26" s="14">
        <f t="shared" si="0"/>
        <v>160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300</v>
      </c>
      <c r="D27" s="13">
        <f t="shared" si="4"/>
        <v>30</v>
      </c>
      <c r="E27" s="13">
        <f t="shared" si="5"/>
        <v>190</v>
      </c>
      <c r="F27" s="14">
        <f t="shared" si="6"/>
        <v>0</v>
      </c>
      <c r="G27" s="14">
        <f t="shared" si="0"/>
        <v>190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300</v>
      </c>
      <c r="D28" s="13">
        <f t="shared" si="4"/>
        <v>30</v>
      </c>
      <c r="E28" s="13">
        <f t="shared" si="5"/>
        <v>220</v>
      </c>
      <c r="F28" s="14">
        <f t="shared" si="6"/>
        <v>0</v>
      </c>
      <c r="G28" s="14">
        <f t="shared" si="0"/>
        <v>220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300</v>
      </c>
      <c r="D29" s="13">
        <f t="shared" si="4"/>
        <v>30</v>
      </c>
      <c r="E29" s="13">
        <f t="shared" si="5"/>
        <v>250</v>
      </c>
      <c r="F29" s="14">
        <f t="shared" si="6"/>
        <v>0</v>
      </c>
      <c r="G29" s="14">
        <f t="shared" si="0"/>
        <v>250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300</v>
      </c>
      <c r="D30" s="13">
        <f t="shared" si="4"/>
        <v>30</v>
      </c>
      <c r="E30" s="13">
        <f t="shared" si="5"/>
        <v>280</v>
      </c>
      <c r="F30" s="14">
        <f t="shared" si="6"/>
        <v>0</v>
      </c>
      <c r="G30" s="14">
        <f t="shared" si="0"/>
        <v>280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300</v>
      </c>
      <c r="D31" s="13">
        <f t="shared" si="4"/>
        <v>30</v>
      </c>
      <c r="E31" s="13">
        <f t="shared" si="5"/>
        <v>310</v>
      </c>
      <c r="F31" s="14">
        <f t="shared" si="6"/>
        <v>0</v>
      </c>
      <c r="G31" s="14">
        <f t="shared" si="0"/>
        <v>310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300</v>
      </c>
      <c r="D32" s="13">
        <f t="shared" si="4"/>
        <v>30</v>
      </c>
      <c r="E32" s="13">
        <f t="shared" si="5"/>
        <v>340</v>
      </c>
      <c r="F32" s="14">
        <f t="shared" si="6"/>
        <v>0</v>
      </c>
      <c r="G32" s="14">
        <f t="shared" si="0"/>
        <v>340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300</v>
      </c>
      <c r="D33" s="13">
        <f t="shared" si="4"/>
        <v>30</v>
      </c>
      <c r="E33" s="13">
        <f t="shared" si="5"/>
        <v>370</v>
      </c>
      <c r="F33" s="14">
        <f t="shared" si="6"/>
        <v>0</v>
      </c>
      <c r="G33" s="14">
        <f t="shared" si="0"/>
        <v>370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300</v>
      </c>
      <c r="D34" s="13">
        <f t="shared" si="4"/>
        <v>30</v>
      </c>
      <c r="E34" s="13">
        <f t="shared" si="5"/>
        <v>400</v>
      </c>
      <c r="F34" s="14">
        <f t="shared" si="6"/>
        <v>0</v>
      </c>
      <c r="G34" s="14">
        <f t="shared" si="0"/>
        <v>400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300</v>
      </c>
      <c r="D35" s="13">
        <f t="shared" si="4"/>
        <v>30</v>
      </c>
      <c r="E35" s="13">
        <f t="shared" si="5"/>
        <v>430</v>
      </c>
      <c r="F35" s="14">
        <f t="shared" si="6"/>
        <v>0</v>
      </c>
      <c r="G35" s="14">
        <f t="shared" si="0"/>
        <v>430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300</v>
      </c>
      <c r="D36" s="13">
        <f t="shared" si="4"/>
        <v>30</v>
      </c>
      <c r="E36" s="13">
        <f t="shared" si="5"/>
        <v>460</v>
      </c>
      <c r="F36" s="14">
        <f t="shared" si="6"/>
        <v>0</v>
      </c>
      <c r="G36" s="14">
        <f t="shared" si="0"/>
        <v>460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300</v>
      </c>
      <c r="D37" s="13">
        <f t="shared" si="4"/>
        <v>30</v>
      </c>
      <c r="E37" s="13">
        <f t="shared" si="5"/>
        <v>490</v>
      </c>
      <c r="F37" s="14">
        <f t="shared" si="6"/>
        <v>0</v>
      </c>
      <c r="G37" s="14">
        <f t="shared" ref="G37:G68" si="10">E37-F37</f>
        <v>490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300</v>
      </c>
      <c r="D38" s="13">
        <f t="shared" ref="D38:D69" si="14">C37*$K$1</f>
        <v>30</v>
      </c>
      <c r="E38" s="13">
        <f t="shared" ref="E38:E69" si="15">C37*$K$1+G37</f>
        <v>520</v>
      </c>
      <c r="F38" s="14">
        <f t="shared" ref="F38:F69" si="16">IF(J38&gt;E38,E38,J38)</f>
        <v>0</v>
      </c>
      <c r="G38" s="14">
        <f t="shared" si="10"/>
        <v>520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300</v>
      </c>
      <c r="D39" s="13">
        <f t="shared" si="14"/>
        <v>30</v>
      </c>
      <c r="E39" s="13">
        <f t="shared" si="15"/>
        <v>550</v>
      </c>
      <c r="F39" s="14">
        <f t="shared" si="16"/>
        <v>0</v>
      </c>
      <c r="G39" s="14">
        <f t="shared" si="10"/>
        <v>550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300</v>
      </c>
      <c r="D40" s="13">
        <f t="shared" si="14"/>
        <v>30</v>
      </c>
      <c r="E40" s="13">
        <f t="shared" si="15"/>
        <v>580</v>
      </c>
      <c r="F40" s="14">
        <f t="shared" si="16"/>
        <v>0</v>
      </c>
      <c r="G40" s="14">
        <f t="shared" si="10"/>
        <v>580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300</v>
      </c>
      <c r="D41" s="13">
        <f t="shared" si="14"/>
        <v>30</v>
      </c>
      <c r="E41" s="13">
        <f t="shared" si="15"/>
        <v>610</v>
      </c>
      <c r="F41" s="14">
        <f t="shared" si="16"/>
        <v>0</v>
      </c>
      <c r="G41" s="14">
        <f t="shared" si="10"/>
        <v>610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300</v>
      </c>
      <c r="D42" s="13">
        <f t="shared" si="14"/>
        <v>30</v>
      </c>
      <c r="E42" s="13">
        <f t="shared" si="15"/>
        <v>640</v>
      </c>
      <c r="F42" s="14">
        <f t="shared" si="16"/>
        <v>0</v>
      </c>
      <c r="G42" s="14">
        <f t="shared" si="10"/>
        <v>640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300</v>
      </c>
      <c r="D43" s="13">
        <f t="shared" si="14"/>
        <v>30</v>
      </c>
      <c r="E43" s="13">
        <f t="shared" si="15"/>
        <v>670</v>
      </c>
      <c r="F43" s="14">
        <f t="shared" si="16"/>
        <v>0</v>
      </c>
      <c r="G43" s="14">
        <f t="shared" si="10"/>
        <v>670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300</v>
      </c>
      <c r="D44" s="13">
        <f t="shared" si="14"/>
        <v>30</v>
      </c>
      <c r="E44" s="13">
        <f t="shared" si="15"/>
        <v>700</v>
      </c>
      <c r="F44" s="14">
        <f t="shared" si="16"/>
        <v>0</v>
      </c>
      <c r="G44" s="14">
        <f t="shared" si="10"/>
        <v>700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300</v>
      </c>
      <c r="D45" s="13">
        <f t="shared" si="14"/>
        <v>30</v>
      </c>
      <c r="E45" s="13">
        <f t="shared" si="15"/>
        <v>730</v>
      </c>
      <c r="F45" s="14">
        <f t="shared" si="16"/>
        <v>0</v>
      </c>
      <c r="G45" s="14">
        <f t="shared" si="10"/>
        <v>730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300</v>
      </c>
      <c r="D46" s="13">
        <f t="shared" si="14"/>
        <v>30</v>
      </c>
      <c r="E46" s="13">
        <f t="shared" si="15"/>
        <v>760</v>
      </c>
      <c r="F46" s="14">
        <f t="shared" si="16"/>
        <v>0</v>
      </c>
      <c r="G46" s="14">
        <f t="shared" si="10"/>
        <v>760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300</v>
      </c>
      <c r="D47" s="13">
        <f t="shared" si="14"/>
        <v>30</v>
      </c>
      <c r="E47" s="13">
        <f t="shared" si="15"/>
        <v>790</v>
      </c>
      <c r="F47" s="14">
        <f t="shared" si="16"/>
        <v>0</v>
      </c>
      <c r="G47" s="14">
        <f t="shared" si="10"/>
        <v>790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300</v>
      </c>
      <c r="D48" s="13">
        <f t="shared" si="14"/>
        <v>30</v>
      </c>
      <c r="E48" s="13">
        <f t="shared" si="15"/>
        <v>820</v>
      </c>
      <c r="F48" s="14">
        <f t="shared" si="16"/>
        <v>0</v>
      </c>
      <c r="G48" s="14">
        <f t="shared" si="10"/>
        <v>820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300</v>
      </c>
      <c r="D49" s="13">
        <f t="shared" si="14"/>
        <v>30</v>
      </c>
      <c r="E49" s="13">
        <f t="shared" si="15"/>
        <v>850</v>
      </c>
      <c r="F49" s="14">
        <f t="shared" si="16"/>
        <v>0</v>
      </c>
      <c r="G49" s="14">
        <f t="shared" si="10"/>
        <v>850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300</v>
      </c>
      <c r="D50" s="13">
        <f t="shared" si="14"/>
        <v>30</v>
      </c>
      <c r="E50" s="13">
        <f t="shared" si="15"/>
        <v>880</v>
      </c>
      <c r="F50" s="14">
        <f t="shared" si="16"/>
        <v>0</v>
      </c>
      <c r="G50" s="14">
        <f t="shared" si="10"/>
        <v>880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300</v>
      </c>
      <c r="D51" s="13">
        <f t="shared" si="14"/>
        <v>30</v>
      </c>
      <c r="E51" s="13">
        <f t="shared" si="15"/>
        <v>910</v>
      </c>
      <c r="F51" s="14">
        <f t="shared" si="16"/>
        <v>0</v>
      </c>
      <c r="G51" s="14">
        <f t="shared" si="10"/>
        <v>910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300</v>
      </c>
      <c r="D52" s="13">
        <f t="shared" si="14"/>
        <v>30</v>
      </c>
      <c r="E52" s="13">
        <f t="shared" si="15"/>
        <v>940</v>
      </c>
      <c r="F52" s="14">
        <f t="shared" si="16"/>
        <v>0</v>
      </c>
      <c r="G52" s="14">
        <f t="shared" si="10"/>
        <v>940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300</v>
      </c>
      <c r="D53" s="13">
        <f t="shared" si="14"/>
        <v>30</v>
      </c>
      <c r="E53" s="13">
        <f t="shared" si="15"/>
        <v>970</v>
      </c>
      <c r="F53" s="14">
        <f t="shared" si="16"/>
        <v>0</v>
      </c>
      <c r="G53" s="14">
        <f t="shared" si="10"/>
        <v>970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300</v>
      </c>
      <c r="D54" s="13">
        <f t="shared" si="14"/>
        <v>30</v>
      </c>
      <c r="E54" s="13">
        <f t="shared" si="15"/>
        <v>1000</v>
      </c>
      <c r="F54" s="14">
        <f t="shared" si="16"/>
        <v>0</v>
      </c>
      <c r="G54" s="14">
        <f t="shared" si="10"/>
        <v>1000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300</v>
      </c>
      <c r="D55" s="13">
        <f t="shared" si="14"/>
        <v>30</v>
      </c>
      <c r="E55" s="13">
        <f t="shared" si="15"/>
        <v>1030</v>
      </c>
      <c r="F55" s="14">
        <f t="shared" si="16"/>
        <v>0</v>
      </c>
      <c r="G55" s="14">
        <f t="shared" si="10"/>
        <v>1030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300</v>
      </c>
      <c r="D56" s="13">
        <f t="shared" si="14"/>
        <v>30</v>
      </c>
      <c r="E56" s="13">
        <f t="shared" si="15"/>
        <v>1060</v>
      </c>
      <c r="F56" s="14">
        <f t="shared" si="16"/>
        <v>0</v>
      </c>
      <c r="G56" s="14">
        <f t="shared" si="10"/>
        <v>1060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300</v>
      </c>
      <c r="D57" s="13">
        <f t="shared" si="14"/>
        <v>30</v>
      </c>
      <c r="E57" s="13">
        <f t="shared" si="15"/>
        <v>1090</v>
      </c>
      <c r="F57" s="14">
        <f t="shared" si="16"/>
        <v>0</v>
      </c>
      <c r="G57" s="14">
        <f t="shared" si="10"/>
        <v>1090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300</v>
      </c>
      <c r="D58" s="13">
        <f t="shared" si="14"/>
        <v>30</v>
      </c>
      <c r="E58" s="13">
        <f t="shared" si="15"/>
        <v>1120</v>
      </c>
      <c r="F58" s="14">
        <f t="shared" si="16"/>
        <v>0</v>
      </c>
      <c r="G58" s="14">
        <f t="shared" si="10"/>
        <v>1120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300</v>
      </c>
      <c r="D59" s="13">
        <f t="shared" si="14"/>
        <v>30</v>
      </c>
      <c r="E59" s="13">
        <f t="shared" si="15"/>
        <v>1150</v>
      </c>
      <c r="F59" s="14">
        <f t="shared" si="16"/>
        <v>0</v>
      </c>
      <c r="G59" s="14">
        <f t="shared" si="10"/>
        <v>1150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300</v>
      </c>
      <c r="D60" s="13">
        <f t="shared" si="14"/>
        <v>30</v>
      </c>
      <c r="E60" s="13">
        <f t="shared" si="15"/>
        <v>1180</v>
      </c>
      <c r="F60" s="14">
        <f t="shared" si="16"/>
        <v>0</v>
      </c>
      <c r="G60" s="14">
        <f t="shared" si="10"/>
        <v>1180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300</v>
      </c>
      <c r="D61" s="13">
        <f t="shared" si="14"/>
        <v>30</v>
      </c>
      <c r="E61" s="13">
        <f t="shared" si="15"/>
        <v>1210</v>
      </c>
      <c r="F61" s="14">
        <f t="shared" si="16"/>
        <v>0</v>
      </c>
      <c r="G61" s="14">
        <f t="shared" si="10"/>
        <v>1210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300</v>
      </c>
      <c r="D62" s="13">
        <f t="shared" si="14"/>
        <v>30</v>
      </c>
      <c r="E62" s="13">
        <f t="shared" si="15"/>
        <v>1240</v>
      </c>
      <c r="F62" s="14">
        <f t="shared" si="16"/>
        <v>0</v>
      </c>
      <c r="G62" s="14">
        <f t="shared" si="10"/>
        <v>1240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300</v>
      </c>
      <c r="D63" s="13">
        <f t="shared" si="14"/>
        <v>30</v>
      </c>
      <c r="E63" s="13">
        <f t="shared" si="15"/>
        <v>1270</v>
      </c>
      <c r="F63" s="14">
        <f t="shared" si="16"/>
        <v>0</v>
      </c>
      <c r="G63" s="14">
        <f t="shared" si="10"/>
        <v>1270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300</v>
      </c>
      <c r="D64" s="13">
        <f t="shared" si="14"/>
        <v>30</v>
      </c>
      <c r="E64" s="13">
        <f t="shared" si="15"/>
        <v>1300</v>
      </c>
      <c r="F64" s="14">
        <f t="shared" si="16"/>
        <v>0</v>
      </c>
      <c r="G64" s="14">
        <f t="shared" si="10"/>
        <v>1300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300</v>
      </c>
      <c r="D65" s="13">
        <f t="shared" si="14"/>
        <v>30</v>
      </c>
      <c r="E65" s="13">
        <f t="shared" si="15"/>
        <v>1330</v>
      </c>
      <c r="F65" s="14">
        <f t="shared" si="16"/>
        <v>0</v>
      </c>
      <c r="G65" s="14">
        <f t="shared" si="10"/>
        <v>1330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300</v>
      </c>
      <c r="D66" s="13">
        <f t="shared" si="14"/>
        <v>30</v>
      </c>
      <c r="E66" s="13">
        <f t="shared" si="15"/>
        <v>1360</v>
      </c>
      <c r="F66" s="14">
        <f t="shared" si="16"/>
        <v>0</v>
      </c>
      <c r="G66" s="14">
        <f t="shared" si="10"/>
        <v>1360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300</v>
      </c>
      <c r="D67" s="13">
        <f t="shared" si="14"/>
        <v>30</v>
      </c>
      <c r="E67" s="13">
        <f t="shared" si="15"/>
        <v>1390</v>
      </c>
      <c r="F67" s="14">
        <f t="shared" si="16"/>
        <v>0</v>
      </c>
      <c r="G67" s="14">
        <f t="shared" si="10"/>
        <v>1390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300</v>
      </c>
      <c r="D68" s="13">
        <f t="shared" si="14"/>
        <v>30</v>
      </c>
      <c r="E68" s="13">
        <f t="shared" si="15"/>
        <v>1420</v>
      </c>
      <c r="F68" s="14">
        <f t="shared" si="16"/>
        <v>0</v>
      </c>
      <c r="G68" s="14">
        <f t="shared" si="10"/>
        <v>1420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300</v>
      </c>
      <c r="D69" s="13">
        <f t="shared" si="14"/>
        <v>30</v>
      </c>
      <c r="E69" s="13">
        <f t="shared" si="15"/>
        <v>1450</v>
      </c>
      <c r="F69" s="14">
        <f t="shared" si="16"/>
        <v>0</v>
      </c>
      <c r="G69" s="14">
        <f t="shared" ref="G69:G100" si="19">E69-F69</f>
        <v>1450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300</v>
      </c>
      <c r="D70" s="13">
        <f t="shared" ref="D70:D101" si="23">C69*$K$1</f>
        <v>30</v>
      </c>
      <c r="E70" s="13">
        <f t="shared" ref="E70:E101" si="24">C69*$K$1+G69</f>
        <v>1480</v>
      </c>
      <c r="F70" s="14">
        <f t="shared" ref="F70:F101" si="25">IF(J70&gt;E70,E70,J70)</f>
        <v>0</v>
      </c>
      <c r="G70" s="14">
        <f t="shared" si="19"/>
        <v>1480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300</v>
      </c>
      <c r="D71" s="13">
        <f t="shared" si="23"/>
        <v>30</v>
      </c>
      <c r="E71" s="13">
        <f t="shared" si="24"/>
        <v>1510</v>
      </c>
      <c r="F71" s="14">
        <f t="shared" si="25"/>
        <v>0</v>
      </c>
      <c r="G71" s="14">
        <f t="shared" si="19"/>
        <v>1510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300</v>
      </c>
      <c r="D72" s="13">
        <f t="shared" si="23"/>
        <v>30</v>
      </c>
      <c r="E72" s="13">
        <f t="shared" si="24"/>
        <v>1540</v>
      </c>
      <c r="F72" s="14">
        <f t="shared" si="25"/>
        <v>0</v>
      </c>
      <c r="G72" s="14">
        <f t="shared" si="19"/>
        <v>1540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300</v>
      </c>
      <c r="D73" s="13">
        <f t="shared" si="23"/>
        <v>30</v>
      </c>
      <c r="E73" s="13">
        <f t="shared" si="24"/>
        <v>1570</v>
      </c>
      <c r="F73" s="14">
        <f t="shared" si="25"/>
        <v>0</v>
      </c>
      <c r="G73" s="14">
        <f t="shared" si="19"/>
        <v>1570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300</v>
      </c>
      <c r="D74" s="13">
        <f t="shared" si="23"/>
        <v>30</v>
      </c>
      <c r="E74" s="13">
        <f t="shared" si="24"/>
        <v>1600</v>
      </c>
      <c r="F74" s="14">
        <f t="shared" si="25"/>
        <v>0</v>
      </c>
      <c r="G74" s="14">
        <f t="shared" si="19"/>
        <v>1600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300</v>
      </c>
      <c r="D75" s="13">
        <f t="shared" si="23"/>
        <v>30</v>
      </c>
      <c r="E75" s="13">
        <f t="shared" si="24"/>
        <v>1630</v>
      </c>
      <c r="F75" s="14">
        <f t="shared" si="25"/>
        <v>0</v>
      </c>
      <c r="G75" s="14">
        <f t="shared" si="19"/>
        <v>1630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300</v>
      </c>
      <c r="D76" s="13">
        <f t="shared" si="23"/>
        <v>30</v>
      </c>
      <c r="E76" s="13">
        <f t="shared" si="24"/>
        <v>1660</v>
      </c>
      <c r="F76" s="14">
        <f t="shared" si="25"/>
        <v>0</v>
      </c>
      <c r="G76" s="14">
        <f t="shared" si="19"/>
        <v>1660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300</v>
      </c>
      <c r="D77" s="13">
        <f t="shared" si="23"/>
        <v>30</v>
      </c>
      <c r="E77" s="13">
        <f t="shared" si="24"/>
        <v>1690</v>
      </c>
      <c r="F77" s="14">
        <f t="shared" si="25"/>
        <v>0</v>
      </c>
      <c r="G77" s="14">
        <f t="shared" si="19"/>
        <v>1690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300</v>
      </c>
      <c r="D78" s="13">
        <f t="shared" si="23"/>
        <v>30</v>
      </c>
      <c r="E78" s="13">
        <f t="shared" si="24"/>
        <v>1720</v>
      </c>
      <c r="F78" s="14">
        <f t="shared" si="25"/>
        <v>0</v>
      </c>
      <c r="G78" s="14">
        <f t="shared" si="19"/>
        <v>1720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300</v>
      </c>
      <c r="D79" s="13">
        <f t="shared" si="23"/>
        <v>30</v>
      </c>
      <c r="E79" s="13">
        <f t="shared" si="24"/>
        <v>1750</v>
      </c>
      <c r="F79" s="14">
        <f t="shared" si="25"/>
        <v>0</v>
      </c>
      <c r="G79" s="14">
        <f t="shared" si="19"/>
        <v>1750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300</v>
      </c>
      <c r="D80" s="13">
        <f t="shared" si="23"/>
        <v>30</v>
      </c>
      <c r="E80" s="13">
        <f t="shared" si="24"/>
        <v>1780</v>
      </c>
      <c r="F80" s="14">
        <f t="shared" si="25"/>
        <v>0</v>
      </c>
      <c r="G80" s="14">
        <f t="shared" si="19"/>
        <v>1780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300</v>
      </c>
      <c r="D81" s="13">
        <f t="shared" si="23"/>
        <v>30</v>
      </c>
      <c r="E81" s="13">
        <f t="shared" si="24"/>
        <v>1810</v>
      </c>
      <c r="F81" s="14">
        <f t="shared" si="25"/>
        <v>0</v>
      </c>
      <c r="G81" s="14">
        <f t="shared" si="19"/>
        <v>1810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300</v>
      </c>
      <c r="D82" s="13">
        <f t="shared" si="23"/>
        <v>30</v>
      </c>
      <c r="E82" s="13">
        <f t="shared" si="24"/>
        <v>1840</v>
      </c>
      <c r="F82" s="14">
        <f t="shared" si="25"/>
        <v>0</v>
      </c>
      <c r="G82" s="14">
        <f t="shared" si="19"/>
        <v>1840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300</v>
      </c>
      <c r="D83" s="13">
        <f t="shared" si="23"/>
        <v>30</v>
      </c>
      <c r="E83" s="13">
        <f t="shared" si="24"/>
        <v>1870</v>
      </c>
      <c r="F83" s="14">
        <f t="shared" si="25"/>
        <v>0</v>
      </c>
      <c r="G83" s="14">
        <f t="shared" si="19"/>
        <v>1870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300</v>
      </c>
      <c r="D84" s="13">
        <f t="shared" si="23"/>
        <v>30</v>
      </c>
      <c r="E84" s="13">
        <f t="shared" si="24"/>
        <v>1900</v>
      </c>
      <c r="F84" s="14">
        <f t="shared" si="25"/>
        <v>0</v>
      </c>
      <c r="G84" s="14">
        <f t="shared" si="19"/>
        <v>1900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300</v>
      </c>
      <c r="D85" s="13">
        <f t="shared" si="23"/>
        <v>30</v>
      </c>
      <c r="E85" s="13">
        <f t="shared" si="24"/>
        <v>1930</v>
      </c>
      <c r="F85" s="14">
        <f t="shared" si="25"/>
        <v>0</v>
      </c>
      <c r="G85" s="14">
        <f t="shared" si="19"/>
        <v>1930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300</v>
      </c>
      <c r="D86" s="13">
        <f t="shared" si="23"/>
        <v>30</v>
      </c>
      <c r="E86" s="13">
        <f t="shared" si="24"/>
        <v>1960</v>
      </c>
      <c r="F86" s="14">
        <f t="shared" si="25"/>
        <v>0</v>
      </c>
      <c r="G86" s="14">
        <f t="shared" si="19"/>
        <v>1960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300</v>
      </c>
      <c r="D87" s="13">
        <f t="shared" si="23"/>
        <v>30</v>
      </c>
      <c r="E87" s="13">
        <f t="shared" si="24"/>
        <v>1990</v>
      </c>
      <c r="F87" s="14">
        <f t="shared" si="25"/>
        <v>0</v>
      </c>
      <c r="G87" s="14">
        <f t="shared" si="19"/>
        <v>1990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300</v>
      </c>
      <c r="D88" s="13">
        <f t="shared" si="23"/>
        <v>30</v>
      </c>
      <c r="E88" s="13">
        <f t="shared" si="24"/>
        <v>2020</v>
      </c>
      <c r="F88" s="14">
        <f t="shared" si="25"/>
        <v>0</v>
      </c>
      <c r="G88" s="14">
        <f t="shared" si="19"/>
        <v>2020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300</v>
      </c>
      <c r="D89" s="13">
        <f t="shared" si="23"/>
        <v>30</v>
      </c>
      <c r="E89" s="13">
        <f t="shared" si="24"/>
        <v>2050</v>
      </c>
      <c r="F89" s="14">
        <f t="shared" si="25"/>
        <v>0</v>
      </c>
      <c r="G89" s="14">
        <f t="shared" si="19"/>
        <v>2050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300</v>
      </c>
      <c r="D90" s="13">
        <f t="shared" si="23"/>
        <v>30</v>
      </c>
      <c r="E90" s="13">
        <f t="shared" si="24"/>
        <v>2080</v>
      </c>
      <c r="F90" s="14">
        <f t="shared" si="25"/>
        <v>0</v>
      </c>
      <c r="G90" s="14">
        <f t="shared" si="19"/>
        <v>2080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300</v>
      </c>
      <c r="D91" s="13">
        <f t="shared" si="23"/>
        <v>30</v>
      </c>
      <c r="E91" s="13">
        <f t="shared" si="24"/>
        <v>2110</v>
      </c>
      <c r="F91" s="14">
        <f t="shared" si="25"/>
        <v>0</v>
      </c>
      <c r="G91" s="14">
        <f t="shared" si="19"/>
        <v>2110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300</v>
      </c>
      <c r="D92" s="13">
        <f t="shared" si="23"/>
        <v>30</v>
      </c>
      <c r="E92" s="13">
        <f t="shared" si="24"/>
        <v>2140</v>
      </c>
      <c r="F92" s="14">
        <f t="shared" si="25"/>
        <v>0</v>
      </c>
      <c r="G92" s="14">
        <f t="shared" si="19"/>
        <v>2140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300</v>
      </c>
      <c r="D93" s="13">
        <f t="shared" si="23"/>
        <v>30</v>
      </c>
      <c r="E93" s="13">
        <f t="shared" si="24"/>
        <v>2170</v>
      </c>
      <c r="F93" s="14">
        <f t="shared" si="25"/>
        <v>0</v>
      </c>
      <c r="G93" s="14">
        <f t="shared" si="19"/>
        <v>2170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300</v>
      </c>
      <c r="D94" s="13">
        <f t="shared" si="23"/>
        <v>30</v>
      </c>
      <c r="E94" s="13">
        <f t="shared" si="24"/>
        <v>2200</v>
      </c>
      <c r="F94" s="14">
        <f t="shared" si="25"/>
        <v>0</v>
      </c>
      <c r="G94" s="14">
        <f t="shared" si="19"/>
        <v>2200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300</v>
      </c>
      <c r="D95" s="13">
        <f t="shared" si="23"/>
        <v>30</v>
      </c>
      <c r="E95" s="13">
        <f t="shared" si="24"/>
        <v>2230</v>
      </c>
      <c r="F95" s="14">
        <f t="shared" si="25"/>
        <v>0</v>
      </c>
      <c r="G95" s="14">
        <f t="shared" si="19"/>
        <v>2230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300</v>
      </c>
      <c r="D96" s="13">
        <f t="shared" si="23"/>
        <v>30</v>
      </c>
      <c r="E96" s="13">
        <f t="shared" si="24"/>
        <v>2260</v>
      </c>
      <c r="F96" s="14">
        <f t="shared" si="25"/>
        <v>0</v>
      </c>
      <c r="G96" s="14">
        <f t="shared" si="19"/>
        <v>2260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300</v>
      </c>
      <c r="D97" s="13">
        <f t="shared" si="23"/>
        <v>30</v>
      </c>
      <c r="E97" s="13">
        <f t="shared" si="24"/>
        <v>2290</v>
      </c>
      <c r="F97" s="14">
        <f t="shared" si="25"/>
        <v>0</v>
      </c>
      <c r="G97" s="14">
        <f t="shared" si="19"/>
        <v>2290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300</v>
      </c>
      <c r="D98" s="13">
        <f t="shared" si="23"/>
        <v>30</v>
      </c>
      <c r="E98" s="13">
        <f t="shared" si="24"/>
        <v>2320</v>
      </c>
      <c r="F98" s="14">
        <f t="shared" si="25"/>
        <v>0</v>
      </c>
      <c r="G98" s="14">
        <f t="shared" si="19"/>
        <v>2320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300</v>
      </c>
      <c r="D99" s="13">
        <f t="shared" si="23"/>
        <v>30</v>
      </c>
      <c r="E99" s="13">
        <f t="shared" si="24"/>
        <v>2350</v>
      </c>
      <c r="F99" s="14">
        <f t="shared" si="25"/>
        <v>0</v>
      </c>
      <c r="G99" s="14">
        <f t="shared" si="19"/>
        <v>2350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300</v>
      </c>
      <c r="D100" s="13">
        <f t="shared" si="23"/>
        <v>30</v>
      </c>
      <c r="E100" s="13">
        <f t="shared" si="24"/>
        <v>2380</v>
      </c>
      <c r="F100" s="14">
        <f t="shared" si="25"/>
        <v>0</v>
      </c>
      <c r="G100" s="14">
        <f t="shared" si="19"/>
        <v>2380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300</v>
      </c>
      <c r="D101" s="13">
        <f t="shared" si="23"/>
        <v>30</v>
      </c>
      <c r="E101" s="13">
        <f t="shared" si="24"/>
        <v>2410</v>
      </c>
      <c r="F101" s="14">
        <f t="shared" si="25"/>
        <v>0</v>
      </c>
      <c r="G101" s="14">
        <f t="shared" ref="G101:G124" si="29">E101-F101</f>
        <v>2410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300</v>
      </c>
      <c r="D102" s="13">
        <f t="shared" ref="D102:D124" si="33">C101*$K$1</f>
        <v>30</v>
      </c>
      <c r="E102" s="13">
        <f t="shared" ref="E102:E124" si="34">C101*$K$1+G101</f>
        <v>2440</v>
      </c>
      <c r="F102" s="14">
        <f t="shared" ref="F102:F124" si="35">IF(J102&gt;E102,E102,J102)</f>
        <v>0</v>
      </c>
      <c r="G102" s="14">
        <f t="shared" si="29"/>
        <v>2440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300</v>
      </c>
      <c r="D103" s="13">
        <f t="shared" si="33"/>
        <v>30</v>
      </c>
      <c r="E103" s="13">
        <f t="shared" si="34"/>
        <v>2470</v>
      </c>
      <c r="F103" s="14">
        <f t="shared" si="35"/>
        <v>0</v>
      </c>
      <c r="G103" s="14">
        <f t="shared" si="29"/>
        <v>2470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300</v>
      </c>
      <c r="D104" s="13">
        <f t="shared" si="33"/>
        <v>30</v>
      </c>
      <c r="E104" s="13">
        <f t="shared" si="34"/>
        <v>2500</v>
      </c>
      <c r="F104" s="14">
        <f t="shared" si="35"/>
        <v>0</v>
      </c>
      <c r="G104" s="14">
        <f t="shared" si="29"/>
        <v>2500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300</v>
      </c>
      <c r="D105" s="13">
        <f t="shared" si="33"/>
        <v>30</v>
      </c>
      <c r="E105" s="13">
        <f t="shared" si="34"/>
        <v>2530</v>
      </c>
      <c r="F105" s="14">
        <f t="shared" si="35"/>
        <v>0</v>
      </c>
      <c r="G105" s="14">
        <f t="shared" si="29"/>
        <v>2530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300</v>
      </c>
      <c r="D106" s="13">
        <f t="shared" si="33"/>
        <v>30</v>
      </c>
      <c r="E106" s="13">
        <f t="shared" si="34"/>
        <v>2560</v>
      </c>
      <c r="F106" s="14">
        <f t="shared" si="35"/>
        <v>0</v>
      </c>
      <c r="G106" s="14">
        <f t="shared" si="29"/>
        <v>2560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300</v>
      </c>
      <c r="D107" s="13">
        <f t="shared" si="33"/>
        <v>30</v>
      </c>
      <c r="E107" s="13">
        <f t="shared" si="34"/>
        <v>2590</v>
      </c>
      <c r="F107" s="14">
        <f t="shared" si="35"/>
        <v>0</v>
      </c>
      <c r="G107" s="14">
        <f t="shared" si="29"/>
        <v>2590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300</v>
      </c>
      <c r="D108" s="13">
        <f t="shared" si="33"/>
        <v>30</v>
      </c>
      <c r="E108" s="13">
        <f t="shared" si="34"/>
        <v>2620</v>
      </c>
      <c r="F108" s="14">
        <f t="shared" si="35"/>
        <v>0</v>
      </c>
      <c r="G108" s="14">
        <f t="shared" si="29"/>
        <v>2620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300</v>
      </c>
      <c r="D109" s="13">
        <f t="shared" si="33"/>
        <v>30</v>
      </c>
      <c r="E109" s="13">
        <f t="shared" si="34"/>
        <v>2650</v>
      </c>
      <c r="F109" s="14">
        <f t="shared" si="35"/>
        <v>0</v>
      </c>
      <c r="G109" s="14">
        <f t="shared" si="29"/>
        <v>2650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300</v>
      </c>
      <c r="D110" s="13">
        <f t="shared" si="33"/>
        <v>30</v>
      </c>
      <c r="E110" s="13">
        <f t="shared" si="34"/>
        <v>2680</v>
      </c>
      <c r="F110" s="14">
        <f t="shared" si="35"/>
        <v>0</v>
      </c>
      <c r="G110" s="14">
        <f t="shared" si="29"/>
        <v>2680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300</v>
      </c>
      <c r="D111" s="13">
        <f t="shared" si="33"/>
        <v>30</v>
      </c>
      <c r="E111" s="13">
        <f t="shared" si="34"/>
        <v>2710</v>
      </c>
      <c r="F111" s="14">
        <f t="shared" si="35"/>
        <v>0</v>
      </c>
      <c r="G111" s="14">
        <f t="shared" si="29"/>
        <v>2710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300</v>
      </c>
      <c r="D112" s="13">
        <f t="shared" si="33"/>
        <v>30</v>
      </c>
      <c r="E112" s="13">
        <f t="shared" si="34"/>
        <v>2740</v>
      </c>
      <c r="F112" s="14">
        <f t="shared" si="35"/>
        <v>0</v>
      </c>
      <c r="G112" s="14">
        <f t="shared" si="29"/>
        <v>2740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300</v>
      </c>
      <c r="D113" s="13">
        <f t="shared" si="33"/>
        <v>30</v>
      </c>
      <c r="E113" s="13">
        <f t="shared" si="34"/>
        <v>2770</v>
      </c>
      <c r="F113" s="14">
        <f t="shared" si="35"/>
        <v>0</v>
      </c>
      <c r="G113" s="14">
        <f t="shared" si="29"/>
        <v>2770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300</v>
      </c>
      <c r="D114" s="13">
        <f t="shared" si="33"/>
        <v>30</v>
      </c>
      <c r="E114" s="13">
        <f t="shared" si="34"/>
        <v>2800</v>
      </c>
      <c r="F114" s="14">
        <f t="shared" si="35"/>
        <v>0</v>
      </c>
      <c r="G114" s="14">
        <f t="shared" si="29"/>
        <v>2800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300</v>
      </c>
      <c r="D115" s="13">
        <f t="shared" si="33"/>
        <v>30</v>
      </c>
      <c r="E115" s="13">
        <f t="shared" si="34"/>
        <v>2830</v>
      </c>
      <c r="F115" s="14">
        <f t="shared" si="35"/>
        <v>0</v>
      </c>
      <c r="G115" s="14">
        <f t="shared" si="29"/>
        <v>2830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300</v>
      </c>
      <c r="D116" s="13">
        <f t="shared" si="33"/>
        <v>30</v>
      </c>
      <c r="E116" s="13">
        <f t="shared" si="34"/>
        <v>2860</v>
      </c>
      <c r="F116" s="14">
        <f t="shared" si="35"/>
        <v>0</v>
      </c>
      <c r="G116" s="14">
        <f t="shared" si="29"/>
        <v>2860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300</v>
      </c>
      <c r="D117" s="13">
        <f t="shared" si="33"/>
        <v>30</v>
      </c>
      <c r="E117" s="13">
        <f t="shared" si="34"/>
        <v>2890</v>
      </c>
      <c r="F117" s="14">
        <f t="shared" si="35"/>
        <v>0</v>
      </c>
      <c r="G117" s="14">
        <f t="shared" si="29"/>
        <v>2890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300</v>
      </c>
      <c r="D118" s="13">
        <f t="shared" si="33"/>
        <v>30</v>
      </c>
      <c r="E118" s="13">
        <f t="shared" si="34"/>
        <v>2920</v>
      </c>
      <c r="F118" s="14">
        <f t="shared" si="35"/>
        <v>0</v>
      </c>
      <c r="G118" s="14">
        <f t="shared" si="29"/>
        <v>2920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300</v>
      </c>
      <c r="D119" s="13">
        <f t="shared" si="33"/>
        <v>30</v>
      </c>
      <c r="E119" s="13">
        <f t="shared" si="34"/>
        <v>2950</v>
      </c>
      <c r="F119" s="14">
        <f t="shared" si="35"/>
        <v>0</v>
      </c>
      <c r="G119" s="14">
        <f t="shared" si="29"/>
        <v>2950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300</v>
      </c>
      <c r="D120" s="13">
        <f t="shared" si="33"/>
        <v>30</v>
      </c>
      <c r="E120" s="13">
        <f t="shared" si="34"/>
        <v>2980</v>
      </c>
      <c r="F120" s="14">
        <f t="shared" si="35"/>
        <v>0</v>
      </c>
      <c r="G120" s="14">
        <f t="shared" si="29"/>
        <v>2980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300</v>
      </c>
      <c r="D121" s="13">
        <f t="shared" si="33"/>
        <v>30</v>
      </c>
      <c r="E121" s="13">
        <f t="shared" si="34"/>
        <v>3010</v>
      </c>
      <c r="F121" s="14">
        <f t="shared" si="35"/>
        <v>0</v>
      </c>
      <c r="G121" s="14">
        <f t="shared" si="29"/>
        <v>3010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300</v>
      </c>
      <c r="D122" s="13">
        <f t="shared" si="33"/>
        <v>30</v>
      </c>
      <c r="E122" s="13">
        <f t="shared" si="34"/>
        <v>3040</v>
      </c>
      <c r="F122" s="14">
        <f t="shared" si="35"/>
        <v>0</v>
      </c>
      <c r="G122" s="14">
        <f t="shared" si="29"/>
        <v>3040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300</v>
      </c>
      <c r="D123" s="13">
        <f t="shared" si="33"/>
        <v>30</v>
      </c>
      <c r="E123" s="13">
        <f t="shared" si="34"/>
        <v>3070</v>
      </c>
      <c r="F123" s="14">
        <f t="shared" si="35"/>
        <v>0</v>
      </c>
      <c r="G123" s="14">
        <f t="shared" si="29"/>
        <v>3070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300</v>
      </c>
      <c r="D124" s="13">
        <f t="shared" si="33"/>
        <v>30</v>
      </c>
      <c r="E124" s="13">
        <f t="shared" si="34"/>
        <v>3100</v>
      </c>
      <c r="F124" s="14">
        <f t="shared" si="35"/>
        <v>0</v>
      </c>
      <c r="G124" s="14">
        <f t="shared" si="29"/>
        <v>3100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4" sqref="S4"/>
    </sheetView>
  </sheetViews>
  <sheetFormatPr defaultColWidth="11" defaultRowHeight="15"/>
  <cols>
    <col min="1" max="1" width="7" hidden="1" customWidth="1"/>
    <col min="2" max="2" width="9.71428571428571" customWidth="1"/>
    <col min="4" max="6" width="12" customWidth="1"/>
    <col min="7" max="7" width="10.1428571428571" customWidth="1"/>
    <col min="8" max="8" width="12" customWidth="1"/>
    <col min="10" max="10" width="10.2857142857143" customWidth="1"/>
    <col min="12" max="12" width="9.85714285714286" customWidth="1"/>
    <col min="14" max="14" width="11.2857142857143" customWidth="1"/>
    <col min="15" max="15" width="11.1428571428571" customWidth="1"/>
    <col min="16" max="16" width="8.42857142857143" customWidth="1"/>
    <col min="17" max="17" width="3.85714285714286" customWidth="1"/>
    <col min="18" max="18" width="18.8571428571429" customWidth="1"/>
    <col min="19" max="19" width="6.14285714285714" customWidth="1"/>
  </cols>
  <sheetData>
    <row r="1" spans="2:16">
      <c r="B1" s="1" t="s">
        <v>9</v>
      </c>
      <c r="C1" s="2" t="s">
        <v>204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100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100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100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100</v>
      </c>
      <c r="D6" s="13">
        <f t="shared" ref="D6:D37" si="4">C5*$K$1</f>
        <v>10</v>
      </c>
      <c r="E6" s="13">
        <f t="shared" ref="E6:E37" si="5">C5*$K$1+G5</f>
        <v>10</v>
      </c>
      <c r="F6" s="14">
        <f t="shared" ref="F6:F37" si="6">IF(J6&gt;E6,E6,J6)</f>
        <v>10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10</v>
      </c>
      <c r="K6" s="27">
        <v>43622</v>
      </c>
      <c r="L6" s="26">
        <v>10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100</v>
      </c>
      <c r="D7" s="13">
        <f t="shared" si="4"/>
        <v>10</v>
      </c>
      <c r="E7" s="13">
        <f t="shared" si="5"/>
        <v>10</v>
      </c>
      <c r="F7" s="14">
        <f t="shared" si="6"/>
        <v>10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v>10</v>
      </c>
      <c r="K7" s="27">
        <v>43655</v>
      </c>
      <c r="L7" s="26">
        <v>10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100</v>
      </c>
      <c r="D8" s="13">
        <f t="shared" si="4"/>
        <v>10</v>
      </c>
      <c r="E8" s="13">
        <f t="shared" si="5"/>
        <v>10</v>
      </c>
      <c r="F8" s="14">
        <f t="shared" si="6"/>
        <v>10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>
        <v>10</v>
      </c>
      <c r="K8" s="27">
        <v>43685</v>
      </c>
      <c r="L8" s="26">
        <v>10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100</v>
      </c>
      <c r="D9" s="13">
        <f t="shared" si="4"/>
        <v>10</v>
      </c>
      <c r="E9" s="13">
        <f t="shared" si="5"/>
        <v>10</v>
      </c>
      <c r="F9" s="14">
        <f t="shared" si="6"/>
        <v>10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>
        <v>10</v>
      </c>
      <c r="K9" s="27">
        <v>43714</v>
      </c>
      <c r="L9" s="26">
        <v>10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0</v>
      </c>
      <c r="D10" s="13">
        <f t="shared" si="4"/>
        <v>10</v>
      </c>
      <c r="E10" s="13">
        <f t="shared" si="5"/>
        <v>10</v>
      </c>
      <c r="F10" s="14">
        <f t="shared" si="6"/>
        <v>10</v>
      </c>
      <c r="G10" s="14">
        <f t="shared" si="0"/>
        <v>0</v>
      </c>
      <c r="H10" s="14">
        <f t="shared" si="7"/>
        <v>100</v>
      </c>
      <c r="I10" s="24">
        <f t="shared" si="8"/>
        <v>0</v>
      </c>
      <c r="J10">
        <v>110</v>
      </c>
      <c r="K10" s="27">
        <v>43749</v>
      </c>
      <c r="L10" s="26">
        <v>110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9">E37-F37</f>
        <v>0</v>
      </c>
      <c r="H37" s="14">
        <f t="shared" si="7"/>
        <v>0</v>
      </c>
      <c r="I37" s="24">
        <f t="shared" si="8"/>
        <v>0</v>
      </c>
      <c r="J37"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0">MONTH(B38)&amp;YEAR(B38)</f>
        <v>22022</v>
      </c>
      <c r="B38" s="12">
        <f t="shared" ref="B38:B69" si="11">EDATE(B37,1)</f>
        <v>44593</v>
      </c>
      <c r="C38" s="13">
        <f t="shared" ref="C38:C69" si="12">C37-H38+I38</f>
        <v>0</v>
      </c>
      <c r="D38" s="13">
        <f t="shared" ref="D38:D69" si="13">C37*$K$1</f>
        <v>0</v>
      </c>
      <c r="E38" s="13">
        <f t="shared" ref="E38:E69" si="14">C37*$K$1+G37</f>
        <v>0</v>
      </c>
      <c r="F38" s="14">
        <f t="shared" ref="F38:F69" si="15">IF(J38&gt;E38,E38,J38)</f>
        <v>0</v>
      </c>
      <c r="G38" s="14">
        <f t="shared" si="9"/>
        <v>0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0"/>
        <v>32022</v>
      </c>
      <c r="B39" s="12">
        <f t="shared" si="11"/>
        <v>44621</v>
      </c>
      <c r="C39" s="13">
        <f t="shared" si="12"/>
        <v>0</v>
      </c>
      <c r="D39" s="13">
        <f t="shared" si="13"/>
        <v>0</v>
      </c>
      <c r="E39" s="13">
        <f t="shared" si="14"/>
        <v>0</v>
      </c>
      <c r="F39" s="14">
        <f t="shared" si="15"/>
        <v>0</v>
      </c>
      <c r="G39" s="14">
        <f t="shared" si="9"/>
        <v>0</v>
      </c>
      <c r="H39" s="14">
        <f t="shared" si="16"/>
        <v>0</v>
      </c>
      <c r="I39" s="24">
        <f t="shared" si="17"/>
        <v>0</v>
      </c>
      <c r="J39"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0"/>
        <v>42022</v>
      </c>
      <c r="B40" s="12">
        <f t="shared" si="11"/>
        <v>44652</v>
      </c>
      <c r="C40" s="13">
        <f t="shared" si="12"/>
        <v>0</v>
      </c>
      <c r="D40" s="13">
        <f t="shared" si="13"/>
        <v>0</v>
      </c>
      <c r="E40" s="13">
        <f t="shared" si="14"/>
        <v>0</v>
      </c>
      <c r="F40" s="14">
        <f t="shared" si="15"/>
        <v>0</v>
      </c>
      <c r="G40" s="14">
        <f t="shared" si="9"/>
        <v>0</v>
      </c>
      <c r="H40" s="14">
        <f t="shared" si="16"/>
        <v>0</v>
      </c>
      <c r="I40" s="24">
        <f t="shared" si="17"/>
        <v>0</v>
      </c>
      <c r="J40"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0"/>
        <v>52022</v>
      </c>
      <c r="B41" s="12">
        <f t="shared" si="11"/>
        <v>44682</v>
      </c>
      <c r="C41" s="13">
        <f t="shared" si="12"/>
        <v>0</v>
      </c>
      <c r="D41" s="13">
        <f t="shared" si="13"/>
        <v>0</v>
      </c>
      <c r="E41" s="13">
        <f t="shared" si="14"/>
        <v>0</v>
      </c>
      <c r="F41" s="14">
        <f t="shared" si="15"/>
        <v>0</v>
      </c>
      <c r="G41" s="14">
        <f t="shared" si="9"/>
        <v>0</v>
      </c>
      <c r="H41" s="14">
        <f t="shared" si="16"/>
        <v>0</v>
      </c>
      <c r="I41" s="24">
        <f t="shared" si="17"/>
        <v>0</v>
      </c>
      <c r="J41"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0"/>
        <v>62022</v>
      </c>
      <c r="B42" s="12">
        <f t="shared" si="11"/>
        <v>44713</v>
      </c>
      <c r="C42" s="13">
        <f t="shared" si="12"/>
        <v>0</v>
      </c>
      <c r="D42" s="13">
        <f t="shared" si="13"/>
        <v>0</v>
      </c>
      <c r="E42" s="13">
        <f t="shared" si="14"/>
        <v>0</v>
      </c>
      <c r="F42" s="14">
        <f t="shared" si="15"/>
        <v>0</v>
      </c>
      <c r="G42" s="14">
        <f t="shared" si="9"/>
        <v>0</v>
      </c>
      <c r="H42" s="14">
        <f t="shared" si="16"/>
        <v>0</v>
      </c>
      <c r="I42" s="24">
        <f t="shared" si="17"/>
        <v>0</v>
      </c>
      <c r="J42"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0"/>
        <v>72022</v>
      </c>
      <c r="B43" s="12">
        <f t="shared" si="11"/>
        <v>44743</v>
      </c>
      <c r="C43" s="13">
        <f t="shared" si="12"/>
        <v>0</v>
      </c>
      <c r="D43" s="13">
        <f t="shared" si="13"/>
        <v>0</v>
      </c>
      <c r="E43" s="13">
        <f t="shared" si="14"/>
        <v>0</v>
      </c>
      <c r="F43" s="14">
        <f t="shared" si="15"/>
        <v>0</v>
      </c>
      <c r="G43" s="14">
        <f t="shared" si="9"/>
        <v>0</v>
      </c>
      <c r="H43" s="14">
        <f t="shared" si="16"/>
        <v>0</v>
      </c>
      <c r="I43" s="24">
        <f t="shared" si="17"/>
        <v>0</v>
      </c>
      <c r="J43"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0"/>
        <v>82022</v>
      </c>
      <c r="B44" s="12">
        <f t="shared" si="11"/>
        <v>44774</v>
      </c>
      <c r="C44" s="13">
        <f t="shared" si="12"/>
        <v>0</v>
      </c>
      <c r="D44" s="13">
        <f t="shared" si="13"/>
        <v>0</v>
      </c>
      <c r="E44" s="13">
        <f t="shared" si="14"/>
        <v>0</v>
      </c>
      <c r="F44" s="14">
        <f t="shared" si="15"/>
        <v>0</v>
      </c>
      <c r="G44" s="14">
        <f t="shared" si="9"/>
        <v>0</v>
      </c>
      <c r="H44" s="14">
        <f t="shared" si="16"/>
        <v>0</v>
      </c>
      <c r="I44" s="24">
        <f t="shared" si="17"/>
        <v>0</v>
      </c>
      <c r="J44"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0"/>
        <v>92022</v>
      </c>
      <c r="B45" s="12">
        <f t="shared" si="11"/>
        <v>44805</v>
      </c>
      <c r="C45" s="13">
        <f t="shared" si="12"/>
        <v>0</v>
      </c>
      <c r="D45" s="13">
        <f t="shared" si="13"/>
        <v>0</v>
      </c>
      <c r="E45" s="13">
        <f t="shared" si="14"/>
        <v>0</v>
      </c>
      <c r="F45" s="14">
        <f t="shared" si="15"/>
        <v>0</v>
      </c>
      <c r="G45" s="14">
        <f t="shared" si="9"/>
        <v>0</v>
      </c>
      <c r="H45" s="14">
        <f t="shared" si="16"/>
        <v>0</v>
      </c>
      <c r="I45" s="24">
        <f t="shared" si="17"/>
        <v>0</v>
      </c>
      <c r="J45"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0"/>
        <v>102022</v>
      </c>
      <c r="B46" s="12">
        <f t="shared" si="11"/>
        <v>44835</v>
      </c>
      <c r="C46" s="13">
        <f t="shared" si="12"/>
        <v>0</v>
      </c>
      <c r="D46" s="13">
        <f t="shared" si="13"/>
        <v>0</v>
      </c>
      <c r="E46" s="13">
        <f t="shared" si="14"/>
        <v>0</v>
      </c>
      <c r="F46" s="14">
        <f t="shared" si="15"/>
        <v>0</v>
      </c>
      <c r="G46" s="14">
        <f t="shared" si="9"/>
        <v>0</v>
      </c>
      <c r="H46" s="14">
        <f t="shared" si="16"/>
        <v>0</v>
      </c>
      <c r="I46" s="24">
        <f t="shared" si="17"/>
        <v>0</v>
      </c>
      <c r="J46"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0"/>
        <v>112022</v>
      </c>
      <c r="B47" s="12">
        <f t="shared" si="11"/>
        <v>44866</v>
      </c>
      <c r="C47" s="13">
        <f t="shared" si="12"/>
        <v>0</v>
      </c>
      <c r="D47" s="13">
        <f t="shared" si="13"/>
        <v>0</v>
      </c>
      <c r="E47" s="13">
        <f t="shared" si="14"/>
        <v>0</v>
      </c>
      <c r="F47" s="14">
        <f t="shared" si="15"/>
        <v>0</v>
      </c>
      <c r="G47" s="14">
        <f t="shared" si="9"/>
        <v>0</v>
      </c>
      <c r="H47" s="14">
        <f t="shared" si="16"/>
        <v>0</v>
      </c>
      <c r="I47" s="24">
        <f t="shared" si="17"/>
        <v>0</v>
      </c>
      <c r="J47"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0"/>
        <v>122022</v>
      </c>
      <c r="B48" s="12">
        <f t="shared" si="11"/>
        <v>44896</v>
      </c>
      <c r="C48" s="13">
        <f t="shared" si="12"/>
        <v>0</v>
      </c>
      <c r="D48" s="13">
        <f t="shared" si="13"/>
        <v>0</v>
      </c>
      <c r="E48" s="13">
        <f t="shared" si="14"/>
        <v>0</v>
      </c>
      <c r="F48" s="14">
        <f t="shared" si="15"/>
        <v>0</v>
      </c>
      <c r="G48" s="14">
        <f t="shared" si="9"/>
        <v>0</v>
      </c>
      <c r="H48" s="14">
        <f t="shared" si="16"/>
        <v>0</v>
      </c>
      <c r="I48" s="24">
        <f t="shared" si="17"/>
        <v>0</v>
      </c>
      <c r="J48"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0"/>
        <v>12023</v>
      </c>
      <c r="B49" s="12">
        <f t="shared" si="11"/>
        <v>44927</v>
      </c>
      <c r="C49" s="13">
        <f t="shared" si="12"/>
        <v>0</v>
      </c>
      <c r="D49" s="13">
        <f t="shared" si="13"/>
        <v>0</v>
      </c>
      <c r="E49" s="13">
        <f t="shared" si="14"/>
        <v>0</v>
      </c>
      <c r="F49" s="14">
        <f t="shared" si="15"/>
        <v>0</v>
      </c>
      <c r="G49" s="14">
        <f t="shared" si="9"/>
        <v>0</v>
      </c>
      <c r="H49" s="14">
        <f t="shared" si="16"/>
        <v>0</v>
      </c>
      <c r="I49" s="24">
        <f t="shared" si="17"/>
        <v>0</v>
      </c>
      <c r="J49"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0"/>
        <v>22023</v>
      </c>
      <c r="B50" s="12">
        <f t="shared" si="11"/>
        <v>44958</v>
      </c>
      <c r="C50" s="13">
        <f t="shared" si="12"/>
        <v>0</v>
      </c>
      <c r="D50" s="13">
        <f t="shared" si="13"/>
        <v>0</v>
      </c>
      <c r="E50" s="13">
        <f t="shared" si="14"/>
        <v>0</v>
      </c>
      <c r="F50" s="14">
        <f t="shared" si="15"/>
        <v>0</v>
      </c>
      <c r="G50" s="14">
        <f t="shared" si="9"/>
        <v>0</v>
      </c>
      <c r="H50" s="14">
        <f t="shared" si="16"/>
        <v>0</v>
      </c>
      <c r="I50" s="24">
        <f t="shared" si="17"/>
        <v>0</v>
      </c>
      <c r="J50"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0"/>
        <v>32023</v>
      </c>
      <c r="B51" s="12">
        <f t="shared" si="11"/>
        <v>44986</v>
      </c>
      <c r="C51" s="13">
        <f t="shared" si="12"/>
        <v>0</v>
      </c>
      <c r="D51" s="13">
        <f t="shared" si="13"/>
        <v>0</v>
      </c>
      <c r="E51" s="13">
        <f t="shared" si="14"/>
        <v>0</v>
      </c>
      <c r="F51" s="14">
        <f t="shared" si="15"/>
        <v>0</v>
      </c>
      <c r="G51" s="14">
        <f t="shared" si="9"/>
        <v>0</v>
      </c>
      <c r="H51" s="14">
        <f t="shared" si="16"/>
        <v>0</v>
      </c>
      <c r="I51" s="24">
        <f t="shared" si="17"/>
        <v>0</v>
      </c>
      <c r="J51"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0"/>
        <v>42023</v>
      </c>
      <c r="B52" s="12">
        <f t="shared" si="11"/>
        <v>45017</v>
      </c>
      <c r="C52" s="13">
        <f t="shared" si="12"/>
        <v>0</v>
      </c>
      <c r="D52" s="13">
        <f t="shared" si="13"/>
        <v>0</v>
      </c>
      <c r="E52" s="13">
        <f t="shared" si="14"/>
        <v>0</v>
      </c>
      <c r="F52" s="14">
        <f t="shared" si="15"/>
        <v>0</v>
      </c>
      <c r="G52" s="14">
        <f t="shared" si="9"/>
        <v>0</v>
      </c>
      <c r="H52" s="14">
        <f t="shared" si="16"/>
        <v>0</v>
      </c>
      <c r="I52" s="24">
        <f t="shared" si="17"/>
        <v>0</v>
      </c>
      <c r="J52"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0"/>
        <v>52023</v>
      </c>
      <c r="B53" s="12">
        <f t="shared" si="11"/>
        <v>45047</v>
      </c>
      <c r="C53" s="13">
        <f t="shared" si="12"/>
        <v>0</v>
      </c>
      <c r="D53" s="13">
        <f t="shared" si="13"/>
        <v>0</v>
      </c>
      <c r="E53" s="13">
        <f t="shared" si="14"/>
        <v>0</v>
      </c>
      <c r="F53" s="14">
        <f t="shared" si="15"/>
        <v>0</v>
      </c>
      <c r="G53" s="14">
        <f t="shared" si="9"/>
        <v>0</v>
      </c>
      <c r="H53" s="14">
        <f t="shared" si="16"/>
        <v>0</v>
      </c>
      <c r="I53" s="24">
        <f t="shared" si="17"/>
        <v>0</v>
      </c>
      <c r="J53"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0"/>
        <v>62023</v>
      </c>
      <c r="B54" s="12">
        <f t="shared" si="11"/>
        <v>45078</v>
      </c>
      <c r="C54" s="13">
        <f t="shared" si="12"/>
        <v>0</v>
      </c>
      <c r="D54" s="13">
        <f t="shared" si="13"/>
        <v>0</v>
      </c>
      <c r="E54" s="13">
        <f t="shared" si="14"/>
        <v>0</v>
      </c>
      <c r="F54" s="14">
        <f t="shared" si="15"/>
        <v>0</v>
      </c>
      <c r="G54" s="14">
        <f t="shared" si="9"/>
        <v>0</v>
      </c>
      <c r="H54" s="14">
        <f t="shared" si="16"/>
        <v>0</v>
      </c>
      <c r="I54" s="24">
        <f t="shared" si="17"/>
        <v>0</v>
      </c>
      <c r="J54"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0"/>
        <v>72023</v>
      </c>
      <c r="B55" s="12">
        <f t="shared" si="11"/>
        <v>45108</v>
      </c>
      <c r="C55" s="13">
        <f t="shared" si="12"/>
        <v>0</v>
      </c>
      <c r="D55" s="13">
        <f t="shared" si="13"/>
        <v>0</v>
      </c>
      <c r="E55" s="13">
        <f t="shared" si="14"/>
        <v>0</v>
      </c>
      <c r="F55" s="14">
        <f t="shared" si="15"/>
        <v>0</v>
      </c>
      <c r="G55" s="14">
        <f t="shared" si="9"/>
        <v>0</v>
      </c>
      <c r="H55" s="14">
        <f t="shared" si="16"/>
        <v>0</v>
      </c>
      <c r="I55" s="24">
        <f t="shared" si="17"/>
        <v>0</v>
      </c>
      <c r="J55"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0"/>
        <v>82023</v>
      </c>
      <c r="B56" s="12">
        <f t="shared" si="11"/>
        <v>45139</v>
      </c>
      <c r="C56" s="13">
        <f t="shared" si="12"/>
        <v>0</v>
      </c>
      <c r="D56" s="13">
        <f t="shared" si="13"/>
        <v>0</v>
      </c>
      <c r="E56" s="13">
        <f t="shared" si="14"/>
        <v>0</v>
      </c>
      <c r="F56" s="14">
        <f t="shared" si="15"/>
        <v>0</v>
      </c>
      <c r="G56" s="14">
        <f t="shared" si="9"/>
        <v>0</v>
      </c>
      <c r="H56" s="14">
        <f t="shared" si="16"/>
        <v>0</v>
      </c>
      <c r="I56" s="24">
        <f t="shared" si="17"/>
        <v>0</v>
      </c>
      <c r="J56"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0"/>
        <v>92023</v>
      </c>
      <c r="B57" s="12">
        <f t="shared" si="11"/>
        <v>45170</v>
      </c>
      <c r="C57" s="13">
        <f t="shared" si="12"/>
        <v>0</v>
      </c>
      <c r="D57" s="13">
        <f t="shared" si="13"/>
        <v>0</v>
      </c>
      <c r="E57" s="13">
        <f t="shared" si="14"/>
        <v>0</v>
      </c>
      <c r="F57" s="14">
        <f t="shared" si="15"/>
        <v>0</v>
      </c>
      <c r="G57" s="14">
        <f t="shared" si="9"/>
        <v>0</v>
      </c>
      <c r="H57" s="14">
        <f t="shared" si="16"/>
        <v>0</v>
      </c>
      <c r="I57" s="24">
        <f t="shared" si="17"/>
        <v>0</v>
      </c>
      <c r="J57"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0"/>
        <v>102023</v>
      </c>
      <c r="B58" s="12">
        <f t="shared" si="11"/>
        <v>45200</v>
      </c>
      <c r="C58" s="13">
        <f t="shared" si="12"/>
        <v>0</v>
      </c>
      <c r="D58" s="13">
        <f t="shared" si="13"/>
        <v>0</v>
      </c>
      <c r="E58" s="13">
        <f t="shared" si="14"/>
        <v>0</v>
      </c>
      <c r="F58" s="14">
        <f t="shared" si="15"/>
        <v>0</v>
      </c>
      <c r="G58" s="14">
        <f t="shared" si="9"/>
        <v>0</v>
      </c>
      <c r="H58" s="14">
        <f t="shared" si="16"/>
        <v>0</v>
      </c>
      <c r="I58" s="24">
        <f t="shared" si="17"/>
        <v>0</v>
      </c>
      <c r="J58"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0"/>
        <v>112023</v>
      </c>
      <c r="B59" s="12">
        <f t="shared" si="11"/>
        <v>45231</v>
      </c>
      <c r="C59" s="13">
        <f t="shared" si="12"/>
        <v>0</v>
      </c>
      <c r="D59" s="13">
        <f t="shared" si="13"/>
        <v>0</v>
      </c>
      <c r="E59" s="13">
        <f t="shared" si="14"/>
        <v>0</v>
      </c>
      <c r="F59" s="14">
        <f t="shared" si="15"/>
        <v>0</v>
      </c>
      <c r="G59" s="14">
        <f t="shared" si="9"/>
        <v>0</v>
      </c>
      <c r="H59" s="14">
        <f t="shared" si="16"/>
        <v>0</v>
      </c>
      <c r="I59" s="24">
        <f t="shared" si="17"/>
        <v>0</v>
      </c>
      <c r="J59"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0"/>
        <v>122023</v>
      </c>
      <c r="B60" s="12">
        <f t="shared" si="11"/>
        <v>45261</v>
      </c>
      <c r="C60" s="13">
        <f t="shared" si="12"/>
        <v>0</v>
      </c>
      <c r="D60" s="13">
        <f t="shared" si="13"/>
        <v>0</v>
      </c>
      <c r="E60" s="13">
        <f t="shared" si="14"/>
        <v>0</v>
      </c>
      <c r="F60" s="14">
        <f t="shared" si="15"/>
        <v>0</v>
      </c>
      <c r="G60" s="14">
        <f t="shared" si="9"/>
        <v>0</v>
      </c>
      <c r="H60" s="14">
        <f t="shared" si="16"/>
        <v>0</v>
      </c>
      <c r="I60" s="24">
        <f t="shared" si="17"/>
        <v>0</v>
      </c>
      <c r="J60"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0"/>
        <v>12024</v>
      </c>
      <c r="B61" s="12">
        <f t="shared" si="11"/>
        <v>45292</v>
      </c>
      <c r="C61" s="13">
        <f t="shared" si="12"/>
        <v>0</v>
      </c>
      <c r="D61" s="13">
        <f t="shared" si="13"/>
        <v>0</v>
      </c>
      <c r="E61" s="13">
        <f t="shared" si="14"/>
        <v>0</v>
      </c>
      <c r="F61" s="14">
        <f t="shared" si="15"/>
        <v>0</v>
      </c>
      <c r="G61" s="14">
        <f t="shared" si="9"/>
        <v>0</v>
      </c>
      <c r="H61" s="14">
        <f t="shared" si="16"/>
        <v>0</v>
      </c>
      <c r="I61" s="24">
        <f t="shared" si="17"/>
        <v>0</v>
      </c>
      <c r="J61"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0"/>
        <v>22024</v>
      </c>
      <c r="B62" s="12">
        <f t="shared" si="11"/>
        <v>45323</v>
      </c>
      <c r="C62" s="13">
        <f t="shared" si="12"/>
        <v>0</v>
      </c>
      <c r="D62" s="13">
        <f t="shared" si="13"/>
        <v>0</v>
      </c>
      <c r="E62" s="13">
        <f t="shared" si="14"/>
        <v>0</v>
      </c>
      <c r="F62" s="14">
        <f t="shared" si="15"/>
        <v>0</v>
      </c>
      <c r="G62" s="14">
        <f t="shared" si="9"/>
        <v>0</v>
      </c>
      <c r="H62" s="14">
        <f t="shared" si="16"/>
        <v>0</v>
      </c>
      <c r="I62" s="24">
        <f t="shared" si="17"/>
        <v>0</v>
      </c>
      <c r="J62"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0"/>
        <v>32024</v>
      </c>
      <c r="B63" s="12">
        <f t="shared" si="11"/>
        <v>45352</v>
      </c>
      <c r="C63" s="13">
        <f t="shared" si="12"/>
        <v>0</v>
      </c>
      <c r="D63" s="13">
        <f t="shared" si="13"/>
        <v>0</v>
      </c>
      <c r="E63" s="13">
        <f t="shared" si="14"/>
        <v>0</v>
      </c>
      <c r="F63" s="14">
        <f t="shared" si="15"/>
        <v>0</v>
      </c>
      <c r="G63" s="14">
        <f t="shared" si="9"/>
        <v>0</v>
      </c>
      <c r="H63" s="14">
        <f t="shared" si="16"/>
        <v>0</v>
      </c>
      <c r="I63" s="24">
        <f t="shared" si="17"/>
        <v>0</v>
      </c>
      <c r="J63"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0"/>
        <v>42024</v>
      </c>
      <c r="B64" s="12">
        <f t="shared" si="11"/>
        <v>45383</v>
      </c>
      <c r="C64" s="13">
        <f t="shared" si="12"/>
        <v>0</v>
      </c>
      <c r="D64" s="13">
        <f t="shared" si="13"/>
        <v>0</v>
      </c>
      <c r="E64" s="13">
        <f t="shared" si="14"/>
        <v>0</v>
      </c>
      <c r="F64" s="14">
        <f t="shared" si="15"/>
        <v>0</v>
      </c>
      <c r="G64" s="14">
        <f t="shared" si="9"/>
        <v>0</v>
      </c>
      <c r="H64" s="14">
        <f t="shared" si="16"/>
        <v>0</v>
      </c>
      <c r="I64" s="24">
        <f t="shared" si="17"/>
        <v>0</v>
      </c>
      <c r="J64"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0"/>
        <v>52024</v>
      </c>
      <c r="B65" s="12">
        <f t="shared" si="11"/>
        <v>45413</v>
      </c>
      <c r="C65" s="13">
        <f t="shared" si="12"/>
        <v>0</v>
      </c>
      <c r="D65" s="13">
        <f t="shared" si="13"/>
        <v>0</v>
      </c>
      <c r="E65" s="13">
        <f t="shared" si="14"/>
        <v>0</v>
      </c>
      <c r="F65" s="14">
        <f t="shared" si="15"/>
        <v>0</v>
      </c>
      <c r="G65" s="14">
        <f t="shared" si="9"/>
        <v>0</v>
      </c>
      <c r="H65" s="14">
        <f t="shared" si="16"/>
        <v>0</v>
      </c>
      <c r="I65" s="24">
        <f t="shared" si="17"/>
        <v>0</v>
      </c>
      <c r="J65"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0"/>
        <v>62024</v>
      </c>
      <c r="B66" s="12">
        <f t="shared" si="11"/>
        <v>45444</v>
      </c>
      <c r="C66" s="13">
        <f t="shared" si="12"/>
        <v>0</v>
      </c>
      <c r="D66" s="13">
        <f t="shared" si="13"/>
        <v>0</v>
      </c>
      <c r="E66" s="13">
        <f t="shared" si="14"/>
        <v>0</v>
      </c>
      <c r="F66" s="14">
        <f t="shared" si="15"/>
        <v>0</v>
      </c>
      <c r="G66" s="14">
        <f t="shared" si="9"/>
        <v>0</v>
      </c>
      <c r="H66" s="14">
        <f t="shared" si="16"/>
        <v>0</v>
      </c>
      <c r="I66" s="24">
        <f t="shared" si="17"/>
        <v>0</v>
      </c>
      <c r="J66"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0"/>
        <v>72024</v>
      </c>
      <c r="B67" s="12">
        <f t="shared" si="11"/>
        <v>45474</v>
      </c>
      <c r="C67" s="13">
        <f t="shared" si="12"/>
        <v>0</v>
      </c>
      <c r="D67" s="13">
        <f t="shared" si="13"/>
        <v>0</v>
      </c>
      <c r="E67" s="13">
        <f t="shared" si="14"/>
        <v>0</v>
      </c>
      <c r="F67" s="14">
        <f t="shared" si="15"/>
        <v>0</v>
      </c>
      <c r="G67" s="14">
        <f t="shared" si="9"/>
        <v>0</v>
      </c>
      <c r="H67" s="14">
        <f t="shared" si="16"/>
        <v>0</v>
      </c>
      <c r="I67" s="24">
        <f t="shared" si="17"/>
        <v>0</v>
      </c>
      <c r="J67"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0"/>
        <v>82024</v>
      </c>
      <c r="B68" s="12">
        <f t="shared" si="11"/>
        <v>45505</v>
      </c>
      <c r="C68" s="13">
        <f t="shared" si="12"/>
        <v>0</v>
      </c>
      <c r="D68" s="13">
        <f t="shared" si="13"/>
        <v>0</v>
      </c>
      <c r="E68" s="13">
        <f t="shared" si="14"/>
        <v>0</v>
      </c>
      <c r="F68" s="14">
        <f t="shared" si="15"/>
        <v>0</v>
      </c>
      <c r="G68" s="14">
        <f t="shared" si="9"/>
        <v>0</v>
      </c>
      <c r="H68" s="14">
        <f t="shared" si="16"/>
        <v>0</v>
      </c>
      <c r="I68" s="24">
        <f t="shared" si="17"/>
        <v>0</v>
      </c>
      <c r="J68"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0"/>
        <v>92024</v>
      </c>
      <c r="B69" s="12">
        <f t="shared" si="11"/>
        <v>45536</v>
      </c>
      <c r="C69" s="13">
        <f t="shared" si="12"/>
        <v>0</v>
      </c>
      <c r="D69" s="13">
        <f t="shared" si="13"/>
        <v>0</v>
      </c>
      <c r="E69" s="13">
        <f t="shared" si="14"/>
        <v>0</v>
      </c>
      <c r="F69" s="14">
        <f t="shared" si="15"/>
        <v>0</v>
      </c>
      <c r="G69" s="14">
        <f t="shared" ref="G69:G100" si="18">E69-F69</f>
        <v>0</v>
      </c>
      <c r="H69" s="14">
        <f t="shared" si="16"/>
        <v>0</v>
      </c>
      <c r="I69" s="24">
        <f t="shared" si="17"/>
        <v>0</v>
      </c>
      <c r="J69"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9">MONTH(B70)&amp;YEAR(B70)</f>
        <v>102024</v>
      </c>
      <c r="B70" s="12">
        <f t="shared" ref="B70:B101" si="20">EDATE(B69,1)</f>
        <v>45566</v>
      </c>
      <c r="C70" s="13">
        <f t="shared" ref="C70:C101" si="21">C69-H70+I70</f>
        <v>0</v>
      </c>
      <c r="D70" s="13">
        <f t="shared" ref="D70:D101" si="22">C69*$K$1</f>
        <v>0</v>
      </c>
      <c r="E70" s="13">
        <f t="shared" ref="E70:E101" si="23">C69*$K$1+G69</f>
        <v>0</v>
      </c>
      <c r="F70" s="14">
        <f t="shared" ref="F70:F101" si="24">IF(J70&gt;E70,E70,J70)</f>
        <v>0</v>
      </c>
      <c r="G70" s="14">
        <f t="shared" si="18"/>
        <v>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9"/>
        <v>112024</v>
      </c>
      <c r="B71" s="12">
        <f t="shared" si="20"/>
        <v>45597</v>
      </c>
      <c r="C71" s="13">
        <f t="shared" si="21"/>
        <v>0</v>
      </c>
      <c r="D71" s="13">
        <f t="shared" si="22"/>
        <v>0</v>
      </c>
      <c r="E71" s="13">
        <f t="shared" si="23"/>
        <v>0</v>
      </c>
      <c r="F71" s="14">
        <f t="shared" si="24"/>
        <v>0</v>
      </c>
      <c r="G71" s="14">
        <f t="shared" si="18"/>
        <v>0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9"/>
        <v>122024</v>
      </c>
      <c r="B72" s="12">
        <f t="shared" si="20"/>
        <v>45627</v>
      </c>
      <c r="C72" s="13">
        <f t="shared" si="21"/>
        <v>0</v>
      </c>
      <c r="D72" s="13">
        <f t="shared" si="22"/>
        <v>0</v>
      </c>
      <c r="E72" s="13">
        <f t="shared" si="23"/>
        <v>0</v>
      </c>
      <c r="F72" s="14">
        <f t="shared" si="24"/>
        <v>0</v>
      </c>
      <c r="G72" s="14">
        <f t="shared" si="18"/>
        <v>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9"/>
        <v>12025</v>
      </c>
      <c r="B73" s="12">
        <f t="shared" si="20"/>
        <v>45658</v>
      </c>
      <c r="C73" s="13">
        <f t="shared" si="21"/>
        <v>0</v>
      </c>
      <c r="D73" s="13">
        <f t="shared" si="22"/>
        <v>0</v>
      </c>
      <c r="E73" s="13">
        <f t="shared" si="23"/>
        <v>0</v>
      </c>
      <c r="F73" s="14">
        <f t="shared" si="24"/>
        <v>0</v>
      </c>
      <c r="G73" s="14">
        <f t="shared" si="18"/>
        <v>0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9"/>
        <v>22025</v>
      </c>
      <c r="B74" s="12">
        <f t="shared" si="20"/>
        <v>45689</v>
      </c>
      <c r="C74" s="13">
        <f t="shared" si="21"/>
        <v>0</v>
      </c>
      <c r="D74" s="13">
        <f t="shared" si="22"/>
        <v>0</v>
      </c>
      <c r="E74" s="13">
        <f t="shared" si="23"/>
        <v>0</v>
      </c>
      <c r="F74" s="14">
        <f t="shared" si="24"/>
        <v>0</v>
      </c>
      <c r="G74" s="14">
        <f t="shared" si="18"/>
        <v>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9"/>
        <v>32025</v>
      </c>
      <c r="B75" s="12">
        <f t="shared" si="20"/>
        <v>45717</v>
      </c>
      <c r="C75" s="13">
        <f t="shared" si="21"/>
        <v>0</v>
      </c>
      <c r="D75" s="13">
        <f t="shared" si="22"/>
        <v>0</v>
      </c>
      <c r="E75" s="13">
        <f t="shared" si="23"/>
        <v>0</v>
      </c>
      <c r="F75" s="14">
        <f t="shared" si="24"/>
        <v>0</v>
      </c>
      <c r="G75" s="14">
        <f t="shared" si="18"/>
        <v>0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9"/>
        <v>42025</v>
      </c>
      <c r="B76" s="12">
        <f t="shared" si="20"/>
        <v>45748</v>
      </c>
      <c r="C76" s="13">
        <f t="shared" si="21"/>
        <v>0</v>
      </c>
      <c r="D76" s="13">
        <f t="shared" si="22"/>
        <v>0</v>
      </c>
      <c r="E76" s="13">
        <f t="shared" si="23"/>
        <v>0</v>
      </c>
      <c r="F76" s="14">
        <f t="shared" si="24"/>
        <v>0</v>
      </c>
      <c r="G76" s="14">
        <f t="shared" si="18"/>
        <v>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9"/>
        <v>52025</v>
      </c>
      <c r="B77" s="12">
        <f t="shared" si="20"/>
        <v>45778</v>
      </c>
      <c r="C77" s="13">
        <f t="shared" si="21"/>
        <v>0</v>
      </c>
      <c r="D77" s="13">
        <f t="shared" si="22"/>
        <v>0</v>
      </c>
      <c r="E77" s="13">
        <f t="shared" si="23"/>
        <v>0</v>
      </c>
      <c r="F77" s="14">
        <f t="shared" si="24"/>
        <v>0</v>
      </c>
      <c r="G77" s="14">
        <f t="shared" si="18"/>
        <v>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9"/>
        <v>62025</v>
      </c>
      <c r="B78" s="12">
        <f t="shared" si="20"/>
        <v>45809</v>
      </c>
      <c r="C78" s="13">
        <f t="shared" si="21"/>
        <v>0</v>
      </c>
      <c r="D78" s="13">
        <f t="shared" si="22"/>
        <v>0</v>
      </c>
      <c r="E78" s="13">
        <f t="shared" si="23"/>
        <v>0</v>
      </c>
      <c r="F78" s="14">
        <f t="shared" si="24"/>
        <v>0</v>
      </c>
      <c r="G78" s="14">
        <f t="shared" si="18"/>
        <v>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9"/>
        <v>72025</v>
      </c>
      <c r="B79" s="12">
        <f t="shared" si="20"/>
        <v>45839</v>
      </c>
      <c r="C79" s="13">
        <f t="shared" si="21"/>
        <v>0</v>
      </c>
      <c r="D79" s="13">
        <f t="shared" si="22"/>
        <v>0</v>
      </c>
      <c r="E79" s="13">
        <f t="shared" si="23"/>
        <v>0</v>
      </c>
      <c r="F79" s="14">
        <f t="shared" si="24"/>
        <v>0</v>
      </c>
      <c r="G79" s="14">
        <f t="shared" si="18"/>
        <v>0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9"/>
        <v>82025</v>
      </c>
      <c r="B80" s="12">
        <f t="shared" si="20"/>
        <v>45870</v>
      </c>
      <c r="C80" s="13">
        <f t="shared" si="21"/>
        <v>0</v>
      </c>
      <c r="D80" s="13">
        <f t="shared" si="22"/>
        <v>0</v>
      </c>
      <c r="E80" s="13">
        <f t="shared" si="23"/>
        <v>0</v>
      </c>
      <c r="F80" s="14">
        <f t="shared" si="24"/>
        <v>0</v>
      </c>
      <c r="G80" s="14">
        <f t="shared" si="18"/>
        <v>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9"/>
        <v>92025</v>
      </c>
      <c r="B81" s="12">
        <f t="shared" si="20"/>
        <v>45901</v>
      </c>
      <c r="C81" s="13">
        <f t="shared" si="21"/>
        <v>0</v>
      </c>
      <c r="D81" s="13">
        <f t="shared" si="22"/>
        <v>0</v>
      </c>
      <c r="E81" s="13">
        <f t="shared" si="23"/>
        <v>0</v>
      </c>
      <c r="F81" s="14">
        <f t="shared" si="24"/>
        <v>0</v>
      </c>
      <c r="G81" s="14">
        <f t="shared" si="18"/>
        <v>0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9"/>
        <v>102025</v>
      </c>
      <c r="B82" s="12">
        <f t="shared" si="20"/>
        <v>45931</v>
      </c>
      <c r="C82" s="13">
        <f t="shared" si="21"/>
        <v>0</v>
      </c>
      <c r="D82" s="13">
        <f t="shared" si="22"/>
        <v>0</v>
      </c>
      <c r="E82" s="13">
        <f t="shared" si="23"/>
        <v>0</v>
      </c>
      <c r="F82" s="14">
        <f t="shared" si="24"/>
        <v>0</v>
      </c>
      <c r="G82" s="14">
        <f t="shared" si="18"/>
        <v>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9"/>
        <v>112025</v>
      </c>
      <c r="B83" s="12">
        <f t="shared" si="20"/>
        <v>45962</v>
      </c>
      <c r="C83" s="13">
        <f t="shared" si="21"/>
        <v>0</v>
      </c>
      <c r="D83" s="13">
        <f t="shared" si="22"/>
        <v>0</v>
      </c>
      <c r="E83" s="13">
        <f t="shared" si="23"/>
        <v>0</v>
      </c>
      <c r="F83" s="14">
        <f t="shared" si="24"/>
        <v>0</v>
      </c>
      <c r="G83" s="14">
        <f t="shared" si="18"/>
        <v>0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9"/>
        <v>122025</v>
      </c>
      <c r="B84" s="12">
        <f t="shared" si="20"/>
        <v>45992</v>
      </c>
      <c r="C84" s="13">
        <f t="shared" si="21"/>
        <v>0</v>
      </c>
      <c r="D84" s="13">
        <f t="shared" si="22"/>
        <v>0</v>
      </c>
      <c r="E84" s="13">
        <f t="shared" si="23"/>
        <v>0</v>
      </c>
      <c r="F84" s="14">
        <f t="shared" si="24"/>
        <v>0</v>
      </c>
      <c r="G84" s="14">
        <f t="shared" si="18"/>
        <v>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9"/>
        <v>12026</v>
      </c>
      <c r="B85" s="12">
        <f t="shared" si="20"/>
        <v>46023</v>
      </c>
      <c r="C85" s="13">
        <f t="shared" si="21"/>
        <v>0</v>
      </c>
      <c r="D85" s="13">
        <f t="shared" si="22"/>
        <v>0</v>
      </c>
      <c r="E85" s="13">
        <f t="shared" si="23"/>
        <v>0</v>
      </c>
      <c r="F85" s="14">
        <f t="shared" si="24"/>
        <v>0</v>
      </c>
      <c r="G85" s="14">
        <f t="shared" si="18"/>
        <v>0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9"/>
        <v>22026</v>
      </c>
      <c r="B86" s="12">
        <f t="shared" si="20"/>
        <v>46054</v>
      </c>
      <c r="C86" s="13">
        <f t="shared" si="21"/>
        <v>0</v>
      </c>
      <c r="D86" s="13">
        <f t="shared" si="22"/>
        <v>0</v>
      </c>
      <c r="E86" s="13">
        <f t="shared" si="23"/>
        <v>0</v>
      </c>
      <c r="F86" s="14">
        <f t="shared" si="24"/>
        <v>0</v>
      </c>
      <c r="G86" s="14">
        <f t="shared" si="18"/>
        <v>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9"/>
        <v>32026</v>
      </c>
      <c r="B87" s="12">
        <f t="shared" si="20"/>
        <v>46082</v>
      </c>
      <c r="C87" s="13">
        <f t="shared" si="21"/>
        <v>0</v>
      </c>
      <c r="D87" s="13">
        <f t="shared" si="22"/>
        <v>0</v>
      </c>
      <c r="E87" s="13">
        <f t="shared" si="23"/>
        <v>0</v>
      </c>
      <c r="F87" s="14">
        <f t="shared" si="24"/>
        <v>0</v>
      </c>
      <c r="G87" s="14">
        <f t="shared" si="18"/>
        <v>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9"/>
        <v>42026</v>
      </c>
      <c r="B88" s="12">
        <f t="shared" si="20"/>
        <v>46113</v>
      </c>
      <c r="C88" s="13">
        <f t="shared" si="21"/>
        <v>0</v>
      </c>
      <c r="D88" s="13">
        <f t="shared" si="22"/>
        <v>0</v>
      </c>
      <c r="E88" s="13">
        <f t="shared" si="23"/>
        <v>0</v>
      </c>
      <c r="F88" s="14">
        <f t="shared" si="24"/>
        <v>0</v>
      </c>
      <c r="G88" s="14">
        <f t="shared" si="18"/>
        <v>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9"/>
        <v>52026</v>
      </c>
      <c r="B89" s="12">
        <f t="shared" si="20"/>
        <v>46143</v>
      </c>
      <c r="C89" s="13">
        <f t="shared" si="21"/>
        <v>0</v>
      </c>
      <c r="D89" s="13">
        <f t="shared" si="22"/>
        <v>0</v>
      </c>
      <c r="E89" s="13">
        <f t="shared" si="23"/>
        <v>0</v>
      </c>
      <c r="F89" s="14">
        <f t="shared" si="24"/>
        <v>0</v>
      </c>
      <c r="G89" s="14">
        <f t="shared" si="18"/>
        <v>0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9"/>
        <v>62026</v>
      </c>
      <c r="B90" s="12">
        <f t="shared" si="20"/>
        <v>46174</v>
      </c>
      <c r="C90" s="13">
        <f t="shared" si="21"/>
        <v>0</v>
      </c>
      <c r="D90" s="13">
        <f t="shared" si="22"/>
        <v>0</v>
      </c>
      <c r="E90" s="13">
        <f t="shared" si="23"/>
        <v>0</v>
      </c>
      <c r="F90" s="14">
        <f t="shared" si="24"/>
        <v>0</v>
      </c>
      <c r="G90" s="14">
        <f t="shared" si="18"/>
        <v>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9"/>
        <v>72026</v>
      </c>
      <c r="B91" s="12">
        <f t="shared" si="20"/>
        <v>46204</v>
      </c>
      <c r="C91" s="13">
        <f t="shared" si="21"/>
        <v>0</v>
      </c>
      <c r="D91" s="13">
        <f t="shared" si="22"/>
        <v>0</v>
      </c>
      <c r="E91" s="13">
        <f t="shared" si="23"/>
        <v>0</v>
      </c>
      <c r="F91" s="14">
        <f t="shared" si="24"/>
        <v>0</v>
      </c>
      <c r="G91" s="14">
        <f t="shared" si="18"/>
        <v>0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9"/>
        <v>82026</v>
      </c>
      <c r="B92" s="12">
        <f t="shared" si="20"/>
        <v>46235</v>
      </c>
      <c r="C92" s="13">
        <f t="shared" si="21"/>
        <v>0</v>
      </c>
      <c r="D92" s="13">
        <f t="shared" si="22"/>
        <v>0</v>
      </c>
      <c r="E92" s="13">
        <f t="shared" si="23"/>
        <v>0</v>
      </c>
      <c r="F92" s="14">
        <f t="shared" si="24"/>
        <v>0</v>
      </c>
      <c r="G92" s="14">
        <f t="shared" si="18"/>
        <v>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9"/>
        <v>92026</v>
      </c>
      <c r="B93" s="12">
        <f t="shared" si="20"/>
        <v>46266</v>
      </c>
      <c r="C93" s="13">
        <f t="shared" si="21"/>
        <v>0</v>
      </c>
      <c r="D93" s="13">
        <f t="shared" si="22"/>
        <v>0</v>
      </c>
      <c r="E93" s="13">
        <f t="shared" si="23"/>
        <v>0</v>
      </c>
      <c r="F93" s="14">
        <f t="shared" si="24"/>
        <v>0</v>
      </c>
      <c r="G93" s="14">
        <f t="shared" si="18"/>
        <v>0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9"/>
        <v>102026</v>
      </c>
      <c r="B94" s="12">
        <f t="shared" si="20"/>
        <v>46296</v>
      </c>
      <c r="C94" s="13">
        <f t="shared" si="21"/>
        <v>0</v>
      </c>
      <c r="D94" s="13">
        <f t="shared" si="22"/>
        <v>0</v>
      </c>
      <c r="E94" s="13">
        <f t="shared" si="23"/>
        <v>0</v>
      </c>
      <c r="F94" s="14">
        <f t="shared" si="24"/>
        <v>0</v>
      </c>
      <c r="G94" s="14">
        <f t="shared" si="18"/>
        <v>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9"/>
        <v>112026</v>
      </c>
      <c r="B95" s="12">
        <f t="shared" si="20"/>
        <v>46327</v>
      </c>
      <c r="C95" s="13">
        <f t="shared" si="21"/>
        <v>0</v>
      </c>
      <c r="D95" s="13">
        <f t="shared" si="22"/>
        <v>0</v>
      </c>
      <c r="E95" s="13">
        <f t="shared" si="23"/>
        <v>0</v>
      </c>
      <c r="F95" s="14">
        <f t="shared" si="24"/>
        <v>0</v>
      </c>
      <c r="G95" s="14">
        <f t="shared" si="18"/>
        <v>0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9"/>
        <v>122026</v>
      </c>
      <c r="B96" s="12">
        <f t="shared" si="20"/>
        <v>46357</v>
      </c>
      <c r="C96" s="13">
        <f t="shared" si="21"/>
        <v>0</v>
      </c>
      <c r="D96" s="13">
        <f t="shared" si="22"/>
        <v>0</v>
      </c>
      <c r="E96" s="13">
        <f t="shared" si="23"/>
        <v>0</v>
      </c>
      <c r="F96" s="14">
        <f t="shared" si="24"/>
        <v>0</v>
      </c>
      <c r="G96" s="14">
        <f t="shared" si="18"/>
        <v>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9"/>
        <v>12027</v>
      </c>
      <c r="B97" s="12">
        <f t="shared" si="20"/>
        <v>46388</v>
      </c>
      <c r="C97" s="13">
        <f t="shared" si="21"/>
        <v>0</v>
      </c>
      <c r="D97" s="13">
        <f t="shared" si="22"/>
        <v>0</v>
      </c>
      <c r="E97" s="13">
        <f t="shared" si="23"/>
        <v>0</v>
      </c>
      <c r="F97" s="14">
        <f t="shared" si="24"/>
        <v>0</v>
      </c>
      <c r="G97" s="14">
        <f t="shared" si="18"/>
        <v>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9"/>
        <v>22027</v>
      </c>
      <c r="B98" s="12">
        <f t="shared" si="20"/>
        <v>46419</v>
      </c>
      <c r="C98" s="13">
        <f t="shared" si="21"/>
        <v>0</v>
      </c>
      <c r="D98" s="13">
        <f t="shared" si="22"/>
        <v>0</v>
      </c>
      <c r="E98" s="13">
        <f t="shared" si="23"/>
        <v>0</v>
      </c>
      <c r="F98" s="14">
        <f t="shared" si="24"/>
        <v>0</v>
      </c>
      <c r="G98" s="14">
        <f t="shared" si="18"/>
        <v>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9"/>
        <v>32027</v>
      </c>
      <c r="B99" s="12">
        <f t="shared" si="20"/>
        <v>46447</v>
      </c>
      <c r="C99" s="13">
        <f t="shared" si="21"/>
        <v>0</v>
      </c>
      <c r="D99" s="13">
        <f t="shared" si="22"/>
        <v>0</v>
      </c>
      <c r="E99" s="13">
        <f t="shared" si="23"/>
        <v>0</v>
      </c>
      <c r="F99" s="14">
        <f t="shared" si="24"/>
        <v>0</v>
      </c>
      <c r="G99" s="14">
        <f t="shared" si="18"/>
        <v>0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9"/>
        <v>42027</v>
      </c>
      <c r="B100" s="12">
        <f t="shared" si="20"/>
        <v>46478</v>
      </c>
      <c r="C100" s="13">
        <f t="shared" si="21"/>
        <v>0</v>
      </c>
      <c r="D100" s="13">
        <f t="shared" si="22"/>
        <v>0</v>
      </c>
      <c r="E100" s="13">
        <f t="shared" si="23"/>
        <v>0</v>
      </c>
      <c r="F100" s="14">
        <f t="shared" si="24"/>
        <v>0</v>
      </c>
      <c r="G100" s="14">
        <f t="shared" si="18"/>
        <v>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9"/>
        <v>52027</v>
      </c>
      <c r="B101" s="12">
        <f t="shared" si="20"/>
        <v>46508</v>
      </c>
      <c r="C101" s="13">
        <f t="shared" si="21"/>
        <v>0</v>
      </c>
      <c r="D101" s="13">
        <f t="shared" si="22"/>
        <v>0</v>
      </c>
      <c r="E101" s="13">
        <f t="shared" si="23"/>
        <v>0</v>
      </c>
      <c r="F101" s="14">
        <f t="shared" si="24"/>
        <v>0</v>
      </c>
      <c r="G101" s="14">
        <f t="shared" ref="G101:G124" si="28">E101-F101</f>
        <v>0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9">MONTH(B102)&amp;YEAR(B102)</f>
        <v>62027</v>
      </c>
      <c r="B102" s="12">
        <f t="shared" ref="B102:B124" si="30">EDATE(B101,1)</f>
        <v>46539</v>
      </c>
      <c r="C102" s="13">
        <f t="shared" ref="C102:C124" si="31">C101-H102+I102</f>
        <v>0</v>
      </c>
      <c r="D102" s="13">
        <f t="shared" ref="D102:D124" si="32">C101*$K$1</f>
        <v>0</v>
      </c>
      <c r="E102" s="13">
        <f t="shared" ref="E102:E124" si="33">C101*$K$1+G101</f>
        <v>0</v>
      </c>
      <c r="F102" s="14">
        <f t="shared" ref="F102:F124" si="34">IF(J102&gt;E102,E102,J102)</f>
        <v>0</v>
      </c>
      <c r="G102" s="14">
        <f t="shared" si="28"/>
        <v>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9"/>
        <v>72027</v>
      </c>
      <c r="B103" s="12">
        <f t="shared" si="30"/>
        <v>46569</v>
      </c>
      <c r="C103" s="13">
        <f t="shared" si="31"/>
        <v>0</v>
      </c>
      <c r="D103" s="13">
        <f t="shared" si="32"/>
        <v>0</v>
      </c>
      <c r="E103" s="13">
        <f t="shared" si="33"/>
        <v>0</v>
      </c>
      <c r="F103" s="14">
        <f t="shared" si="34"/>
        <v>0</v>
      </c>
      <c r="G103" s="14">
        <f t="shared" si="28"/>
        <v>0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9"/>
        <v>82027</v>
      </c>
      <c r="B104" s="12">
        <f t="shared" si="30"/>
        <v>46600</v>
      </c>
      <c r="C104" s="13">
        <f t="shared" si="31"/>
        <v>0</v>
      </c>
      <c r="D104" s="13">
        <f t="shared" si="32"/>
        <v>0</v>
      </c>
      <c r="E104" s="13">
        <f t="shared" si="33"/>
        <v>0</v>
      </c>
      <c r="F104" s="14">
        <f t="shared" si="34"/>
        <v>0</v>
      </c>
      <c r="G104" s="14">
        <f t="shared" si="28"/>
        <v>0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9"/>
        <v>92027</v>
      </c>
      <c r="B105" s="12">
        <f t="shared" si="30"/>
        <v>46631</v>
      </c>
      <c r="C105" s="13">
        <f t="shared" si="31"/>
        <v>0</v>
      </c>
      <c r="D105" s="13">
        <f t="shared" si="32"/>
        <v>0</v>
      </c>
      <c r="E105" s="13">
        <f t="shared" si="33"/>
        <v>0</v>
      </c>
      <c r="F105" s="14">
        <f t="shared" si="34"/>
        <v>0</v>
      </c>
      <c r="G105" s="14">
        <f t="shared" si="28"/>
        <v>0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9"/>
        <v>102027</v>
      </c>
      <c r="B106" s="12">
        <f t="shared" si="30"/>
        <v>46661</v>
      </c>
      <c r="C106" s="13">
        <f t="shared" si="31"/>
        <v>0</v>
      </c>
      <c r="D106" s="13">
        <f t="shared" si="32"/>
        <v>0</v>
      </c>
      <c r="E106" s="13">
        <f t="shared" si="33"/>
        <v>0</v>
      </c>
      <c r="F106" s="14">
        <f t="shared" si="34"/>
        <v>0</v>
      </c>
      <c r="G106" s="14">
        <f t="shared" si="28"/>
        <v>0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9"/>
        <v>112027</v>
      </c>
      <c r="B107" s="12">
        <f t="shared" si="30"/>
        <v>46692</v>
      </c>
      <c r="C107" s="13">
        <f t="shared" si="31"/>
        <v>0</v>
      </c>
      <c r="D107" s="13">
        <f t="shared" si="32"/>
        <v>0</v>
      </c>
      <c r="E107" s="13">
        <f t="shared" si="33"/>
        <v>0</v>
      </c>
      <c r="F107" s="14">
        <f t="shared" si="34"/>
        <v>0</v>
      </c>
      <c r="G107" s="14">
        <f t="shared" si="28"/>
        <v>0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9"/>
        <v>122027</v>
      </c>
      <c r="B108" s="12">
        <f t="shared" si="30"/>
        <v>46722</v>
      </c>
      <c r="C108" s="13">
        <f t="shared" si="31"/>
        <v>0</v>
      </c>
      <c r="D108" s="13">
        <f t="shared" si="32"/>
        <v>0</v>
      </c>
      <c r="E108" s="13">
        <f t="shared" si="33"/>
        <v>0</v>
      </c>
      <c r="F108" s="14">
        <f t="shared" si="34"/>
        <v>0</v>
      </c>
      <c r="G108" s="14">
        <f t="shared" si="28"/>
        <v>0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9"/>
        <v>12028</v>
      </c>
      <c r="B109" s="12">
        <f t="shared" si="30"/>
        <v>46753</v>
      </c>
      <c r="C109" s="13">
        <f t="shared" si="31"/>
        <v>0</v>
      </c>
      <c r="D109" s="13">
        <f t="shared" si="32"/>
        <v>0</v>
      </c>
      <c r="E109" s="13">
        <f t="shared" si="33"/>
        <v>0</v>
      </c>
      <c r="F109" s="14">
        <f t="shared" si="34"/>
        <v>0</v>
      </c>
      <c r="G109" s="14">
        <f t="shared" si="28"/>
        <v>0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9"/>
        <v>22028</v>
      </c>
      <c r="B110" s="12">
        <f t="shared" si="30"/>
        <v>46784</v>
      </c>
      <c r="C110" s="13">
        <f t="shared" si="31"/>
        <v>0</v>
      </c>
      <c r="D110" s="13">
        <f t="shared" si="32"/>
        <v>0</v>
      </c>
      <c r="E110" s="13">
        <f t="shared" si="33"/>
        <v>0</v>
      </c>
      <c r="F110" s="14">
        <f t="shared" si="34"/>
        <v>0</v>
      </c>
      <c r="G110" s="14">
        <f t="shared" si="28"/>
        <v>0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9"/>
        <v>32028</v>
      </c>
      <c r="B111" s="12">
        <f t="shared" si="30"/>
        <v>46813</v>
      </c>
      <c r="C111" s="13">
        <f t="shared" si="31"/>
        <v>0</v>
      </c>
      <c r="D111" s="13">
        <f t="shared" si="32"/>
        <v>0</v>
      </c>
      <c r="E111" s="13">
        <f t="shared" si="33"/>
        <v>0</v>
      </c>
      <c r="F111" s="14">
        <f t="shared" si="34"/>
        <v>0</v>
      </c>
      <c r="G111" s="14">
        <f t="shared" si="28"/>
        <v>0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9"/>
        <v>42028</v>
      </c>
      <c r="B112" s="12">
        <f t="shared" si="30"/>
        <v>46844</v>
      </c>
      <c r="C112" s="13">
        <f t="shared" si="31"/>
        <v>0</v>
      </c>
      <c r="D112" s="13">
        <f t="shared" si="32"/>
        <v>0</v>
      </c>
      <c r="E112" s="13">
        <f t="shared" si="33"/>
        <v>0</v>
      </c>
      <c r="F112" s="14">
        <f t="shared" si="34"/>
        <v>0</v>
      </c>
      <c r="G112" s="14">
        <f t="shared" si="28"/>
        <v>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9"/>
        <v>52028</v>
      </c>
      <c r="B113" s="12">
        <f t="shared" si="30"/>
        <v>46874</v>
      </c>
      <c r="C113" s="13">
        <f t="shared" si="31"/>
        <v>0</v>
      </c>
      <c r="D113" s="13">
        <f t="shared" si="32"/>
        <v>0</v>
      </c>
      <c r="E113" s="13">
        <f t="shared" si="33"/>
        <v>0</v>
      </c>
      <c r="F113" s="14">
        <f t="shared" si="34"/>
        <v>0</v>
      </c>
      <c r="G113" s="14">
        <f t="shared" si="28"/>
        <v>0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9"/>
        <v>62028</v>
      </c>
      <c r="B114" s="12">
        <f t="shared" si="30"/>
        <v>46905</v>
      </c>
      <c r="C114" s="13">
        <f t="shared" si="31"/>
        <v>0</v>
      </c>
      <c r="D114" s="13">
        <f t="shared" si="32"/>
        <v>0</v>
      </c>
      <c r="E114" s="13">
        <f t="shared" si="33"/>
        <v>0</v>
      </c>
      <c r="F114" s="14">
        <f t="shared" si="34"/>
        <v>0</v>
      </c>
      <c r="G114" s="14">
        <f t="shared" si="28"/>
        <v>0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9"/>
        <v>72028</v>
      </c>
      <c r="B115" s="12">
        <f t="shared" si="30"/>
        <v>46935</v>
      </c>
      <c r="C115" s="13">
        <f t="shared" si="31"/>
        <v>0</v>
      </c>
      <c r="D115" s="13">
        <f t="shared" si="32"/>
        <v>0</v>
      </c>
      <c r="E115" s="13">
        <f t="shared" si="33"/>
        <v>0</v>
      </c>
      <c r="F115" s="14">
        <f t="shared" si="34"/>
        <v>0</v>
      </c>
      <c r="G115" s="14">
        <f t="shared" si="28"/>
        <v>0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9"/>
        <v>82028</v>
      </c>
      <c r="B116" s="12">
        <f t="shared" si="30"/>
        <v>46966</v>
      </c>
      <c r="C116" s="13">
        <f t="shared" si="31"/>
        <v>0</v>
      </c>
      <c r="D116" s="13">
        <f t="shared" si="32"/>
        <v>0</v>
      </c>
      <c r="E116" s="13">
        <f t="shared" si="33"/>
        <v>0</v>
      </c>
      <c r="F116" s="14">
        <f t="shared" si="34"/>
        <v>0</v>
      </c>
      <c r="G116" s="14">
        <f t="shared" si="28"/>
        <v>0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9"/>
        <v>92028</v>
      </c>
      <c r="B117" s="12">
        <f t="shared" si="30"/>
        <v>46997</v>
      </c>
      <c r="C117" s="13">
        <f t="shared" si="31"/>
        <v>0</v>
      </c>
      <c r="D117" s="13">
        <f t="shared" si="32"/>
        <v>0</v>
      </c>
      <c r="E117" s="13">
        <f t="shared" si="33"/>
        <v>0</v>
      </c>
      <c r="F117" s="14">
        <f t="shared" si="34"/>
        <v>0</v>
      </c>
      <c r="G117" s="14">
        <f t="shared" si="28"/>
        <v>0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9"/>
        <v>102028</v>
      </c>
      <c r="B118" s="12">
        <f t="shared" si="30"/>
        <v>47027</v>
      </c>
      <c r="C118" s="13">
        <f t="shared" si="31"/>
        <v>0</v>
      </c>
      <c r="D118" s="13">
        <f t="shared" si="32"/>
        <v>0</v>
      </c>
      <c r="E118" s="13">
        <f t="shared" si="33"/>
        <v>0</v>
      </c>
      <c r="F118" s="14">
        <f t="shared" si="34"/>
        <v>0</v>
      </c>
      <c r="G118" s="14">
        <f t="shared" si="28"/>
        <v>0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9"/>
        <v>112028</v>
      </c>
      <c r="B119" s="12">
        <f t="shared" si="30"/>
        <v>47058</v>
      </c>
      <c r="C119" s="13">
        <f t="shared" si="31"/>
        <v>0</v>
      </c>
      <c r="D119" s="13">
        <f t="shared" si="32"/>
        <v>0</v>
      </c>
      <c r="E119" s="13">
        <f t="shared" si="33"/>
        <v>0</v>
      </c>
      <c r="F119" s="14">
        <f t="shared" si="34"/>
        <v>0</v>
      </c>
      <c r="G119" s="14">
        <f t="shared" si="28"/>
        <v>0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9"/>
        <v>122028</v>
      </c>
      <c r="B120" s="12">
        <f t="shared" si="30"/>
        <v>47088</v>
      </c>
      <c r="C120" s="13">
        <f t="shared" si="31"/>
        <v>0</v>
      </c>
      <c r="D120" s="13">
        <f t="shared" si="32"/>
        <v>0</v>
      </c>
      <c r="E120" s="13">
        <f t="shared" si="33"/>
        <v>0</v>
      </c>
      <c r="F120" s="14">
        <f t="shared" si="34"/>
        <v>0</v>
      </c>
      <c r="G120" s="14">
        <f t="shared" si="28"/>
        <v>0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9"/>
        <v>12029</v>
      </c>
      <c r="B121" s="12">
        <f t="shared" si="30"/>
        <v>47119</v>
      </c>
      <c r="C121" s="13">
        <f t="shared" si="31"/>
        <v>0</v>
      </c>
      <c r="D121" s="13">
        <f t="shared" si="32"/>
        <v>0</v>
      </c>
      <c r="E121" s="13">
        <f t="shared" si="33"/>
        <v>0</v>
      </c>
      <c r="F121" s="14">
        <f t="shared" si="34"/>
        <v>0</v>
      </c>
      <c r="G121" s="14">
        <f t="shared" si="28"/>
        <v>0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9"/>
        <v>22029</v>
      </c>
      <c r="B122" s="12">
        <f t="shared" si="30"/>
        <v>47150</v>
      </c>
      <c r="C122" s="13">
        <f t="shared" si="31"/>
        <v>0</v>
      </c>
      <c r="D122" s="13">
        <f t="shared" si="32"/>
        <v>0</v>
      </c>
      <c r="E122" s="13">
        <f t="shared" si="33"/>
        <v>0</v>
      </c>
      <c r="F122" s="14">
        <f t="shared" si="34"/>
        <v>0</v>
      </c>
      <c r="G122" s="14">
        <f t="shared" si="28"/>
        <v>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9"/>
        <v>32029</v>
      </c>
      <c r="B123" s="12">
        <f t="shared" si="30"/>
        <v>47178</v>
      </c>
      <c r="C123" s="13">
        <f t="shared" si="31"/>
        <v>0</v>
      </c>
      <c r="D123" s="13">
        <f t="shared" si="32"/>
        <v>0</v>
      </c>
      <c r="E123" s="13">
        <f t="shared" si="33"/>
        <v>0</v>
      </c>
      <c r="F123" s="14">
        <f t="shared" si="34"/>
        <v>0</v>
      </c>
      <c r="G123" s="14">
        <f t="shared" si="28"/>
        <v>0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9"/>
        <v>42029</v>
      </c>
      <c r="B124" s="12">
        <f t="shared" si="30"/>
        <v>47209</v>
      </c>
      <c r="C124" s="13">
        <f t="shared" si="31"/>
        <v>0</v>
      </c>
      <c r="D124" s="13">
        <f t="shared" si="32"/>
        <v>0</v>
      </c>
      <c r="E124" s="13">
        <f t="shared" si="33"/>
        <v>0</v>
      </c>
      <c r="F124" s="14">
        <f t="shared" si="34"/>
        <v>0</v>
      </c>
      <c r="G124" s="14">
        <f t="shared" si="28"/>
        <v>0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2" sqref="M22"/>
    </sheetView>
  </sheetViews>
  <sheetFormatPr defaultColWidth="11" defaultRowHeight="15"/>
  <cols>
    <col min="1" max="1" width="7" hidden="1" customWidth="1"/>
    <col min="2" max="2" width="7.71428571428571" customWidth="1"/>
    <col min="4" max="4" width="10.8571428571429" customWidth="1"/>
    <col min="5" max="5" width="10" customWidth="1"/>
    <col min="6" max="6" width="11.5714285714286" customWidth="1"/>
    <col min="7" max="7" width="10.1428571428571" customWidth="1"/>
    <col min="8" max="8" width="10.5714285714286" customWidth="1"/>
    <col min="9" max="9" width="12.1428571428571" customWidth="1"/>
    <col min="10" max="10" width="11.4285714285714" customWidth="1"/>
    <col min="11" max="11" width="12.7142857142857" customWidth="1"/>
    <col min="12" max="12" width="11.2857142857143" customWidth="1"/>
    <col min="13" max="13" width="10.8571428571429" customWidth="1"/>
    <col min="14" max="14" width="11" customWidth="1"/>
    <col min="15" max="15" width="11.4285714285714" customWidth="1"/>
    <col min="16" max="16" width="9.71428571428571" customWidth="1"/>
    <col min="17" max="17" width="3.28571428571429" customWidth="1"/>
    <col min="18" max="18" width="19.2857142857143" customWidth="1"/>
    <col min="19" max="19" width="8.57142857142857" customWidth="1"/>
  </cols>
  <sheetData>
    <row r="1" spans="2:16">
      <c r="B1" s="1" t="s">
        <v>9</v>
      </c>
      <c r="C1" s="2" t="s">
        <v>205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43617</v>
      </c>
      <c r="N1" s="19" t="s">
        <v>13</v>
      </c>
      <c r="O1" s="20">
        <v>1000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300</v>
      </c>
    </row>
    <row r="5" ht="15.75" spans="1:19">
      <c r="A5" s="5" t="str">
        <f>(MONTH(B5)&amp;YEAR(B5))</f>
        <v>62019</v>
      </c>
      <c r="B5" s="12">
        <f>EDATE(M1,0)</f>
        <v>43617</v>
      </c>
      <c r="C5" s="13">
        <f>IF(H5&gt;0,O1-H5,IF(J5&lt;0,O1-J5,O1))</f>
        <v>1000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1000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72019</v>
      </c>
      <c r="B6" s="12">
        <f t="shared" ref="B6:B37" si="2">EDATE(B5,1)</f>
        <v>43647</v>
      </c>
      <c r="C6" s="13">
        <f t="shared" ref="C6:C37" si="3">C5-H6+I6</f>
        <v>100</v>
      </c>
      <c r="D6" s="13">
        <f t="shared" ref="D6:D37" si="4">C5*$K$1</f>
        <v>100</v>
      </c>
      <c r="E6" s="13">
        <f t="shared" ref="E6:E37" si="5">C5*$K$1+G5</f>
        <v>100</v>
      </c>
      <c r="F6" s="14">
        <f t="shared" ref="F6:F37" si="6">IF(J6&gt;E6,E6,J6)</f>
        <v>100</v>
      </c>
      <c r="G6" s="14">
        <f t="shared" si="0"/>
        <v>0</v>
      </c>
      <c r="H6" s="14">
        <f t="shared" ref="H6:H37" si="7">IF(J6&gt;F6,J6-F6,0)</f>
        <v>900</v>
      </c>
      <c r="I6" s="24">
        <f t="shared" ref="I6:I37" si="8">-SUMIF(L6:P6,"&lt;0",L6:P6)</f>
        <v>0</v>
      </c>
      <c r="J6" s="24">
        <f>IF($L6&gt;0,$L6,0)+IF($N6&gt;0,$N6,0)+IF($P6&gt;0,$P6,0)</f>
        <v>1000</v>
      </c>
      <c r="K6" s="27">
        <v>43647</v>
      </c>
      <c r="L6" s="26">
        <v>1000</v>
      </c>
      <c r="M6" s="27"/>
      <c r="N6" s="28"/>
      <c r="O6" s="27"/>
      <c r="P6" s="28"/>
      <c r="R6" s="34" t="s">
        <v>5</v>
      </c>
      <c r="S6" s="33">
        <f ca="1">VLOOKUP($A$2,$A$5:$P$127,4,FALSE)</f>
        <v>30</v>
      </c>
    </row>
    <row r="7" ht="15.75" spans="1:19">
      <c r="A7" s="5" t="str">
        <f t="shared" si="1"/>
        <v>82019</v>
      </c>
      <c r="B7" s="12">
        <f t="shared" si="2"/>
        <v>43678</v>
      </c>
      <c r="C7" s="13">
        <f t="shared" si="3"/>
        <v>0</v>
      </c>
      <c r="D7" s="13">
        <f t="shared" si="4"/>
        <v>10</v>
      </c>
      <c r="E7" s="13">
        <f t="shared" si="5"/>
        <v>10</v>
      </c>
      <c r="F7" s="14">
        <f t="shared" si="6"/>
        <v>10</v>
      </c>
      <c r="G7" s="14">
        <f t="shared" si="0"/>
        <v>0</v>
      </c>
      <c r="H7" s="14">
        <f t="shared" si="7"/>
        <v>100</v>
      </c>
      <c r="I7" s="24">
        <f t="shared" si="8"/>
        <v>0</v>
      </c>
      <c r="J7" s="24">
        <f t="shared" ref="J7:J70" si="9">IF($L7&gt;0,$L7,0)+IF($N7&gt;0,$N7,0)+IF($P7&gt;0,$P7,0)</f>
        <v>110</v>
      </c>
      <c r="K7" s="27">
        <v>43678</v>
      </c>
      <c r="L7" s="26">
        <v>110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92019</v>
      </c>
      <c r="B8" s="12">
        <f t="shared" si="2"/>
        <v>43709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30</v>
      </c>
    </row>
    <row r="9" ht="15.75" spans="1:19">
      <c r="A9" s="5" t="str">
        <f t="shared" si="1"/>
        <v>102019</v>
      </c>
      <c r="B9" s="12">
        <f t="shared" si="2"/>
        <v>43739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112019</v>
      </c>
      <c r="B10" s="12">
        <f t="shared" si="2"/>
        <v>43770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122019</v>
      </c>
      <c r="B11" s="12">
        <f t="shared" si="2"/>
        <v>43800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12020</v>
      </c>
      <c r="B12" s="12">
        <f t="shared" si="2"/>
        <v>43831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22020</v>
      </c>
      <c r="B13" s="12">
        <f t="shared" si="2"/>
        <v>43862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32020</v>
      </c>
      <c r="B14" s="12">
        <f t="shared" si="2"/>
        <v>43891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42020</v>
      </c>
      <c r="B15" s="12">
        <f t="shared" si="2"/>
        <v>43922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52020</v>
      </c>
      <c r="B16" s="12">
        <f t="shared" si="2"/>
        <v>43952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62020</v>
      </c>
      <c r="B17" s="12">
        <f t="shared" si="2"/>
        <v>43983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72020</v>
      </c>
      <c r="B18" s="12">
        <f t="shared" si="2"/>
        <v>44013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82020</v>
      </c>
      <c r="B19" s="12">
        <f t="shared" si="2"/>
        <v>44044</v>
      </c>
      <c r="C19" s="13">
        <f t="shared" si="3"/>
        <v>300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300</v>
      </c>
      <c r="J19" s="24">
        <f t="shared" si="9"/>
        <v>0</v>
      </c>
      <c r="K19" s="25">
        <v>44056</v>
      </c>
      <c r="L19" s="26">
        <v>-300</v>
      </c>
      <c r="M19" s="25"/>
      <c r="N19" s="26"/>
      <c r="O19" s="25"/>
      <c r="P19" s="26"/>
      <c r="S19" s="5"/>
    </row>
    <row r="20" ht="15.75" spans="1:19">
      <c r="A20" s="5" t="str">
        <f t="shared" si="1"/>
        <v>92020</v>
      </c>
      <c r="B20" s="12">
        <f t="shared" si="2"/>
        <v>44075</v>
      </c>
      <c r="C20" s="13">
        <f t="shared" si="3"/>
        <v>0</v>
      </c>
      <c r="D20" s="13">
        <f t="shared" si="4"/>
        <v>30</v>
      </c>
      <c r="E20" s="13">
        <f t="shared" si="5"/>
        <v>30</v>
      </c>
      <c r="F20" s="14">
        <f t="shared" si="6"/>
        <v>30</v>
      </c>
      <c r="G20" s="14">
        <f t="shared" si="0"/>
        <v>0</v>
      </c>
      <c r="H20" s="14">
        <f t="shared" si="7"/>
        <v>300</v>
      </c>
      <c r="I20" s="24">
        <f t="shared" si="8"/>
        <v>0</v>
      </c>
      <c r="J20" s="24">
        <f t="shared" si="9"/>
        <v>330</v>
      </c>
      <c r="K20" s="25">
        <v>44075</v>
      </c>
      <c r="L20" s="26">
        <v>330</v>
      </c>
      <c r="M20" s="25"/>
      <c r="N20" s="26"/>
      <c r="O20" s="25"/>
      <c r="P20" s="26"/>
      <c r="S20" s="5"/>
    </row>
    <row r="21" ht="15.75" spans="1:19">
      <c r="A21" s="5" t="str">
        <f t="shared" si="1"/>
        <v>102020</v>
      </c>
      <c r="B21" s="12">
        <f t="shared" si="2"/>
        <v>44105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112020</v>
      </c>
      <c r="B22" s="12">
        <f t="shared" si="2"/>
        <v>44136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122020</v>
      </c>
      <c r="B23" s="12">
        <f t="shared" si="2"/>
        <v>44166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12021</v>
      </c>
      <c r="B24" s="12">
        <f t="shared" si="2"/>
        <v>44197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22021</v>
      </c>
      <c r="B25" s="12">
        <f t="shared" si="2"/>
        <v>44228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32021</v>
      </c>
      <c r="B26" s="12">
        <f t="shared" si="2"/>
        <v>44256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42021</v>
      </c>
      <c r="B27" s="12">
        <f t="shared" si="2"/>
        <v>44287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52021</v>
      </c>
      <c r="B28" s="12">
        <f t="shared" si="2"/>
        <v>44317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62021</v>
      </c>
      <c r="B29" s="12">
        <f t="shared" si="2"/>
        <v>44348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72021</v>
      </c>
      <c r="B30" s="12">
        <f t="shared" si="2"/>
        <v>44378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82021</v>
      </c>
      <c r="B31" s="12">
        <f t="shared" si="2"/>
        <v>44409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92021</v>
      </c>
      <c r="B32" s="12">
        <f t="shared" si="2"/>
        <v>44440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102021</v>
      </c>
      <c r="B33" s="12">
        <f t="shared" si="2"/>
        <v>44470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112021</v>
      </c>
      <c r="B34" s="12">
        <f t="shared" si="2"/>
        <v>44501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122021</v>
      </c>
      <c r="B35" s="12">
        <f t="shared" si="2"/>
        <v>44531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12022</v>
      </c>
      <c r="B36" s="12">
        <f t="shared" si="2"/>
        <v>44562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22022</v>
      </c>
      <c r="B37" s="12">
        <f t="shared" si="2"/>
        <v>44593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32022</v>
      </c>
      <c r="B38" s="12">
        <f t="shared" ref="B38:B69" si="12">EDATE(B37,1)</f>
        <v>44621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42022</v>
      </c>
      <c r="B39" s="12">
        <f t="shared" si="12"/>
        <v>44652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52022</v>
      </c>
      <c r="B40" s="12">
        <f t="shared" si="12"/>
        <v>44682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62022</v>
      </c>
      <c r="B41" s="12">
        <f t="shared" si="12"/>
        <v>44713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72022</v>
      </c>
      <c r="B42" s="12">
        <f t="shared" si="12"/>
        <v>44743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82022</v>
      </c>
      <c r="B43" s="12">
        <f t="shared" si="12"/>
        <v>44774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92022</v>
      </c>
      <c r="B44" s="12">
        <f t="shared" si="12"/>
        <v>44805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102022</v>
      </c>
      <c r="B45" s="12">
        <f t="shared" si="12"/>
        <v>44835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112022</v>
      </c>
      <c r="B46" s="12">
        <f t="shared" si="12"/>
        <v>44866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122022</v>
      </c>
      <c r="B47" s="12">
        <f t="shared" si="12"/>
        <v>44896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12023</v>
      </c>
      <c r="B48" s="12">
        <f t="shared" si="12"/>
        <v>44927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22023</v>
      </c>
      <c r="B49" s="12">
        <f t="shared" si="12"/>
        <v>44958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32023</v>
      </c>
      <c r="B50" s="12">
        <f t="shared" si="12"/>
        <v>44986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42023</v>
      </c>
      <c r="B51" s="12">
        <f t="shared" si="12"/>
        <v>45017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52023</v>
      </c>
      <c r="B52" s="12">
        <f t="shared" si="12"/>
        <v>45047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62023</v>
      </c>
      <c r="B53" s="12">
        <f t="shared" si="12"/>
        <v>45078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72023</v>
      </c>
      <c r="B54" s="12">
        <f t="shared" si="12"/>
        <v>45108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82023</v>
      </c>
      <c r="B55" s="12">
        <f t="shared" si="12"/>
        <v>45139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92023</v>
      </c>
      <c r="B56" s="12">
        <f t="shared" si="12"/>
        <v>45170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102023</v>
      </c>
      <c r="B57" s="12">
        <f t="shared" si="12"/>
        <v>45200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112023</v>
      </c>
      <c r="B58" s="12">
        <f t="shared" si="12"/>
        <v>45231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122023</v>
      </c>
      <c r="B59" s="12">
        <f t="shared" si="12"/>
        <v>45261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12024</v>
      </c>
      <c r="B60" s="12">
        <f t="shared" si="12"/>
        <v>45292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22024</v>
      </c>
      <c r="B61" s="12">
        <f t="shared" si="12"/>
        <v>45323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32024</v>
      </c>
      <c r="B62" s="12">
        <f t="shared" si="12"/>
        <v>45352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42024</v>
      </c>
      <c r="B63" s="12">
        <f t="shared" si="12"/>
        <v>45383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52024</v>
      </c>
      <c r="B64" s="12">
        <f t="shared" si="12"/>
        <v>45413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62024</v>
      </c>
      <c r="B65" s="12">
        <f t="shared" si="12"/>
        <v>45444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72024</v>
      </c>
      <c r="B66" s="12">
        <f t="shared" si="12"/>
        <v>45474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82024</v>
      </c>
      <c r="B67" s="12">
        <f t="shared" si="12"/>
        <v>45505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92024</v>
      </c>
      <c r="B68" s="12">
        <f t="shared" si="12"/>
        <v>45536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102024</v>
      </c>
      <c r="B69" s="12">
        <f t="shared" si="12"/>
        <v>45566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112024</v>
      </c>
      <c r="B70" s="12">
        <f t="shared" ref="B70:B101" si="21">EDATE(B69,1)</f>
        <v>45597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122024</v>
      </c>
      <c r="B71" s="12">
        <f t="shared" si="21"/>
        <v>45627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12025</v>
      </c>
      <c r="B72" s="12">
        <f t="shared" si="21"/>
        <v>45658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22025</v>
      </c>
      <c r="B73" s="12">
        <f t="shared" si="21"/>
        <v>45689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32025</v>
      </c>
      <c r="B74" s="12">
        <f t="shared" si="21"/>
        <v>45717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42025</v>
      </c>
      <c r="B75" s="12">
        <f t="shared" si="21"/>
        <v>45748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52025</v>
      </c>
      <c r="B76" s="12">
        <f t="shared" si="21"/>
        <v>45778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62025</v>
      </c>
      <c r="B77" s="12">
        <f t="shared" si="21"/>
        <v>45809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72025</v>
      </c>
      <c r="B78" s="12">
        <f t="shared" si="21"/>
        <v>45839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82025</v>
      </c>
      <c r="B79" s="12">
        <f t="shared" si="21"/>
        <v>45870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92025</v>
      </c>
      <c r="B80" s="12">
        <f t="shared" si="21"/>
        <v>45901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102025</v>
      </c>
      <c r="B81" s="12">
        <f t="shared" si="21"/>
        <v>45931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112025</v>
      </c>
      <c r="B82" s="12">
        <f t="shared" si="21"/>
        <v>45962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122025</v>
      </c>
      <c r="B83" s="12">
        <f t="shared" si="21"/>
        <v>45992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12026</v>
      </c>
      <c r="B84" s="12">
        <f t="shared" si="21"/>
        <v>46023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22026</v>
      </c>
      <c r="B85" s="12">
        <f t="shared" si="21"/>
        <v>46054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32026</v>
      </c>
      <c r="B86" s="12">
        <f t="shared" si="21"/>
        <v>46082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42026</v>
      </c>
      <c r="B87" s="12">
        <f t="shared" si="21"/>
        <v>46113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52026</v>
      </c>
      <c r="B88" s="12">
        <f t="shared" si="21"/>
        <v>46143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62026</v>
      </c>
      <c r="B89" s="12">
        <f t="shared" si="21"/>
        <v>46174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72026</v>
      </c>
      <c r="B90" s="12">
        <f t="shared" si="21"/>
        <v>46204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82026</v>
      </c>
      <c r="B91" s="12">
        <f t="shared" si="21"/>
        <v>46235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92026</v>
      </c>
      <c r="B92" s="12">
        <f t="shared" si="21"/>
        <v>46266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102026</v>
      </c>
      <c r="B93" s="12">
        <f t="shared" si="21"/>
        <v>46296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112026</v>
      </c>
      <c r="B94" s="12">
        <f t="shared" si="21"/>
        <v>46327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122026</v>
      </c>
      <c r="B95" s="12">
        <f t="shared" si="21"/>
        <v>46357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12027</v>
      </c>
      <c r="B96" s="12">
        <f t="shared" si="21"/>
        <v>46388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22027</v>
      </c>
      <c r="B97" s="12">
        <f t="shared" si="21"/>
        <v>46419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32027</v>
      </c>
      <c r="B98" s="12">
        <f t="shared" si="21"/>
        <v>46447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42027</v>
      </c>
      <c r="B99" s="12">
        <f t="shared" si="21"/>
        <v>46478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52027</v>
      </c>
      <c r="B100" s="12">
        <f t="shared" si="21"/>
        <v>46508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62027</v>
      </c>
      <c r="B101" s="12">
        <f t="shared" si="21"/>
        <v>46539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72027</v>
      </c>
      <c r="B102" s="12">
        <f t="shared" ref="B102:B124" si="31">EDATE(B101,1)</f>
        <v>46569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82027</v>
      </c>
      <c r="B103" s="12">
        <f t="shared" si="31"/>
        <v>46600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92027</v>
      </c>
      <c r="B104" s="12">
        <f t="shared" si="31"/>
        <v>46631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102027</v>
      </c>
      <c r="B105" s="12">
        <f t="shared" si="31"/>
        <v>46661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112027</v>
      </c>
      <c r="B106" s="12">
        <f t="shared" si="31"/>
        <v>46692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122027</v>
      </c>
      <c r="B107" s="12">
        <f t="shared" si="31"/>
        <v>46722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12028</v>
      </c>
      <c r="B108" s="12">
        <f t="shared" si="31"/>
        <v>46753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22028</v>
      </c>
      <c r="B109" s="12">
        <f t="shared" si="31"/>
        <v>46784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32028</v>
      </c>
      <c r="B110" s="12">
        <f t="shared" si="31"/>
        <v>46813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42028</v>
      </c>
      <c r="B111" s="12">
        <f t="shared" si="31"/>
        <v>46844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52028</v>
      </c>
      <c r="B112" s="12">
        <f t="shared" si="31"/>
        <v>46874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62028</v>
      </c>
      <c r="B113" s="12">
        <f t="shared" si="31"/>
        <v>46905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72028</v>
      </c>
      <c r="B114" s="12">
        <f t="shared" si="31"/>
        <v>46935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82028</v>
      </c>
      <c r="B115" s="12">
        <f t="shared" si="31"/>
        <v>46966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92028</v>
      </c>
      <c r="B116" s="12">
        <f t="shared" si="31"/>
        <v>46997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102028</v>
      </c>
      <c r="B117" s="12">
        <f t="shared" si="31"/>
        <v>47027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112028</v>
      </c>
      <c r="B118" s="12">
        <f t="shared" si="31"/>
        <v>47058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122028</v>
      </c>
      <c r="B119" s="12">
        <f t="shared" si="31"/>
        <v>47088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12029</v>
      </c>
      <c r="B120" s="12">
        <f t="shared" si="31"/>
        <v>47119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22029</v>
      </c>
      <c r="B121" s="12">
        <f t="shared" si="31"/>
        <v>47150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32029</v>
      </c>
      <c r="B122" s="12">
        <f t="shared" si="31"/>
        <v>47178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42029</v>
      </c>
      <c r="B123" s="12">
        <f t="shared" si="31"/>
        <v>47209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52029</v>
      </c>
      <c r="B124" s="12">
        <f t="shared" si="31"/>
        <v>47239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34" sqref="M34"/>
    </sheetView>
  </sheetViews>
  <sheetFormatPr defaultColWidth="11" defaultRowHeight="15"/>
  <cols>
    <col min="1" max="1" width="7" hidden="1" customWidth="1"/>
    <col min="2" max="2" width="9.85714285714286" customWidth="1"/>
    <col min="4" max="4" width="10.1428571428571" customWidth="1"/>
    <col min="5" max="5" width="12" customWidth="1"/>
    <col min="6" max="6" width="9.85714285714286" customWidth="1"/>
    <col min="7" max="7" width="11.2857142857143" customWidth="1"/>
    <col min="8" max="8" width="11.1428571428571" customWidth="1"/>
    <col min="9" max="9" width="10" customWidth="1"/>
    <col min="11" max="11" width="11.4285714285714"/>
    <col min="12" max="13" width="11.5714285714286" customWidth="1"/>
    <col min="14" max="14" width="11" customWidth="1"/>
    <col min="15" max="15" width="10.7142857142857" customWidth="1"/>
    <col min="16" max="16" width="8.71428571428571" customWidth="1"/>
    <col min="17" max="17" width="3.71428571428571" customWidth="1"/>
    <col min="18" max="18" width="18.247619047619" customWidth="1"/>
    <col min="19" max="19" width="10.952380952381" customWidth="1"/>
  </cols>
  <sheetData>
    <row r="1" spans="2:16">
      <c r="B1" s="1" t="s">
        <v>9</v>
      </c>
      <c r="C1" s="2" t="s">
        <v>206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340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340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340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1000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290</v>
      </c>
      <c r="D6" s="13">
        <f t="shared" ref="D6:D37" si="4">C5*$K$1</f>
        <v>34</v>
      </c>
      <c r="E6" s="13">
        <f t="shared" ref="E6:E37" si="5">C5*$K$1+G5</f>
        <v>34</v>
      </c>
      <c r="F6" s="14">
        <f t="shared" ref="F6:F37" si="6">IF(J6&gt;E6,E6,J6)</f>
        <v>34</v>
      </c>
      <c r="G6" s="14">
        <f t="shared" si="0"/>
        <v>0</v>
      </c>
      <c r="H6" s="14">
        <f t="shared" ref="H6:H37" si="7">IF(J6&gt;F6,J6-F6,0)</f>
        <v>50</v>
      </c>
      <c r="I6" s="24">
        <f t="shared" ref="I6:I37" si="8">-SUMIF(L6:P6,"&lt;0",L6:P6)</f>
        <v>0</v>
      </c>
      <c r="J6" s="24">
        <f>IF($L6&gt;0,$L6,0)+IF($N6&gt;0,$N6,0)+IF($P6&gt;0,$P6,0)</f>
        <v>84</v>
      </c>
      <c r="K6" s="27">
        <v>43622</v>
      </c>
      <c r="L6" s="26">
        <v>84</v>
      </c>
      <c r="M6" s="27"/>
      <c r="N6" s="28"/>
      <c r="O6" s="27"/>
      <c r="P6" s="28"/>
      <c r="R6" s="34" t="s">
        <v>5</v>
      </c>
      <c r="S6" s="33">
        <f ca="1">VLOOKUP($A$2,$A$5:$P$127,4,FALSE)</f>
        <v>100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490</v>
      </c>
      <c r="D7" s="13">
        <f t="shared" si="4"/>
        <v>29</v>
      </c>
      <c r="E7" s="13">
        <f t="shared" si="5"/>
        <v>29</v>
      </c>
      <c r="F7" s="14">
        <f t="shared" si="6"/>
        <v>24</v>
      </c>
      <c r="G7" s="14">
        <f t="shared" si="0"/>
        <v>5</v>
      </c>
      <c r="H7" s="14">
        <f t="shared" si="7"/>
        <v>0</v>
      </c>
      <c r="I7" s="24">
        <f t="shared" si="8"/>
        <v>200</v>
      </c>
      <c r="J7" s="24">
        <f t="shared" ref="J7:J70" si="9">IF($L7&gt;0,$L7,0)+IF($N7&gt;0,$N7,0)+IF($P7&gt;0,$P7,0)</f>
        <v>24</v>
      </c>
      <c r="K7" s="27">
        <v>43654</v>
      </c>
      <c r="L7" s="26">
        <v>24</v>
      </c>
      <c r="M7" s="27">
        <v>43654</v>
      </c>
      <c r="N7" s="28">
        <v>-200</v>
      </c>
      <c r="O7" s="27"/>
      <c r="P7" s="28"/>
      <c r="R7" s="35" t="s">
        <v>24</v>
      </c>
      <c r="S7" s="33">
        <f ca="1">VLOOKUP($A$2,$A$5:$P$127,7,FALSE)</f>
        <v>100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490</v>
      </c>
      <c r="D8" s="13">
        <f t="shared" si="4"/>
        <v>49</v>
      </c>
      <c r="E8" s="13">
        <f t="shared" si="5"/>
        <v>54</v>
      </c>
      <c r="F8" s="14">
        <f t="shared" si="6"/>
        <v>0</v>
      </c>
      <c r="G8" s="14">
        <f t="shared" si="0"/>
        <v>54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490</v>
      </c>
      <c r="D9" s="13">
        <f t="shared" si="4"/>
        <v>49</v>
      </c>
      <c r="E9" s="13">
        <f t="shared" si="5"/>
        <v>103</v>
      </c>
      <c r="F9" s="14">
        <f t="shared" si="6"/>
        <v>103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103</v>
      </c>
      <c r="K9" s="27">
        <v>43712</v>
      </c>
      <c r="L9" s="26">
        <v>103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390</v>
      </c>
      <c r="D10" s="13">
        <f t="shared" si="4"/>
        <v>49</v>
      </c>
      <c r="E10" s="13">
        <f t="shared" si="5"/>
        <v>49</v>
      </c>
      <c r="F10" s="14">
        <f t="shared" si="6"/>
        <v>49</v>
      </c>
      <c r="G10" s="14">
        <f t="shared" si="0"/>
        <v>0</v>
      </c>
      <c r="H10" s="14">
        <f t="shared" si="7"/>
        <v>100</v>
      </c>
      <c r="I10" s="24">
        <f t="shared" si="8"/>
        <v>0</v>
      </c>
      <c r="J10" s="24">
        <f t="shared" si="9"/>
        <v>149</v>
      </c>
      <c r="K10" s="27">
        <v>43743</v>
      </c>
      <c r="L10" s="26">
        <v>149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290</v>
      </c>
      <c r="D11" s="13">
        <f t="shared" si="4"/>
        <v>39</v>
      </c>
      <c r="E11" s="13">
        <f t="shared" si="5"/>
        <v>39</v>
      </c>
      <c r="F11" s="14">
        <f t="shared" si="6"/>
        <v>39</v>
      </c>
      <c r="G11" s="14">
        <f t="shared" si="0"/>
        <v>0</v>
      </c>
      <c r="H11" s="14">
        <f t="shared" si="7"/>
        <v>100</v>
      </c>
      <c r="I11" s="24">
        <f t="shared" si="8"/>
        <v>0</v>
      </c>
      <c r="J11" s="24">
        <f t="shared" si="9"/>
        <v>139</v>
      </c>
      <c r="K11" s="27">
        <v>43775</v>
      </c>
      <c r="L11" s="26">
        <v>139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290</v>
      </c>
      <c r="D12" s="13">
        <f t="shared" si="4"/>
        <v>29</v>
      </c>
      <c r="E12" s="13">
        <f t="shared" si="5"/>
        <v>29</v>
      </c>
      <c r="F12" s="14">
        <f t="shared" si="6"/>
        <v>29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29</v>
      </c>
      <c r="K12" s="27">
        <v>43806</v>
      </c>
      <c r="L12" s="26">
        <v>29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190</v>
      </c>
      <c r="D13" s="13">
        <f t="shared" si="4"/>
        <v>29</v>
      </c>
      <c r="E13" s="13">
        <f t="shared" si="5"/>
        <v>29</v>
      </c>
      <c r="F13" s="14">
        <f t="shared" si="6"/>
        <v>29</v>
      </c>
      <c r="G13" s="14">
        <f t="shared" si="0"/>
        <v>0</v>
      </c>
      <c r="H13" s="14">
        <f t="shared" si="7"/>
        <v>100</v>
      </c>
      <c r="I13" s="24">
        <f t="shared" si="8"/>
        <v>0</v>
      </c>
      <c r="J13" s="24">
        <f t="shared" si="9"/>
        <v>129</v>
      </c>
      <c r="K13" s="27">
        <v>43835</v>
      </c>
      <c r="L13" s="26">
        <v>129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90</v>
      </c>
      <c r="D14" s="13">
        <f t="shared" si="4"/>
        <v>19</v>
      </c>
      <c r="E14" s="13">
        <f t="shared" si="5"/>
        <v>19</v>
      </c>
      <c r="F14" s="14">
        <f t="shared" si="6"/>
        <v>19</v>
      </c>
      <c r="G14" s="14">
        <f t="shared" si="0"/>
        <v>0</v>
      </c>
      <c r="H14" s="14">
        <f t="shared" si="7"/>
        <v>100</v>
      </c>
      <c r="I14" s="24">
        <f t="shared" si="8"/>
        <v>0</v>
      </c>
      <c r="J14" s="24">
        <f t="shared" si="9"/>
        <v>119</v>
      </c>
      <c r="K14" s="27">
        <v>43866</v>
      </c>
      <c r="L14" s="26">
        <v>119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0</v>
      </c>
      <c r="D15" s="13">
        <f t="shared" si="4"/>
        <v>9</v>
      </c>
      <c r="E15" s="13">
        <f t="shared" si="5"/>
        <v>9</v>
      </c>
      <c r="F15" s="14">
        <f t="shared" si="6"/>
        <v>9</v>
      </c>
      <c r="G15" s="14">
        <f t="shared" si="0"/>
        <v>0</v>
      </c>
      <c r="H15" s="14">
        <f t="shared" si="7"/>
        <v>90</v>
      </c>
      <c r="I15" s="24">
        <f t="shared" si="8"/>
        <v>0</v>
      </c>
      <c r="J15" s="24">
        <f t="shared" si="9"/>
        <v>99</v>
      </c>
      <c r="K15" s="29">
        <v>43899</v>
      </c>
      <c r="L15" s="26">
        <v>99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1000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1000</v>
      </c>
      <c r="J20" s="24">
        <f t="shared" si="9"/>
        <v>0</v>
      </c>
      <c r="K20" s="25">
        <v>44055</v>
      </c>
      <c r="L20" s="26">
        <v>-1000</v>
      </c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1000</v>
      </c>
      <c r="D21" s="13">
        <f t="shared" si="4"/>
        <v>100</v>
      </c>
      <c r="E21" s="13">
        <f t="shared" si="5"/>
        <v>100</v>
      </c>
      <c r="F21" s="14">
        <f t="shared" si="6"/>
        <v>0</v>
      </c>
      <c r="G21" s="14">
        <f t="shared" si="0"/>
        <v>100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1000</v>
      </c>
      <c r="D22" s="13">
        <f t="shared" si="4"/>
        <v>100</v>
      </c>
      <c r="E22" s="13">
        <f t="shared" si="5"/>
        <v>200</v>
      </c>
      <c r="F22" s="14">
        <f t="shared" si="6"/>
        <v>0</v>
      </c>
      <c r="G22" s="14">
        <f t="shared" si="0"/>
        <v>200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1000</v>
      </c>
      <c r="D23" s="13">
        <f t="shared" si="4"/>
        <v>100</v>
      </c>
      <c r="E23" s="13">
        <f t="shared" si="5"/>
        <v>300</v>
      </c>
      <c r="F23" s="14">
        <f t="shared" si="6"/>
        <v>0</v>
      </c>
      <c r="G23" s="14">
        <f t="shared" si="0"/>
        <v>300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1000</v>
      </c>
      <c r="D24" s="13">
        <f t="shared" si="4"/>
        <v>100</v>
      </c>
      <c r="E24" s="13">
        <f t="shared" si="5"/>
        <v>400</v>
      </c>
      <c r="F24" s="14">
        <f t="shared" si="6"/>
        <v>0</v>
      </c>
      <c r="G24" s="14">
        <f t="shared" si="0"/>
        <v>400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1000</v>
      </c>
      <c r="D25" s="13">
        <f t="shared" si="4"/>
        <v>100</v>
      </c>
      <c r="E25" s="13">
        <f t="shared" si="5"/>
        <v>500</v>
      </c>
      <c r="F25" s="14">
        <f t="shared" si="6"/>
        <v>0</v>
      </c>
      <c r="G25" s="14">
        <f t="shared" si="0"/>
        <v>500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1000</v>
      </c>
      <c r="D26" s="13">
        <f t="shared" si="4"/>
        <v>100</v>
      </c>
      <c r="E26" s="13">
        <f t="shared" si="5"/>
        <v>600</v>
      </c>
      <c r="F26" s="14">
        <f t="shared" si="6"/>
        <v>0</v>
      </c>
      <c r="G26" s="14">
        <f t="shared" si="0"/>
        <v>600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1000</v>
      </c>
      <c r="D27" s="13">
        <f t="shared" si="4"/>
        <v>100</v>
      </c>
      <c r="E27" s="13">
        <f t="shared" si="5"/>
        <v>700</v>
      </c>
      <c r="F27" s="14">
        <f t="shared" si="6"/>
        <v>0</v>
      </c>
      <c r="G27" s="14">
        <f t="shared" si="0"/>
        <v>700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1000</v>
      </c>
      <c r="D28" s="13">
        <f t="shared" si="4"/>
        <v>100</v>
      </c>
      <c r="E28" s="13">
        <f t="shared" si="5"/>
        <v>800</v>
      </c>
      <c r="F28" s="14">
        <f t="shared" si="6"/>
        <v>0</v>
      </c>
      <c r="G28" s="14">
        <f t="shared" si="0"/>
        <v>800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1000</v>
      </c>
      <c r="D29" s="13">
        <f t="shared" si="4"/>
        <v>100</v>
      </c>
      <c r="E29" s="13">
        <f t="shared" si="5"/>
        <v>900</v>
      </c>
      <c r="F29" s="14">
        <f t="shared" si="6"/>
        <v>0</v>
      </c>
      <c r="G29" s="14">
        <f t="shared" si="0"/>
        <v>900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1000</v>
      </c>
      <c r="D30" s="13">
        <f t="shared" si="4"/>
        <v>100</v>
      </c>
      <c r="E30" s="13">
        <f t="shared" si="5"/>
        <v>1000</v>
      </c>
      <c r="F30" s="14">
        <f t="shared" si="6"/>
        <v>0</v>
      </c>
      <c r="G30" s="14">
        <f t="shared" si="0"/>
        <v>1000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1000</v>
      </c>
      <c r="D31" s="13">
        <f t="shared" si="4"/>
        <v>100</v>
      </c>
      <c r="E31" s="13">
        <f t="shared" si="5"/>
        <v>1100</v>
      </c>
      <c r="F31" s="14">
        <f t="shared" si="6"/>
        <v>0</v>
      </c>
      <c r="G31" s="14">
        <f t="shared" si="0"/>
        <v>1100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1000</v>
      </c>
      <c r="D32" s="13">
        <f t="shared" si="4"/>
        <v>100</v>
      </c>
      <c r="E32" s="13">
        <f t="shared" si="5"/>
        <v>1200</v>
      </c>
      <c r="F32" s="14">
        <f t="shared" si="6"/>
        <v>0</v>
      </c>
      <c r="G32" s="14">
        <f t="shared" si="0"/>
        <v>1200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1000</v>
      </c>
      <c r="D33" s="13">
        <f t="shared" si="4"/>
        <v>100</v>
      </c>
      <c r="E33" s="13">
        <f t="shared" si="5"/>
        <v>1300</v>
      </c>
      <c r="F33" s="14">
        <f t="shared" si="6"/>
        <v>0</v>
      </c>
      <c r="G33" s="14">
        <f t="shared" si="0"/>
        <v>1300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1000</v>
      </c>
      <c r="D34" s="13">
        <f t="shared" si="4"/>
        <v>100</v>
      </c>
      <c r="E34" s="13">
        <f t="shared" si="5"/>
        <v>1400</v>
      </c>
      <c r="F34" s="14">
        <f t="shared" si="6"/>
        <v>0</v>
      </c>
      <c r="G34" s="14">
        <f t="shared" si="0"/>
        <v>1400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1000</v>
      </c>
      <c r="D35" s="13">
        <f t="shared" si="4"/>
        <v>100</v>
      </c>
      <c r="E35" s="13">
        <f t="shared" si="5"/>
        <v>1500</v>
      </c>
      <c r="F35" s="14">
        <f t="shared" si="6"/>
        <v>0</v>
      </c>
      <c r="G35" s="14">
        <f t="shared" si="0"/>
        <v>1500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1000</v>
      </c>
      <c r="D36" s="13">
        <f t="shared" si="4"/>
        <v>100</v>
      </c>
      <c r="E36" s="13">
        <f t="shared" si="5"/>
        <v>1600</v>
      </c>
      <c r="F36" s="14">
        <f t="shared" si="6"/>
        <v>0</v>
      </c>
      <c r="G36" s="14">
        <f t="shared" si="0"/>
        <v>1600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1000</v>
      </c>
      <c r="D37" s="13">
        <f t="shared" si="4"/>
        <v>100</v>
      </c>
      <c r="E37" s="13">
        <f t="shared" si="5"/>
        <v>1700</v>
      </c>
      <c r="F37" s="14">
        <f t="shared" si="6"/>
        <v>0</v>
      </c>
      <c r="G37" s="14">
        <f t="shared" ref="G37:G68" si="10">E37-F37</f>
        <v>1700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1000</v>
      </c>
      <c r="D38" s="13">
        <f t="shared" ref="D38:D69" si="14">C37*$K$1</f>
        <v>100</v>
      </c>
      <c r="E38" s="13">
        <f t="shared" ref="E38:E69" si="15">C37*$K$1+G37</f>
        <v>1800</v>
      </c>
      <c r="F38" s="14">
        <f t="shared" ref="F38:F69" si="16">IF(J38&gt;E38,E38,J38)</f>
        <v>0</v>
      </c>
      <c r="G38" s="14">
        <f t="shared" si="10"/>
        <v>1800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1000</v>
      </c>
      <c r="D39" s="13">
        <f t="shared" si="14"/>
        <v>100</v>
      </c>
      <c r="E39" s="13">
        <f t="shared" si="15"/>
        <v>1900</v>
      </c>
      <c r="F39" s="14">
        <f t="shared" si="16"/>
        <v>0</v>
      </c>
      <c r="G39" s="14">
        <f t="shared" si="10"/>
        <v>1900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1000</v>
      </c>
      <c r="D40" s="13">
        <f t="shared" si="14"/>
        <v>100</v>
      </c>
      <c r="E40" s="13">
        <f t="shared" si="15"/>
        <v>2000</v>
      </c>
      <c r="F40" s="14">
        <f t="shared" si="16"/>
        <v>0</v>
      </c>
      <c r="G40" s="14">
        <f t="shared" si="10"/>
        <v>2000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1000</v>
      </c>
      <c r="D41" s="13">
        <f t="shared" si="14"/>
        <v>100</v>
      </c>
      <c r="E41" s="13">
        <f t="shared" si="15"/>
        <v>2100</v>
      </c>
      <c r="F41" s="14">
        <f t="shared" si="16"/>
        <v>0</v>
      </c>
      <c r="G41" s="14">
        <f t="shared" si="10"/>
        <v>2100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1000</v>
      </c>
      <c r="D42" s="13">
        <f t="shared" si="14"/>
        <v>100</v>
      </c>
      <c r="E42" s="13">
        <f t="shared" si="15"/>
        <v>2200</v>
      </c>
      <c r="F42" s="14">
        <f t="shared" si="16"/>
        <v>0</v>
      </c>
      <c r="G42" s="14">
        <f t="shared" si="10"/>
        <v>2200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1000</v>
      </c>
      <c r="D43" s="13">
        <f t="shared" si="14"/>
        <v>100</v>
      </c>
      <c r="E43" s="13">
        <f t="shared" si="15"/>
        <v>2300</v>
      </c>
      <c r="F43" s="14">
        <f t="shared" si="16"/>
        <v>0</v>
      </c>
      <c r="G43" s="14">
        <f t="shared" si="10"/>
        <v>2300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1000</v>
      </c>
      <c r="D44" s="13">
        <f t="shared" si="14"/>
        <v>100</v>
      </c>
      <c r="E44" s="13">
        <f t="shared" si="15"/>
        <v>2400</v>
      </c>
      <c r="F44" s="14">
        <f t="shared" si="16"/>
        <v>0</v>
      </c>
      <c r="G44" s="14">
        <f t="shared" si="10"/>
        <v>2400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1000</v>
      </c>
      <c r="D45" s="13">
        <f t="shared" si="14"/>
        <v>100</v>
      </c>
      <c r="E45" s="13">
        <f t="shared" si="15"/>
        <v>2500</v>
      </c>
      <c r="F45" s="14">
        <f t="shared" si="16"/>
        <v>0</v>
      </c>
      <c r="G45" s="14">
        <f t="shared" si="10"/>
        <v>2500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1000</v>
      </c>
      <c r="D46" s="13">
        <f t="shared" si="14"/>
        <v>100</v>
      </c>
      <c r="E46" s="13">
        <f t="shared" si="15"/>
        <v>2600</v>
      </c>
      <c r="F46" s="14">
        <f t="shared" si="16"/>
        <v>0</v>
      </c>
      <c r="G46" s="14">
        <f t="shared" si="10"/>
        <v>2600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1000</v>
      </c>
      <c r="D47" s="13">
        <f t="shared" si="14"/>
        <v>100</v>
      </c>
      <c r="E47" s="13">
        <f t="shared" si="15"/>
        <v>2700</v>
      </c>
      <c r="F47" s="14">
        <f t="shared" si="16"/>
        <v>0</v>
      </c>
      <c r="G47" s="14">
        <f t="shared" si="10"/>
        <v>2700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1000</v>
      </c>
      <c r="D48" s="13">
        <f t="shared" si="14"/>
        <v>100</v>
      </c>
      <c r="E48" s="13">
        <f t="shared" si="15"/>
        <v>2800</v>
      </c>
      <c r="F48" s="14">
        <f t="shared" si="16"/>
        <v>0</v>
      </c>
      <c r="G48" s="14">
        <f t="shared" si="10"/>
        <v>2800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1000</v>
      </c>
      <c r="D49" s="13">
        <f t="shared" si="14"/>
        <v>100</v>
      </c>
      <c r="E49" s="13">
        <f t="shared" si="15"/>
        <v>2900</v>
      </c>
      <c r="F49" s="14">
        <f t="shared" si="16"/>
        <v>0</v>
      </c>
      <c r="G49" s="14">
        <f t="shared" si="10"/>
        <v>2900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1000</v>
      </c>
      <c r="D50" s="13">
        <f t="shared" si="14"/>
        <v>100</v>
      </c>
      <c r="E50" s="13">
        <f t="shared" si="15"/>
        <v>3000</v>
      </c>
      <c r="F50" s="14">
        <f t="shared" si="16"/>
        <v>0</v>
      </c>
      <c r="G50" s="14">
        <f t="shared" si="10"/>
        <v>3000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1000</v>
      </c>
      <c r="D51" s="13">
        <f t="shared" si="14"/>
        <v>100</v>
      </c>
      <c r="E51" s="13">
        <f t="shared" si="15"/>
        <v>3100</v>
      </c>
      <c r="F51" s="14">
        <f t="shared" si="16"/>
        <v>0</v>
      </c>
      <c r="G51" s="14">
        <f t="shared" si="10"/>
        <v>3100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1000</v>
      </c>
      <c r="D52" s="13">
        <f t="shared" si="14"/>
        <v>100</v>
      </c>
      <c r="E52" s="13">
        <f t="shared" si="15"/>
        <v>3200</v>
      </c>
      <c r="F52" s="14">
        <f t="shared" si="16"/>
        <v>0</v>
      </c>
      <c r="G52" s="14">
        <f t="shared" si="10"/>
        <v>3200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1000</v>
      </c>
      <c r="D53" s="13">
        <f t="shared" si="14"/>
        <v>100</v>
      </c>
      <c r="E53" s="13">
        <f t="shared" si="15"/>
        <v>3300</v>
      </c>
      <c r="F53" s="14">
        <f t="shared" si="16"/>
        <v>0</v>
      </c>
      <c r="G53" s="14">
        <f t="shared" si="10"/>
        <v>3300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1000</v>
      </c>
      <c r="D54" s="13">
        <f t="shared" si="14"/>
        <v>100</v>
      </c>
      <c r="E54" s="13">
        <f t="shared" si="15"/>
        <v>3400</v>
      </c>
      <c r="F54" s="14">
        <f t="shared" si="16"/>
        <v>0</v>
      </c>
      <c r="G54" s="14">
        <f t="shared" si="10"/>
        <v>3400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1000</v>
      </c>
      <c r="D55" s="13">
        <f t="shared" si="14"/>
        <v>100</v>
      </c>
      <c r="E55" s="13">
        <f t="shared" si="15"/>
        <v>3500</v>
      </c>
      <c r="F55" s="14">
        <f t="shared" si="16"/>
        <v>0</v>
      </c>
      <c r="G55" s="14">
        <f t="shared" si="10"/>
        <v>3500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1000</v>
      </c>
      <c r="D56" s="13">
        <f t="shared" si="14"/>
        <v>100</v>
      </c>
      <c r="E56" s="13">
        <f t="shared" si="15"/>
        <v>3600</v>
      </c>
      <c r="F56" s="14">
        <f t="shared" si="16"/>
        <v>0</v>
      </c>
      <c r="G56" s="14">
        <f t="shared" si="10"/>
        <v>3600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1000</v>
      </c>
      <c r="D57" s="13">
        <f t="shared" si="14"/>
        <v>100</v>
      </c>
      <c r="E57" s="13">
        <f t="shared" si="15"/>
        <v>3700</v>
      </c>
      <c r="F57" s="14">
        <f t="shared" si="16"/>
        <v>0</v>
      </c>
      <c r="G57" s="14">
        <f t="shared" si="10"/>
        <v>3700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1000</v>
      </c>
      <c r="D58" s="13">
        <f t="shared" si="14"/>
        <v>100</v>
      </c>
      <c r="E58" s="13">
        <f t="shared" si="15"/>
        <v>3800</v>
      </c>
      <c r="F58" s="14">
        <f t="shared" si="16"/>
        <v>0</v>
      </c>
      <c r="G58" s="14">
        <f t="shared" si="10"/>
        <v>3800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1000</v>
      </c>
      <c r="D59" s="13">
        <f t="shared" si="14"/>
        <v>100</v>
      </c>
      <c r="E59" s="13">
        <f t="shared" si="15"/>
        <v>3900</v>
      </c>
      <c r="F59" s="14">
        <f t="shared" si="16"/>
        <v>0</v>
      </c>
      <c r="G59" s="14">
        <f t="shared" si="10"/>
        <v>3900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1000</v>
      </c>
      <c r="D60" s="13">
        <f t="shared" si="14"/>
        <v>100</v>
      </c>
      <c r="E60" s="13">
        <f t="shared" si="15"/>
        <v>4000</v>
      </c>
      <c r="F60" s="14">
        <f t="shared" si="16"/>
        <v>0</v>
      </c>
      <c r="G60" s="14">
        <f t="shared" si="10"/>
        <v>4000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1000</v>
      </c>
      <c r="D61" s="13">
        <f t="shared" si="14"/>
        <v>100</v>
      </c>
      <c r="E61" s="13">
        <f t="shared" si="15"/>
        <v>4100</v>
      </c>
      <c r="F61" s="14">
        <f t="shared" si="16"/>
        <v>0</v>
      </c>
      <c r="G61" s="14">
        <f t="shared" si="10"/>
        <v>4100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1000</v>
      </c>
      <c r="D62" s="13">
        <f t="shared" si="14"/>
        <v>100</v>
      </c>
      <c r="E62" s="13">
        <f t="shared" si="15"/>
        <v>4200</v>
      </c>
      <c r="F62" s="14">
        <f t="shared" si="16"/>
        <v>0</v>
      </c>
      <c r="G62" s="14">
        <f t="shared" si="10"/>
        <v>4200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1000</v>
      </c>
      <c r="D63" s="13">
        <f t="shared" si="14"/>
        <v>100</v>
      </c>
      <c r="E63" s="13">
        <f t="shared" si="15"/>
        <v>4300</v>
      </c>
      <c r="F63" s="14">
        <f t="shared" si="16"/>
        <v>0</v>
      </c>
      <c r="G63" s="14">
        <f t="shared" si="10"/>
        <v>4300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1000</v>
      </c>
      <c r="D64" s="13">
        <f t="shared" si="14"/>
        <v>100</v>
      </c>
      <c r="E64" s="13">
        <f t="shared" si="15"/>
        <v>4400</v>
      </c>
      <c r="F64" s="14">
        <f t="shared" si="16"/>
        <v>0</v>
      </c>
      <c r="G64" s="14">
        <f t="shared" si="10"/>
        <v>4400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1000</v>
      </c>
      <c r="D65" s="13">
        <f t="shared" si="14"/>
        <v>100</v>
      </c>
      <c r="E65" s="13">
        <f t="shared" si="15"/>
        <v>4500</v>
      </c>
      <c r="F65" s="14">
        <f t="shared" si="16"/>
        <v>0</v>
      </c>
      <c r="G65" s="14">
        <f t="shared" si="10"/>
        <v>4500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1000</v>
      </c>
      <c r="D66" s="13">
        <f t="shared" si="14"/>
        <v>100</v>
      </c>
      <c r="E66" s="13">
        <f t="shared" si="15"/>
        <v>4600</v>
      </c>
      <c r="F66" s="14">
        <f t="shared" si="16"/>
        <v>0</v>
      </c>
      <c r="G66" s="14">
        <f t="shared" si="10"/>
        <v>4600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1000</v>
      </c>
      <c r="D67" s="13">
        <f t="shared" si="14"/>
        <v>100</v>
      </c>
      <c r="E67" s="13">
        <f t="shared" si="15"/>
        <v>4700</v>
      </c>
      <c r="F67" s="14">
        <f t="shared" si="16"/>
        <v>0</v>
      </c>
      <c r="G67" s="14">
        <f t="shared" si="10"/>
        <v>4700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1000</v>
      </c>
      <c r="D68" s="13">
        <f t="shared" si="14"/>
        <v>100</v>
      </c>
      <c r="E68" s="13">
        <f t="shared" si="15"/>
        <v>4800</v>
      </c>
      <c r="F68" s="14">
        <f t="shared" si="16"/>
        <v>0</v>
      </c>
      <c r="G68" s="14">
        <f t="shared" si="10"/>
        <v>4800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1000</v>
      </c>
      <c r="D69" s="13">
        <f t="shared" si="14"/>
        <v>100</v>
      </c>
      <c r="E69" s="13">
        <f t="shared" si="15"/>
        <v>4900</v>
      </c>
      <c r="F69" s="14">
        <f t="shared" si="16"/>
        <v>0</v>
      </c>
      <c r="G69" s="14">
        <f t="shared" ref="G69:G100" si="19">E69-F69</f>
        <v>4900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1000</v>
      </c>
      <c r="D70" s="13">
        <f t="shared" ref="D70:D101" si="23">C69*$K$1</f>
        <v>100</v>
      </c>
      <c r="E70" s="13">
        <f t="shared" ref="E70:E101" si="24">C69*$K$1+G69</f>
        <v>5000</v>
      </c>
      <c r="F70" s="14">
        <f t="shared" ref="F70:F101" si="25">IF(J70&gt;E70,E70,J70)</f>
        <v>0</v>
      </c>
      <c r="G70" s="14">
        <f t="shared" si="19"/>
        <v>5000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1000</v>
      </c>
      <c r="D71" s="13">
        <f t="shared" si="23"/>
        <v>100</v>
      </c>
      <c r="E71" s="13">
        <f t="shared" si="24"/>
        <v>5100</v>
      </c>
      <c r="F71" s="14">
        <f t="shared" si="25"/>
        <v>0</v>
      </c>
      <c r="G71" s="14">
        <f t="shared" si="19"/>
        <v>5100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1000</v>
      </c>
      <c r="D72" s="13">
        <f t="shared" si="23"/>
        <v>100</v>
      </c>
      <c r="E72" s="13">
        <f t="shared" si="24"/>
        <v>5200</v>
      </c>
      <c r="F72" s="14">
        <f t="shared" si="25"/>
        <v>0</v>
      </c>
      <c r="G72" s="14">
        <f t="shared" si="19"/>
        <v>5200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1000</v>
      </c>
      <c r="D73" s="13">
        <f t="shared" si="23"/>
        <v>100</v>
      </c>
      <c r="E73" s="13">
        <f t="shared" si="24"/>
        <v>5300</v>
      </c>
      <c r="F73" s="14">
        <f t="shared" si="25"/>
        <v>0</v>
      </c>
      <c r="G73" s="14">
        <f t="shared" si="19"/>
        <v>5300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1000</v>
      </c>
      <c r="D74" s="13">
        <f t="shared" si="23"/>
        <v>100</v>
      </c>
      <c r="E74" s="13">
        <f t="shared" si="24"/>
        <v>5400</v>
      </c>
      <c r="F74" s="14">
        <f t="shared" si="25"/>
        <v>0</v>
      </c>
      <c r="G74" s="14">
        <f t="shared" si="19"/>
        <v>5400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1000</v>
      </c>
      <c r="D75" s="13">
        <f t="shared" si="23"/>
        <v>100</v>
      </c>
      <c r="E75" s="13">
        <f t="shared" si="24"/>
        <v>5500</v>
      </c>
      <c r="F75" s="14">
        <f t="shared" si="25"/>
        <v>0</v>
      </c>
      <c r="G75" s="14">
        <f t="shared" si="19"/>
        <v>5500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1000</v>
      </c>
      <c r="D76" s="13">
        <f t="shared" si="23"/>
        <v>100</v>
      </c>
      <c r="E76" s="13">
        <f t="shared" si="24"/>
        <v>5600</v>
      </c>
      <c r="F76" s="14">
        <f t="shared" si="25"/>
        <v>0</v>
      </c>
      <c r="G76" s="14">
        <f t="shared" si="19"/>
        <v>5600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1000</v>
      </c>
      <c r="D77" s="13">
        <f t="shared" si="23"/>
        <v>100</v>
      </c>
      <c r="E77" s="13">
        <f t="shared" si="24"/>
        <v>5700</v>
      </c>
      <c r="F77" s="14">
        <f t="shared" si="25"/>
        <v>0</v>
      </c>
      <c r="G77" s="14">
        <f t="shared" si="19"/>
        <v>5700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1000</v>
      </c>
      <c r="D78" s="13">
        <f t="shared" si="23"/>
        <v>100</v>
      </c>
      <c r="E78" s="13">
        <f t="shared" si="24"/>
        <v>5800</v>
      </c>
      <c r="F78" s="14">
        <f t="shared" si="25"/>
        <v>0</v>
      </c>
      <c r="G78" s="14">
        <f t="shared" si="19"/>
        <v>5800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1000</v>
      </c>
      <c r="D79" s="13">
        <f t="shared" si="23"/>
        <v>100</v>
      </c>
      <c r="E79" s="13">
        <f t="shared" si="24"/>
        <v>5900</v>
      </c>
      <c r="F79" s="14">
        <f t="shared" si="25"/>
        <v>0</v>
      </c>
      <c r="G79" s="14">
        <f t="shared" si="19"/>
        <v>5900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1000</v>
      </c>
      <c r="D80" s="13">
        <f t="shared" si="23"/>
        <v>100</v>
      </c>
      <c r="E80" s="13">
        <f t="shared" si="24"/>
        <v>6000</v>
      </c>
      <c r="F80" s="14">
        <f t="shared" si="25"/>
        <v>0</v>
      </c>
      <c r="G80" s="14">
        <f t="shared" si="19"/>
        <v>6000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1000</v>
      </c>
      <c r="D81" s="13">
        <f t="shared" si="23"/>
        <v>100</v>
      </c>
      <c r="E81" s="13">
        <f t="shared" si="24"/>
        <v>6100</v>
      </c>
      <c r="F81" s="14">
        <f t="shared" si="25"/>
        <v>0</v>
      </c>
      <c r="G81" s="14">
        <f t="shared" si="19"/>
        <v>6100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1000</v>
      </c>
      <c r="D82" s="13">
        <f t="shared" si="23"/>
        <v>100</v>
      </c>
      <c r="E82" s="13">
        <f t="shared" si="24"/>
        <v>6200</v>
      </c>
      <c r="F82" s="14">
        <f t="shared" si="25"/>
        <v>0</v>
      </c>
      <c r="G82" s="14">
        <f t="shared" si="19"/>
        <v>6200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1000</v>
      </c>
      <c r="D83" s="13">
        <f t="shared" si="23"/>
        <v>100</v>
      </c>
      <c r="E83" s="13">
        <f t="shared" si="24"/>
        <v>6300</v>
      </c>
      <c r="F83" s="14">
        <f t="shared" si="25"/>
        <v>0</v>
      </c>
      <c r="G83" s="14">
        <f t="shared" si="19"/>
        <v>6300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1000</v>
      </c>
      <c r="D84" s="13">
        <f t="shared" si="23"/>
        <v>100</v>
      </c>
      <c r="E84" s="13">
        <f t="shared" si="24"/>
        <v>6400</v>
      </c>
      <c r="F84" s="14">
        <f t="shared" si="25"/>
        <v>0</v>
      </c>
      <c r="G84" s="14">
        <f t="shared" si="19"/>
        <v>6400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1000</v>
      </c>
      <c r="D85" s="13">
        <f t="shared" si="23"/>
        <v>100</v>
      </c>
      <c r="E85" s="13">
        <f t="shared" si="24"/>
        <v>6500</v>
      </c>
      <c r="F85" s="14">
        <f t="shared" si="25"/>
        <v>0</v>
      </c>
      <c r="G85" s="14">
        <f t="shared" si="19"/>
        <v>6500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1000</v>
      </c>
      <c r="D86" s="13">
        <f t="shared" si="23"/>
        <v>100</v>
      </c>
      <c r="E86" s="13">
        <f t="shared" si="24"/>
        <v>6600</v>
      </c>
      <c r="F86" s="14">
        <f t="shared" si="25"/>
        <v>0</v>
      </c>
      <c r="G86" s="14">
        <f t="shared" si="19"/>
        <v>6600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1000</v>
      </c>
      <c r="D87" s="13">
        <f t="shared" si="23"/>
        <v>100</v>
      </c>
      <c r="E87" s="13">
        <f t="shared" si="24"/>
        <v>6700</v>
      </c>
      <c r="F87" s="14">
        <f t="shared" si="25"/>
        <v>0</v>
      </c>
      <c r="G87" s="14">
        <f t="shared" si="19"/>
        <v>6700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1000</v>
      </c>
      <c r="D88" s="13">
        <f t="shared" si="23"/>
        <v>100</v>
      </c>
      <c r="E88" s="13">
        <f t="shared" si="24"/>
        <v>6800</v>
      </c>
      <c r="F88" s="14">
        <f t="shared" si="25"/>
        <v>0</v>
      </c>
      <c r="G88" s="14">
        <f t="shared" si="19"/>
        <v>6800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1000</v>
      </c>
      <c r="D89" s="13">
        <f t="shared" si="23"/>
        <v>100</v>
      </c>
      <c r="E89" s="13">
        <f t="shared" si="24"/>
        <v>6900</v>
      </c>
      <c r="F89" s="14">
        <f t="shared" si="25"/>
        <v>0</v>
      </c>
      <c r="G89" s="14">
        <f t="shared" si="19"/>
        <v>6900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1000</v>
      </c>
      <c r="D90" s="13">
        <f t="shared" si="23"/>
        <v>100</v>
      </c>
      <c r="E90" s="13">
        <f t="shared" si="24"/>
        <v>7000</v>
      </c>
      <c r="F90" s="14">
        <f t="shared" si="25"/>
        <v>0</v>
      </c>
      <c r="G90" s="14">
        <f t="shared" si="19"/>
        <v>7000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1000</v>
      </c>
      <c r="D91" s="13">
        <f t="shared" si="23"/>
        <v>100</v>
      </c>
      <c r="E91" s="13">
        <f t="shared" si="24"/>
        <v>7100</v>
      </c>
      <c r="F91" s="14">
        <f t="shared" si="25"/>
        <v>0</v>
      </c>
      <c r="G91" s="14">
        <f t="shared" si="19"/>
        <v>7100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1000</v>
      </c>
      <c r="D92" s="13">
        <f t="shared" si="23"/>
        <v>100</v>
      </c>
      <c r="E92" s="13">
        <f t="shared" si="24"/>
        <v>7200</v>
      </c>
      <c r="F92" s="14">
        <f t="shared" si="25"/>
        <v>0</v>
      </c>
      <c r="G92" s="14">
        <f t="shared" si="19"/>
        <v>7200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1000</v>
      </c>
      <c r="D93" s="13">
        <f t="shared" si="23"/>
        <v>100</v>
      </c>
      <c r="E93" s="13">
        <f t="shared" si="24"/>
        <v>7300</v>
      </c>
      <c r="F93" s="14">
        <f t="shared" si="25"/>
        <v>0</v>
      </c>
      <c r="G93" s="14">
        <f t="shared" si="19"/>
        <v>7300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1000</v>
      </c>
      <c r="D94" s="13">
        <f t="shared" si="23"/>
        <v>100</v>
      </c>
      <c r="E94" s="13">
        <f t="shared" si="24"/>
        <v>7400</v>
      </c>
      <c r="F94" s="14">
        <f t="shared" si="25"/>
        <v>0</v>
      </c>
      <c r="G94" s="14">
        <f t="shared" si="19"/>
        <v>7400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1000</v>
      </c>
      <c r="D95" s="13">
        <f t="shared" si="23"/>
        <v>100</v>
      </c>
      <c r="E95" s="13">
        <f t="shared" si="24"/>
        <v>7500</v>
      </c>
      <c r="F95" s="14">
        <f t="shared" si="25"/>
        <v>0</v>
      </c>
      <c r="G95" s="14">
        <f t="shared" si="19"/>
        <v>7500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1000</v>
      </c>
      <c r="D96" s="13">
        <f t="shared" si="23"/>
        <v>100</v>
      </c>
      <c r="E96" s="13">
        <f t="shared" si="24"/>
        <v>7600</v>
      </c>
      <c r="F96" s="14">
        <f t="shared" si="25"/>
        <v>0</v>
      </c>
      <c r="G96" s="14">
        <f t="shared" si="19"/>
        <v>7600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1000</v>
      </c>
      <c r="D97" s="13">
        <f t="shared" si="23"/>
        <v>100</v>
      </c>
      <c r="E97" s="13">
        <f t="shared" si="24"/>
        <v>7700</v>
      </c>
      <c r="F97" s="14">
        <f t="shared" si="25"/>
        <v>0</v>
      </c>
      <c r="G97" s="14">
        <f t="shared" si="19"/>
        <v>7700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1000</v>
      </c>
      <c r="D98" s="13">
        <f t="shared" si="23"/>
        <v>100</v>
      </c>
      <c r="E98" s="13">
        <f t="shared" si="24"/>
        <v>7800</v>
      </c>
      <c r="F98" s="14">
        <f t="shared" si="25"/>
        <v>0</v>
      </c>
      <c r="G98" s="14">
        <f t="shared" si="19"/>
        <v>7800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1000</v>
      </c>
      <c r="D99" s="13">
        <f t="shared" si="23"/>
        <v>100</v>
      </c>
      <c r="E99" s="13">
        <f t="shared" si="24"/>
        <v>7900</v>
      </c>
      <c r="F99" s="14">
        <f t="shared" si="25"/>
        <v>0</v>
      </c>
      <c r="G99" s="14">
        <f t="shared" si="19"/>
        <v>7900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1000</v>
      </c>
      <c r="D100" s="13">
        <f t="shared" si="23"/>
        <v>100</v>
      </c>
      <c r="E100" s="13">
        <f t="shared" si="24"/>
        <v>8000</v>
      </c>
      <c r="F100" s="14">
        <f t="shared" si="25"/>
        <v>0</v>
      </c>
      <c r="G100" s="14">
        <f t="shared" si="19"/>
        <v>8000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1000</v>
      </c>
      <c r="D101" s="13">
        <f t="shared" si="23"/>
        <v>100</v>
      </c>
      <c r="E101" s="13">
        <f t="shared" si="24"/>
        <v>8100</v>
      </c>
      <c r="F101" s="14">
        <f t="shared" si="25"/>
        <v>0</v>
      </c>
      <c r="G101" s="14">
        <f t="shared" ref="G101:G124" si="29">E101-F101</f>
        <v>8100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1000</v>
      </c>
      <c r="D102" s="13">
        <f t="shared" ref="D102:D124" si="33">C101*$K$1</f>
        <v>100</v>
      </c>
      <c r="E102" s="13">
        <f t="shared" ref="E102:E124" si="34">C101*$K$1+G101</f>
        <v>8200</v>
      </c>
      <c r="F102" s="14">
        <f t="shared" ref="F102:F124" si="35">IF(J102&gt;E102,E102,J102)</f>
        <v>0</v>
      </c>
      <c r="G102" s="14">
        <f t="shared" si="29"/>
        <v>8200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1000</v>
      </c>
      <c r="D103" s="13">
        <f t="shared" si="33"/>
        <v>100</v>
      </c>
      <c r="E103" s="13">
        <f t="shared" si="34"/>
        <v>8300</v>
      </c>
      <c r="F103" s="14">
        <f t="shared" si="35"/>
        <v>0</v>
      </c>
      <c r="G103" s="14">
        <f t="shared" si="29"/>
        <v>8300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1000</v>
      </c>
      <c r="D104" s="13">
        <f t="shared" si="33"/>
        <v>100</v>
      </c>
      <c r="E104" s="13">
        <f t="shared" si="34"/>
        <v>8400</v>
      </c>
      <c r="F104" s="14">
        <f t="shared" si="35"/>
        <v>0</v>
      </c>
      <c r="G104" s="14">
        <f t="shared" si="29"/>
        <v>8400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1000</v>
      </c>
      <c r="D105" s="13">
        <f t="shared" si="33"/>
        <v>100</v>
      </c>
      <c r="E105" s="13">
        <f t="shared" si="34"/>
        <v>8500</v>
      </c>
      <c r="F105" s="14">
        <f t="shared" si="35"/>
        <v>0</v>
      </c>
      <c r="G105" s="14">
        <f t="shared" si="29"/>
        <v>8500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1000</v>
      </c>
      <c r="D106" s="13">
        <f t="shared" si="33"/>
        <v>100</v>
      </c>
      <c r="E106" s="13">
        <f t="shared" si="34"/>
        <v>8600</v>
      </c>
      <c r="F106" s="14">
        <f t="shared" si="35"/>
        <v>0</v>
      </c>
      <c r="G106" s="14">
        <f t="shared" si="29"/>
        <v>8600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1000</v>
      </c>
      <c r="D107" s="13">
        <f t="shared" si="33"/>
        <v>100</v>
      </c>
      <c r="E107" s="13">
        <f t="shared" si="34"/>
        <v>8700</v>
      </c>
      <c r="F107" s="14">
        <f t="shared" si="35"/>
        <v>0</v>
      </c>
      <c r="G107" s="14">
        <f t="shared" si="29"/>
        <v>8700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1000</v>
      </c>
      <c r="D108" s="13">
        <f t="shared" si="33"/>
        <v>100</v>
      </c>
      <c r="E108" s="13">
        <f t="shared" si="34"/>
        <v>8800</v>
      </c>
      <c r="F108" s="14">
        <f t="shared" si="35"/>
        <v>0</v>
      </c>
      <c r="G108" s="14">
        <f t="shared" si="29"/>
        <v>8800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1000</v>
      </c>
      <c r="D109" s="13">
        <f t="shared" si="33"/>
        <v>100</v>
      </c>
      <c r="E109" s="13">
        <f t="shared" si="34"/>
        <v>8900</v>
      </c>
      <c r="F109" s="14">
        <f t="shared" si="35"/>
        <v>0</v>
      </c>
      <c r="G109" s="14">
        <f t="shared" si="29"/>
        <v>8900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1000</v>
      </c>
      <c r="D110" s="13">
        <f t="shared" si="33"/>
        <v>100</v>
      </c>
      <c r="E110" s="13">
        <f t="shared" si="34"/>
        <v>9000</v>
      </c>
      <c r="F110" s="14">
        <f t="shared" si="35"/>
        <v>0</v>
      </c>
      <c r="G110" s="14">
        <f t="shared" si="29"/>
        <v>9000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1000</v>
      </c>
      <c r="D111" s="13">
        <f t="shared" si="33"/>
        <v>100</v>
      </c>
      <c r="E111" s="13">
        <f t="shared" si="34"/>
        <v>9100</v>
      </c>
      <c r="F111" s="14">
        <f t="shared" si="35"/>
        <v>0</v>
      </c>
      <c r="G111" s="14">
        <f t="shared" si="29"/>
        <v>9100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1000</v>
      </c>
      <c r="D112" s="13">
        <f t="shared" si="33"/>
        <v>100</v>
      </c>
      <c r="E112" s="13">
        <f t="shared" si="34"/>
        <v>9200</v>
      </c>
      <c r="F112" s="14">
        <f t="shared" si="35"/>
        <v>0</v>
      </c>
      <c r="G112" s="14">
        <f t="shared" si="29"/>
        <v>9200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1000</v>
      </c>
      <c r="D113" s="13">
        <f t="shared" si="33"/>
        <v>100</v>
      </c>
      <c r="E113" s="13">
        <f t="shared" si="34"/>
        <v>9300</v>
      </c>
      <c r="F113" s="14">
        <f t="shared" si="35"/>
        <v>0</v>
      </c>
      <c r="G113" s="14">
        <f t="shared" si="29"/>
        <v>9300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1000</v>
      </c>
      <c r="D114" s="13">
        <f t="shared" si="33"/>
        <v>100</v>
      </c>
      <c r="E114" s="13">
        <f t="shared" si="34"/>
        <v>9400</v>
      </c>
      <c r="F114" s="14">
        <f t="shared" si="35"/>
        <v>0</v>
      </c>
      <c r="G114" s="14">
        <f t="shared" si="29"/>
        <v>9400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1000</v>
      </c>
      <c r="D115" s="13">
        <f t="shared" si="33"/>
        <v>100</v>
      </c>
      <c r="E115" s="13">
        <f t="shared" si="34"/>
        <v>9500</v>
      </c>
      <c r="F115" s="14">
        <f t="shared" si="35"/>
        <v>0</v>
      </c>
      <c r="G115" s="14">
        <f t="shared" si="29"/>
        <v>9500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1000</v>
      </c>
      <c r="D116" s="13">
        <f t="shared" si="33"/>
        <v>100</v>
      </c>
      <c r="E116" s="13">
        <f t="shared" si="34"/>
        <v>9600</v>
      </c>
      <c r="F116" s="14">
        <f t="shared" si="35"/>
        <v>0</v>
      </c>
      <c r="G116" s="14">
        <f t="shared" si="29"/>
        <v>9600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1000</v>
      </c>
      <c r="D117" s="13">
        <f t="shared" si="33"/>
        <v>100</v>
      </c>
      <c r="E117" s="13">
        <f t="shared" si="34"/>
        <v>9700</v>
      </c>
      <c r="F117" s="14">
        <f t="shared" si="35"/>
        <v>0</v>
      </c>
      <c r="G117" s="14">
        <f t="shared" si="29"/>
        <v>9700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1000</v>
      </c>
      <c r="D118" s="13">
        <f t="shared" si="33"/>
        <v>100</v>
      </c>
      <c r="E118" s="13">
        <f t="shared" si="34"/>
        <v>9800</v>
      </c>
      <c r="F118" s="14">
        <f t="shared" si="35"/>
        <v>0</v>
      </c>
      <c r="G118" s="14">
        <f t="shared" si="29"/>
        <v>9800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1000</v>
      </c>
      <c r="D119" s="13">
        <f t="shared" si="33"/>
        <v>100</v>
      </c>
      <c r="E119" s="13">
        <f t="shared" si="34"/>
        <v>9900</v>
      </c>
      <c r="F119" s="14">
        <f t="shared" si="35"/>
        <v>0</v>
      </c>
      <c r="G119" s="14">
        <f t="shared" si="29"/>
        <v>9900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1000</v>
      </c>
      <c r="D120" s="13">
        <f t="shared" si="33"/>
        <v>100</v>
      </c>
      <c r="E120" s="13">
        <f t="shared" si="34"/>
        <v>10000</v>
      </c>
      <c r="F120" s="14">
        <f t="shared" si="35"/>
        <v>0</v>
      </c>
      <c r="G120" s="14">
        <f t="shared" si="29"/>
        <v>10000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1000</v>
      </c>
      <c r="D121" s="13">
        <f t="shared" si="33"/>
        <v>100</v>
      </c>
      <c r="E121" s="13">
        <f t="shared" si="34"/>
        <v>10100</v>
      </c>
      <c r="F121" s="14">
        <f t="shared" si="35"/>
        <v>0</v>
      </c>
      <c r="G121" s="14">
        <f t="shared" si="29"/>
        <v>10100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1000</v>
      </c>
      <c r="D122" s="13">
        <f t="shared" si="33"/>
        <v>100</v>
      </c>
      <c r="E122" s="13">
        <f t="shared" si="34"/>
        <v>10200</v>
      </c>
      <c r="F122" s="14">
        <f t="shared" si="35"/>
        <v>0</v>
      </c>
      <c r="G122" s="14">
        <f t="shared" si="29"/>
        <v>10200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1000</v>
      </c>
      <c r="D123" s="13">
        <f t="shared" si="33"/>
        <v>100</v>
      </c>
      <c r="E123" s="13">
        <f t="shared" si="34"/>
        <v>10300</v>
      </c>
      <c r="F123" s="14">
        <f t="shared" si="35"/>
        <v>0</v>
      </c>
      <c r="G123" s="14">
        <f t="shared" si="29"/>
        <v>10300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1000</v>
      </c>
      <c r="D124" s="13">
        <f t="shared" si="33"/>
        <v>100</v>
      </c>
      <c r="E124" s="13">
        <f t="shared" si="34"/>
        <v>10400</v>
      </c>
      <c r="F124" s="14">
        <f t="shared" si="35"/>
        <v>0</v>
      </c>
      <c r="G124" s="14">
        <f t="shared" si="29"/>
        <v>10400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18" sqref="M18"/>
    </sheetView>
  </sheetViews>
  <sheetFormatPr defaultColWidth="11" defaultRowHeight="15"/>
  <cols>
    <col min="1" max="1" width="7" hidden="1" customWidth="1"/>
    <col min="2" max="2" width="8.85714285714286" customWidth="1"/>
    <col min="4" max="4" width="9.42857142857143" customWidth="1"/>
    <col min="5" max="5" width="12" customWidth="1"/>
    <col min="6" max="6" width="9.71428571428571" customWidth="1"/>
    <col min="7" max="7" width="12" customWidth="1"/>
    <col min="8" max="8" width="11" customWidth="1"/>
    <col min="9" max="9" width="10" customWidth="1"/>
    <col min="10" max="10" width="10.2857142857143" customWidth="1"/>
    <col min="12" max="12" width="11" customWidth="1"/>
    <col min="13" max="15" width="10.5714285714286" customWidth="1"/>
    <col min="16" max="16" width="11.2857142857143" customWidth="1"/>
    <col min="17" max="17" width="4.14285714285714" customWidth="1"/>
    <col min="18" max="18" width="18.8571428571429" customWidth="1"/>
    <col min="19" max="19" width="8.71428571428571" customWidth="1"/>
  </cols>
  <sheetData>
    <row r="1" spans="2:16">
      <c r="B1" s="1" t="s">
        <v>9</v>
      </c>
      <c r="C1" s="2" t="s">
        <v>207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400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400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400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400</v>
      </c>
      <c r="D6" s="13">
        <f t="shared" ref="D6:D37" si="4">C5*$K$1</f>
        <v>40</v>
      </c>
      <c r="E6" s="13">
        <f t="shared" ref="E6:E37" si="5">C5*$K$1+G5</f>
        <v>40</v>
      </c>
      <c r="F6" s="14">
        <f t="shared" ref="F6:F37" si="6">IF(J6&gt;E6,E6,J6)</f>
        <v>40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40</v>
      </c>
      <c r="K6" s="27">
        <v>43622</v>
      </c>
      <c r="L6" s="26">
        <v>40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400</v>
      </c>
      <c r="D7" s="13">
        <f t="shared" si="4"/>
        <v>40</v>
      </c>
      <c r="E7" s="13">
        <f t="shared" si="5"/>
        <v>40</v>
      </c>
      <c r="F7" s="14">
        <f t="shared" si="6"/>
        <v>40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40</v>
      </c>
      <c r="K7" s="27">
        <v>43655</v>
      </c>
      <c r="L7" s="26">
        <v>40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400</v>
      </c>
      <c r="D8" s="13">
        <f t="shared" si="4"/>
        <v>40</v>
      </c>
      <c r="E8" s="13">
        <f t="shared" si="5"/>
        <v>40</v>
      </c>
      <c r="F8" s="14">
        <f t="shared" si="6"/>
        <v>40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40</v>
      </c>
      <c r="K8" s="27">
        <v>43685</v>
      </c>
      <c r="L8" s="26">
        <v>40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400</v>
      </c>
      <c r="D9" s="13">
        <f t="shared" si="4"/>
        <v>40</v>
      </c>
      <c r="E9" s="13">
        <f t="shared" si="5"/>
        <v>40</v>
      </c>
      <c r="F9" s="14">
        <f t="shared" si="6"/>
        <v>40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40</v>
      </c>
      <c r="K9" s="27">
        <v>43714</v>
      </c>
      <c r="L9" s="26">
        <v>40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400</v>
      </c>
      <c r="D10" s="13">
        <f t="shared" si="4"/>
        <v>40</v>
      </c>
      <c r="E10" s="13">
        <f t="shared" si="5"/>
        <v>40</v>
      </c>
      <c r="F10" s="14">
        <f t="shared" si="6"/>
        <v>40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40</v>
      </c>
      <c r="K10" s="27">
        <v>43749</v>
      </c>
      <c r="L10" s="26">
        <v>40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400</v>
      </c>
      <c r="D11" s="13">
        <f t="shared" si="4"/>
        <v>40</v>
      </c>
      <c r="E11" s="13">
        <f t="shared" si="5"/>
        <v>40</v>
      </c>
      <c r="F11" s="14">
        <f t="shared" si="6"/>
        <v>40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40</v>
      </c>
      <c r="K11" s="27">
        <v>43783</v>
      </c>
      <c r="L11" s="26">
        <v>40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400</v>
      </c>
      <c r="D12" s="13">
        <f t="shared" si="4"/>
        <v>40</v>
      </c>
      <c r="E12" s="13">
        <f t="shared" si="5"/>
        <v>40</v>
      </c>
      <c r="F12" s="14">
        <f t="shared" si="6"/>
        <v>40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40</v>
      </c>
      <c r="K12" s="27">
        <v>43809</v>
      </c>
      <c r="L12" s="26">
        <v>40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200</v>
      </c>
      <c r="D13" s="13">
        <f t="shared" si="4"/>
        <v>40</v>
      </c>
      <c r="E13" s="13">
        <f t="shared" si="5"/>
        <v>40</v>
      </c>
      <c r="F13" s="14">
        <f t="shared" si="6"/>
        <v>40</v>
      </c>
      <c r="G13" s="14">
        <f t="shared" si="0"/>
        <v>0</v>
      </c>
      <c r="H13" s="14">
        <f t="shared" si="7"/>
        <v>200</v>
      </c>
      <c r="I13" s="24">
        <f t="shared" si="8"/>
        <v>0</v>
      </c>
      <c r="J13" s="24">
        <f t="shared" si="9"/>
        <v>240</v>
      </c>
      <c r="K13" s="27">
        <v>43840</v>
      </c>
      <c r="L13" s="26">
        <v>240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200</v>
      </c>
      <c r="D14" s="13">
        <f t="shared" si="4"/>
        <v>20</v>
      </c>
      <c r="E14" s="13">
        <f t="shared" si="5"/>
        <v>20</v>
      </c>
      <c r="F14" s="14">
        <f t="shared" si="6"/>
        <v>20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20</v>
      </c>
      <c r="K14" s="27">
        <v>43874</v>
      </c>
      <c r="L14" s="26">
        <v>20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200</v>
      </c>
      <c r="D15" s="13">
        <f t="shared" si="4"/>
        <v>20</v>
      </c>
      <c r="E15" s="13">
        <f t="shared" si="5"/>
        <v>20</v>
      </c>
      <c r="F15" s="14">
        <f t="shared" si="6"/>
        <v>20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20</v>
      </c>
      <c r="K15" s="29">
        <v>43897</v>
      </c>
      <c r="L15" s="26">
        <v>20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200</v>
      </c>
      <c r="D16" s="13">
        <f t="shared" si="4"/>
        <v>20</v>
      </c>
      <c r="E16" s="13">
        <f t="shared" si="5"/>
        <v>20</v>
      </c>
      <c r="F16" s="14">
        <f t="shared" si="6"/>
        <v>20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20</v>
      </c>
      <c r="K16" s="25">
        <v>43957</v>
      </c>
      <c r="L16" s="26">
        <v>20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200</v>
      </c>
      <c r="D17" s="13">
        <f t="shared" si="4"/>
        <v>20</v>
      </c>
      <c r="E17" s="13">
        <f t="shared" si="5"/>
        <v>20</v>
      </c>
      <c r="F17" s="14">
        <f t="shared" si="6"/>
        <v>20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20</v>
      </c>
      <c r="K17" s="25">
        <v>43957</v>
      </c>
      <c r="L17" s="26">
        <v>20</v>
      </c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0</v>
      </c>
      <c r="D18" s="13">
        <f t="shared" si="4"/>
        <v>20</v>
      </c>
      <c r="E18" s="13">
        <f t="shared" si="5"/>
        <v>20</v>
      </c>
      <c r="F18" s="14">
        <f t="shared" si="6"/>
        <v>20</v>
      </c>
      <c r="G18" s="14">
        <f t="shared" si="0"/>
        <v>0</v>
      </c>
      <c r="H18" s="14">
        <f t="shared" si="7"/>
        <v>200</v>
      </c>
      <c r="I18" s="24">
        <f t="shared" si="8"/>
        <v>0</v>
      </c>
      <c r="J18" s="24">
        <f t="shared" si="9"/>
        <v>220</v>
      </c>
      <c r="K18" s="25">
        <v>43997</v>
      </c>
      <c r="L18" s="26">
        <v>220</v>
      </c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4" sqref="S4"/>
    </sheetView>
  </sheetViews>
  <sheetFormatPr defaultColWidth="11" defaultRowHeight="15"/>
  <cols>
    <col min="1" max="1" width="7" hidden="1" customWidth="1"/>
    <col min="2" max="2" width="9.85714285714286" customWidth="1"/>
    <col min="3" max="3" width="11.1428571428571" customWidth="1"/>
    <col min="4" max="4" width="10.4285714285714" customWidth="1"/>
    <col min="5" max="5" width="10.8571428571429" customWidth="1"/>
    <col min="6" max="6" width="11" customWidth="1"/>
    <col min="7" max="7" width="10.4285714285714" customWidth="1"/>
    <col min="8" max="8" width="12" customWidth="1"/>
    <col min="9" max="9" width="9.85714285714286" customWidth="1"/>
    <col min="10" max="10" width="10.8571428571429" customWidth="1"/>
    <col min="11" max="11" width="11.8571428571429" customWidth="1"/>
    <col min="15" max="15" width="12.1428571428571" customWidth="1"/>
    <col min="16" max="16" width="8.42857142857143" customWidth="1"/>
    <col min="17" max="17" width="5.14285714285714" customWidth="1"/>
    <col min="18" max="18" width="19.2857142857143" customWidth="1"/>
    <col min="19" max="19" width="6.42857142857143" customWidth="1"/>
  </cols>
  <sheetData>
    <row r="1" spans="2:16">
      <c r="B1" s="1" t="s">
        <v>9</v>
      </c>
      <c r="C1" s="2" t="s">
        <v>208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400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400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400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300</v>
      </c>
      <c r="D6" s="13">
        <f t="shared" ref="D6:D37" si="4">C5*$K$1</f>
        <v>40</v>
      </c>
      <c r="E6" s="13">
        <f t="shared" ref="E6:E37" si="5">C5*$K$1+G5</f>
        <v>40</v>
      </c>
      <c r="F6" s="14">
        <f t="shared" ref="F6:F37" si="6">IF(J6&gt;E6,E6,J6)</f>
        <v>40</v>
      </c>
      <c r="G6" s="14">
        <f t="shared" si="0"/>
        <v>0</v>
      </c>
      <c r="H6" s="14">
        <f t="shared" ref="H6:H37" si="7">IF(J6&gt;F6,J6-F6,0)</f>
        <v>100</v>
      </c>
      <c r="I6" s="24">
        <f t="shared" ref="I6:I37" si="8">-SUMIF(L6:P6,"&lt;0",L6:P6)</f>
        <v>0</v>
      </c>
      <c r="J6" s="24">
        <f>IF($L6&gt;0,$L6,0)+IF($N6&gt;0,$N6,0)+IF($P6&gt;0,$P6,0)</f>
        <v>140</v>
      </c>
      <c r="K6" s="27">
        <v>43622</v>
      </c>
      <c r="L6" s="26">
        <v>140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100</v>
      </c>
      <c r="D7" s="13">
        <f t="shared" si="4"/>
        <v>30</v>
      </c>
      <c r="E7" s="13">
        <f t="shared" si="5"/>
        <v>30</v>
      </c>
      <c r="F7" s="14">
        <f t="shared" si="6"/>
        <v>30</v>
      </c>
      <c r="G7" s="14">
        <f t="shared" si="0"/>
        <v>0</v>
      </c>
      <c r="H7" s="14">
        <f t="shared" si="7"/>
        <v>200</v>
      </c>
      <c r="I7" s="24">
        <f t="shared" si="8"/>
        <v>0</v>
      </c>
      <c r="J7" s="24">
        <f t="shared" ref="J7:J70" si="9">IF($L7&gt;0,$L7,0)+IF($N7&gt;0,$N7,0)+IF($P7&gt;0,$P7,0)</f>
        <v>230</v>
      </c>
      <c r="K7" s="27">
        <v>43654</v>
      </c>
      <c r="L7" s="26">
        <v>220</v>
      </c>
      <c r="M7" s="27" t="s">
        <v>209</v>
      </c>
      <c r="N7" s="28">
        <v>10</v>
      </c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0</v>
      </c>
      <c r="D8" s="13">
        <f t="shared" si="4"/>
        <v>10</v>
      </c>
      <c r="E8" s="13">
        <f t="shared" si="5"/>
        <v>10</v>
      </c>
      <c r="F8" s="14">
        <f t="shared" si="6"/>
        <v>10</v>
      </c>
      <c r="G8" s="14">
        <f t="shared" si="0"/>
        <v>0</v>
      </c>
      <c r="H8" s="14">
        <f t="shared" si="7"/>
        <v>100</v>
      </c>
      <c r="I8" s="24">
        <f t="shared" si="8"/>
        <v>0</v>
      </c>
      <c r="J8" s="24">
        <f t="shared" si="9"/>
        <v>110</v>
      </c>
      <c r="K8" s="27">
        <v>43686</v>
      </c>
      <c r="L8" s="26">
        <v>110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18" sqref="S18"/>
    </sheetView>
  </sheetViews>
  <sheetFormatPr defaultColWidth="11" defaultRowHeight="15"/>
  <cols>
    <col min="1" max="1" width="7" hidden="1" customWidth="1"/>
    <col min="2" max="2" width="8.85714285714286" customWidth="1"/>
    <col min="4" max="4" width="9.71428571428571" customWidth="1"/>
    <col min="5" max="5" width="12.8571428571429" customWidth="1"/>
    <col min="6" max="6" width="9.71428571428571" customWidth="1"/>
    <col min="7" max="7" width="12.8571428571429" customWidth="1"/>
    <col min="8" max="8" width="12.7142857142857" customWidth="1"/>
    <col min="9" max="9" width="11.2857142857143" customWidth="1"/>
    <col min="10" max="10" width="9.71428571428571" customWidth="1"/>
    <col min="11" max="11" width="12.1428571428571" customWidth="1"/>
    <col min="12" max="13" width="10.5714285714286" customWidth="1"/>
    <col min="14" max="14" width="8.85714285714286" customWidth="1"/>
    <col min="15" max="15" width="12" customWidth="1"/>
    <col min="16" max="16" width="9.14285714285714" customWidth="1"/>
    <col min="17" max="17" width="2.85714285714286" customWidth="1"/>
    <col min="18" max="18" width="19.5714285714286" customWidth="1"/>
    <col min="19" max="19" width="10.2857142857143" customWidth="1"/>
  </cols>
  <sheetData>
    <row r="1" spans="2:16">
      <c r="B1" s="1" t="s">
        <v>9</v>
      </c>
      <c r="C1" s="2" t="s">
        <v>210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1300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1300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1300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1100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1300</v>
      </c>
      <c r="D6" s="13">
        <f t="shared" ref="D6:D37" si="4">C5*$K$1</f>
        <v>130</v>
      </c>
      <c r="E6" s="13">
        <f t="shared" ref="E6:E37" si="5">C5*$K$1+G5</f>
        <v>130</v>
      </c>
      <c r="F6" s="14">
        <f t="shared" ref="F6:F37" si="6">IF(J6&gt;E6,E6,J6)</f>
        <v>130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130</v>
      </c>
      <c r="K6" s="27">
        <v>43658</v>
      </c>
      <c r="L6" s="26">
        <v>130</v>
      </c>
      <c r="M6" s="27"/>
      <c r="N6" s="28"/>
      <c r="O6" s="27"/>
      <c r="P6" s="28"/>
      <c r="R6" s="34" t="s">
        <v>5</v>
      </c>
      <c r="S6" s="33">
        <f ca="1">VLOOKUP($A$2,$A$5:$P$127,4,FALSE)</f>
        <v>110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1300</v>
      </c>
      <c r="D7" s="13">
        <f t="shared" si="4"/>
        <v>130</v>
      </c>
      <c r="E7" s="13">
        <f t="shared" si="5"/>
        <v>130</v>
      </c>
      <c r="F7" s="14">
        <f t="shared" si="6"/>
        <v>130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130</v>
      </c>
      <c r="K7" s="27">
        <v>43658</v>
      </c>
      <c r="L7" s="26">
        <v>130</v>
      </c>
      <c r="M7" s="27"/>
      <c r="N7" s="28"/>
      <c r="O7" s="27"/>
      <c r="P7" s="28"/>
      <c r="R7" s="35" t="s">
        <v>24</v>
      </c>
      <c r="S7" s="33">
        <f ca="1">VLOOKUP($A$2,$A$5:$P$127,7,FALSE)</f>
        <v>110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1300</v>
      </c>
      <c r="D8" s="13">
        <f t="shared" si="4"/>
        <v>130</v>
      </c>
      <c r="E8" s="13">
        <f t="shared" si="5"/>
        <v>130</v>
      </c>
      <c r="F8" s="14">
        <f t="shared" si="6"/>
        <v>130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130</v>
      </c>
      <c r="K8" s="27">
        <v>43679</v>
      </c>
      <c r="L8" s="26">
        <v>130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1300</v>
      </c>
      <c r="D9" s="13">
        <f t="shared" si="4"/>
        <v>130</v>
      </c>
      <c r="E9" s="13">
        <f t="shared" si="5"/>
        <v>130</v>
      </c>
      <c r="F9" s="14">
        <f t="shared" si="6"/>
        <v>130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130</v>
      </c>
      <c r="K9" s="27">
        <v>43740</v>
      </c>
      <c r="L9" s="26">
        <v>130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1300</v>
      </c>
      <c r="D10" s="13">
        <f t="shared" si="4"/>
        <v>130</v>
      </c>
      <c r="E10" s="13">
        <f t="shared" si="5"/>
        <v>130</v>
      </c>
      <c r="F10" s="14">
        <f t="shared" si="6"/>
        <v>130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130</v>
      </c>
      <c r="K10" s="27">
        <v>43740</v>
      </c>
      <c r="L10" s="26">
        <v>130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1300</v>
      </c>
      <c r="D11" s="13">
        <f t="shared" si="4"/>
        <v>130</v>
      </c>
      <c r="E11" s="13">
        <f t="shared" si="5"/>
        <v>130</v>
      </c>
      <c r="F11" s="14">
        <f t="shared" si="6"/>
        <v>130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130</v>
      </c>
      <c r="K11" s="27">
        <v>43911</v>
      </c>
      <c r="L11" s="26">
        <v>130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1300</v>
      </c>
      <c r="D12" s="13">
        <f t="shared" si="4"/>
        <v>130</v>
      </c>
      <c r="E12" s="13">
        <f t="shared" si="5"/>
        <v>130</v>
      </c>
      <c r="F12" s="14">
        <f t="shared" si="6"/>
        <v>130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130</v>
      </c>
      <c r="K12" s="27">
        <v>43911</v>
      </c>
      <c r="L12" s="26">
        <v>130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1300</v>
      </c>
      <c r="D13" s="13">
        <f t="shared" si="4"/>
        <v>130</v>
      </c>
      <c r="E13" s="13">
        <f t="shared" si="5"/>
        <v>130</v>
      </c>
      <c r="F13" s="14">
        <f t="shared" si="6"/>
        <v>130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130</v>
      </c>
      <c r="K13" s="27">
        <v>43911</v>
      </c>
      <c r="L13" s="26">
        <v>130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1300</v>
      </c>
      <c r="D14" s="13">
        <f t="shared" si="4"/>
        <v>130</v>
      </c>
      <c r="E14" s="13">
        <f t="shared" si="5"/>
        <v>130</v>
      </c>
      <c r="F14" s="14">
        <f t="shared" si="6"/>
        <v>130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130</v>
      </c>
      <c r="K14" s="27">
        <v>43911</v>
      </c>
      <c r="L14" s="26">
        <v>130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1300</v>
      </c>
      <c r="D15" s="13">
        <f t="shared" si="4"/>
        <v>130</v>
      </c>
      <c r="E15" s="13">
        <f t="shared" si="5"/>
        <v>130</v>
      </c>
      <c r="F15" s="14">
        <f t="shared" si="6"/>
        <v>130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130</v>
      </c>
      <c r="K15" s="29">
        <v>43911</v>
      </c>
      <c r="L15" s="26">
        <v>130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1200</v>
      </c>
      <c r="D16" s="13">
        <f t="shared" si="4"/>
        <v>130</v>
      </c>
      <c r="E16" s="13">
        <f t="shared" si="5"/>
        <v>130</v>
      </c>
      <c r="F16" s="14">
        <f t="shared" si="6"/>
        <v>130</v>
      </c>
      <c r="G16" s="14">
        <f t="shared" si="0"/>
        <v>0</v>
      </c>
      <c r="H16" s="14">
        <f t="shared" si="7"/>
        <v>100</v>
      </c>
      <c r="I16" s="24">
        <f t="shared" si="8"/>
        <v>0</v>
      </c>
      <c r="J16" s="24">
        <f t="shared" si="9"/>
        <v>230</v>
      </c>
      <c r="K16" s="25">
        <v>43937</v>
      </c>
      <c r="L16" s="26">
        <v>230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1200</v>
      </c>
      <c r="D17" s="13">
        <f t="shared" si="4"/>
        <v>120</v>
      </c>
      <c r="E17" s="13">
        <f t="shared" si="5"/>
        <v>120</v>
      </c>
      <c r="F17" s="14">
        <f t="shared" si="6"/>
        <v>120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120</v>
      </c>
      <c r="K17" s="25">
        <v>43977</v>
      </c>
      <c r="L17" s="26">
        <v>120</v>
      </c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1100</v>
      </c>
      <c r="D18" s="13">
        <f t="shared" si="4"/>
        <v>120</v>
      </c>
      <c r="E18" s="13">
        <f t="shared" si="5"/>
        <v>120</v>
      </c>
      <c r="F18" s="14">
        <f t="shared" si="6"/>
        <v>120</v>
      </c>
      <c r="G18" s="14">
        <f t="shared" si="0"/>
        <v>0</v>
      </c>
      <c r="H18" s="14">
        <f t="shared" si="7"/>
        <v>100</v>
      </c>
      <c r="I18" s="24">
        <f t="shared" si="8"/>
        <v>0</v>
      </c>
      <c r="J18" s="24">
        <f t="shared" si="9"/>
        <v>220</v>
      </c>
      <c r="K18" s="25">
        <v>43998</v>
      </c>
      <c r="L18" s="26">
        <v>220</v>
      </c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1100</v>
      </c>
      <c r="D19" s="13">
        <f t="shared" si="4"/>
        <v>110</v>
      </c>
      <c r="E19" s="13">
        <f t="shared" si="5"/>
        <v>110</v>
      </c>
      <c r="F19" s="14">
        <f t="shared" si="6"/>
        <v>110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110</v>
      </c>
      <c r="K19" s="25">
        <v>44036</v>
      </c>
      <c r="L19" s="26">
        <v>110</v>
      </c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1100</v>
      </c>
      <c r="D20" s="13">
        <f t="shared" si="4"/>
        <v>110</v>
      </c>
      <c r="E20" s="13">
        <f t="shared" si="5"/>
        <v>110</v>
      </c>
      <c r="F20" s="14">
        <f t="shared" si="6"/>
        <v>110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110</v>
      </c>
      <c r="K20" s="25">
        <v>44070</v>
      </c>
      <c r="L20" s="26">
        <v>110</v>
      </c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1100</v>
      </c>
      <c r="D21" s="13">
        <f t="shared" si="4"/>
        <v>110</v>
      </c>
      <c r="E21" s="13">
        <f t="shared" si="5"/>
        <v>110</v>
      </c>
      <c r="F21" s="14">
        <f t="shared" si="6"/>
        <v>0</v>
      </c>
      <c r="G21" s="14">
        <f t="shared" si="0"/>
        <v>110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1100</v>
      </c>
      <c r="D22" s="13">
        <f t="shared" si="4"/>
        <v>110</v>
      </c>
      <c r="E22" s="13">
        <f t="shared" si="5"/>
        <v>220</v>
      </c>
      <c r="F22" s="14">
        <f t="shared" si="6"/>
        <v>0</v>
      </c>
      <c r="G22" s="14">
        <f t="shared" si="0"/>
        <v>220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1100</v>
      </c>
      <c r="D23" s="13">
        <f t="shared" si="4"/>
        <v>110</v>
      </c>
      <c r="E23" s="13">
        <f t="shared" si="5"/>
        <v>330</v>
      </c>
      <c r="F23" s="14">
        <f t="shared" si="6"/>
        <v>0</v>
      </c>
      <c r="G23" s="14">
        <f t="shared" si="0"/>
        <v>330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1100</v>
      </c>
      <c r="D24" s="13">
        <f t="shared" si="4"/>
        <v>110</v>
      </c>
      <c r="E24" s="13">
        <f t="shared" si="5"/>
        <v>440</v>
      </c>
      <c r="F24" s="14">
        <f t="shared" si="6"/>
        <v>0</v>
      </c>
      <c r="G24" s="14">
        <f t="shared" si="0"/>
        <v>440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1100</v>
      </c>
      <c r="D25" s="13">
        <f t="shared" si="4"/>
        <v>110</v>
      </c>
      <c r="E25" s="13">
        <f t="shared" si="5"/>
        <v>550</v>
      </c>
      <c r="F25" s="14">
        <f t="shared" si="6"/>
        <v>0</v>
      </c>
      <c r="G25" s="14">
        <f t="shared" si="0"/>
        <v>550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1100</v>
      </c>
      <c r="D26" s="13">
        <f t="shared" si="4"/>
        <v>110</v>
      </c>
      <c r="E26" s="13">
        <f t="shared" si="5"/>
        <v>660</v>
      </c>
      <c r="F26" s="14">
        <f t="shared" si="6"/>
        <v>0</v>
      </c>
      <c r="G26" s="14">
        <f t="shared" si="0"/>
        <v>660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1100</v>
      </c>
      <c r="D27" s="13">
        <f t="shared" si="4"/>
        <v>110</v>
      </c>
      <c r="E27" s="13">
        <f t="shared" si="5"/>
        <v>770</v>
      </c>
      <c r="F27" s="14">
        <f t="shared" si="6"/>
        <v>0</v>
      </c>
      <c r="G27" s="14">
        <f t="shared" si="0"/>
        <v>770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1100</v>
      </c>
      <c r="D28" s="13">
        <f t="shared" si="4"/>
        <v>110</v>
      </c>
      <c r="E28" s="13">
        <f t="shared" si="5"/>
        <v>880</v>
      </c>
      <c r="F28" s="14">
        <f t="shared" si="6"/>
        <v>0</v>
      </c>
      <c r="G28" s="14">
        <f t="shared" si="0"/>
        <v>880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1100</v>
      </c>
      <c r="D29" s="13">
        <f t="shared" si="4"/>
        <v>110</v>
      </c>
      <c r="E29" s="13">
        <f t="shared" si="5"/>
        <v>990</v>
      </c>
      <c r="F29" s="14">
        <f t="shared" si="6"/>
        <v>0</v>
      </c>
      <c r="G29" s="14">
        <f t="shared" si="0"/>
        <v>990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1100</v>
      </c>
      <c r="D30" s="13">
        <f t="shared" si="4"/>
        <v>110</v>
      </c>
      <c r="E30" s="13">
        <f t="shared" si="5"/>
        <v>1100</v>
      </c>
      <c r="F30" s="14">
        <f t="shared" si="6"/>
        <v>0</v>
      </c>
      <c r="G30" s="14">
        <f t="shared" si="0"/>
        <v>1100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1100</v>
      </c>
      <c r="D31" s="13">
        <f t="shared" si="4"/>
        <v>110</v>
      </c>
      <c r="E31" s="13">
        <f t="shared" si="5"/>
        <v>1210</v>
      </c>
      <c r="F31" s="14">
        <f t="shared" si="6"/>
        <v>0</v>
      </c>
      <c r="G31" s="14">
        <f t="shared" si="0"/>
        <v>1210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1100</v>
      </c>
      <c r="D32" s="13">
        <f t="shared" si="4"/>
        <v>110</v>
      </c>
      <c r="E32" s="13">
        <f t="shared" si="5"/>
        <v>1320</v>
      </c>
      <c r="F32" s="14">
        <f t="shared" si="6"/>
        <v>0</v>
      </c>
      <c r="G32" s="14">
        <f t="shared" si="0"/>
        <v>1320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1100</v>
      </c>
      <c r="D33" s="13">
        <f t="shared" si="4"/>
        <v>110</v>
      </c>
      <c r="E33" s="13">
        <f t="shared" si="5"/>
        <v>1430</v>
      </c>
      <c r="F33" s="14">
        <f t="shared" si="6"/>
        <v>0</v>
      </c>
      <c r="G33" s="14">
        <f t="shared" si="0"/>
        <v>1430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1100</v>
      </c>
      <c r="D34" s="13">
        <f t="shared" si="4"/>
        <v>110</v>
      </c>
      <c r="E34" s="13">
        <f t="shared" si="5"/>
        <v>1540</v>
      </c>
      <c r="F34" s="14">
        <f t="shared" si="6"/>
        <v>0</v>
      </c>
      <c r="G34" s="14">
        <f t="shared" si="0"/>
        <v>1540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1100</v>
      </c>
      <c r="D35" s="13">
        <f t="shared" si="4"/>
        <v>110</v>
      </c>
      <c r="E35" s="13">
        <f t="shared" si="5"/>
        <v>1650</v>
      </c>
      <c r="F35" s="14">
        <f t="shared" si="6"/>
        <v>0</v>
      </c>
      <c r="G35" s="14">
        <f t="shared" si="0"/>
        <v>1650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1100</v>
      </c>
      <c r="D36" s="13">
        <f t="shared" si="4"/>
        <v>110</v>
      </c>
      <c r="E36" s="13">
        <f t="shared" si="5"/>
        <v>1760</v>
      </c>
      <c r="F36" s="14">
        <f t="shared" si="6"/>
        <v>0</v>
      </c>
      <c r="G36" s="14">
        <f t="shared" si="0"/>
        <v>1760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1100</v>
      </c>
      <c r="D37" s="13">
        <f t="shared" si="4"/>
        <v>110</v>
      </c>
      <c r="E37" s="13">
        <f t="shared" si="5"/>
        <v>1870</v>
      </c>
      <c r="F37" s="14">
        <f t="shared" si="6"/>
        <v>0</v>
      </c>
      <c r="G37" s="14">
        <f t="shared" ref="G37:G68" si="10">E37-F37</f>
        <v>1870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1100</v>
      </c>
      <c r="D38" s="13">
        <f t="shared" ref="D38:D69" si="14">C37*$K$1</f>
        <v>110</v>
      </c>
      <c r="E38" s="13">
        <f t="shared" ref="E38:E69" si="15">C37*$K$1+G37</f>
        <v>1980</v>
      </c>
      <c r="F38" s="14">
        <f t="shared" ref="F38:F69" si="16">IF(J38&gt;E38,E38,J38)</f>
        <v>0</v>
      </c>
      <c r="G38" s="14">
        <f t="shared" si="10"/>
        <v>1980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1100</v>
      </c>
      <c r="D39" s="13">
        <f t="shared" si="14"/>
        <v>110</v>
      </c>
      <c r="E39" s="13">
        <f t="shared" si="15"/>
        <v>2090</v>
      </c>
      <c r="F39" s="14">
        <f t="shared" si="16"/>
        <v>0</v>
      </c>
      <c r="G39" s="14">
        <f t="shared" si="10"/>
        <v>2090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1100</v>
      </c>
      <c r="D40" s="13">
        <f t="shared" si="14"/>
        <v>110</v>
      </c>
      <c r="E40" s="13">
        <f t="shared" si="15"/>
        <v>2200</v>
      </c>
      <c r="F40" s="14">
        <f t="shared" si="16"/>
        <v>0</v>
      </c>
      <c r="G40" s="14">
        <f t="shared" si="10"/>
        <v>2200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1100</v>
      </c>
      <c r="D41" s="13">
        <f t="shared" si="14"/>
        <v>110</v>
      </c>
      <c r="E41" s="13">
        <f t="shared" si="15"/>
        <v>2310</v>
      </c>
      <c r="F41" s="14">
        <f t="shared" si="16"/>
        <v>0</v>
      </c>
      <c r="G41" s="14">
        <f t="shared" si="10"/>
        <v>2310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1100</v>
      </c>
      <c r="D42" s="13">
        <f t="shared" si="14"/>
        <v>110</v>
      </c>
      <c r="E42" s="13">
        <f t="shared" si="15"/>
        <v>2420</v>
      </c>
      <c r="F42" s="14">
        <f t="shared" si="16"/>
        <v>0</v>
      </c>
      <c r="G42" s="14">
        <f t="shared" si="10"/>
        <v>2420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1100</v>
      </c>
      <c r="D43" s="13">
        <f t="shared" si="14"/>
        <v>110</v>
      </c>
      <c r="E43" s="13">
        <f t="shared" si="15"/>
        <v>2530</v>
      </c>
      <c r="F43" s="14">
        <f t="shared" si="16"/>
        <v>0</v>
      </c>
      <c r="G43" s="14">
        <f t="shared" si="10"/>
        <v>2530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1100</v>
      </c>
      <c r="D44" s="13">
        <f t="shared" si="14"/>
        <v>110</v>
      </c>
      <c r="E44" s="13">
        <f t="shared" si="15"/>
        <v>2640</v>
      </c>
      <c r="F44" s="14">
        <f t="shared" si="16"/>
        <v>0</v>
      </c>
      <c r="G44" s="14">
        <f t="shared" si="10"/>
        <v>2640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1100</v>
      </c>
      <c r="D45" s="13">
        <f t="shared" si="14"/>
        <v>110</v>
      </c>
      <c r="E45" s="13">
        <f t="shared" si="15"/>
        <v>2750</v>
      </c>
      <c r="F45" s="14">
        <f t="shared" si="16"/>
        <v>0</v>
      </c>
      <c r="G45" s="14">
        <f t="shared" si="10"/>
        <v>2750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1100</v>
      </c>
      <c r="D46" s="13">
        <f t="shared" si="14"/>
        <v>110</v>
      </c>
      <c r="E46" s="13">
        <f t="shared" si="15"/>
        <v>2860</v>
      </c>
      <c r="F46" s="14">
        <f t="shared" si="16"/>
        <v>0</v>
      </c>
      <c r="G46" s="14">
        <f t="shared" si="10"/>
        <v>2860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1100</v>
      </c>
      <c r="D47" s="13">
        <f t="shared" si="14"/>
        <v>110</v>
      </c>
      <c r="E47" s="13">
        <f t="shared" si="15"/>
        <v>2970</v>
      </c>
      <c r="F47" s="14">
        <f t="shared" si="16"/>
        <v>0</v>
      </c>
      <c r="G47" s="14">
        <f t="shared" si="10"/>
        <v>2970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1100</v>
      </c>
      <c r="D48" s="13">
        <f t="shared" si="14"/>
        <v>110</v>
      </c>
      <c r="E48" s="13">
        <f t="shared" si="15"/>
        <v>3080</v>
      </c>
      <c r="F48" s="14">
        <f t="shared" si="16"/>
        <v>0</v>
      </c>
      <c r="G48" s="14">
        <f t="shared" si="10"/>
        <v>3080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1100</v>
      </c>
      <c r="D49" s="13">
        <f t="shared" si="14"/>
        <v>110</v>
      </c>
      <c r="E49" s="13">
        <f t="shared" si="15"/>
        <v>3190</v>
      </c>
      <c r="F49" s="14">
        <f t="shared" si="16"/>
        <v>0</v>
      </c>
      <c r="G49" s="14">
        <f t="shared" si="10"/>
        <v>3190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1100</v>
      </c>
      <c r="D50" s="13">
        <f t="shared" si="14"/>
        <v>110</v>
      </c>
      <c r="E50" s="13">
        <f t="shared" si="15"/>
        <v>3300</v>
      </c>
      <c r="F50" s="14">
        <f t="shared" si="16"/>
        <v>0</v>
      </c>
      <c r="G50" s="14">
        <f t="shared" si="10"/>
        <v>3300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1100</v>
      </c>
      <c r="D51" s="13">
        <f t="shared" si="14"/>
        <v>110</v>
      </c>
      <c r="E51" s="13">
        <f t="shared" si="15"/>
        <v>3410</v>
      </c>
      <c r="F51" s="14">
        <f t="shared" si="16"/>
        <v>0</v>
      </c>
      <c r="G51" s="14">
        <f t="shared" si="10"/>
        <v>3410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1100</v>
      </c>
      <c r="D52" s="13">
        <f t="shared" si="14"/>
        <v>110</v>
      </c>
      <c r="E52" s="13">
        <f t="shared" si="15"/>
        <v>3520</v>
      </c>
      <c r="F52" s="14">
        <f t="shared" si="16"/>
        <v>0</v>
      </c>
      <c r="G52" s="14">
        <f t="shared" si="10"/>
        <v>3520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1100</v>
      </c>
      <c r="D53" s="13">
        <f t="shared" si="14"/>
        <v>110</v>
      </c>
      <c r="E53" s="13">
        <f t="shared" si="15"/>
        <v>3630</v>
      </c>
      <c r="F53" s="14">
        <f t="shared" si="16"/>
        <v>0</v>
      </c>
      <c r="G53" s="14">
        <f t="shared" si="10"/>
        <v>3630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1100</v>
      </c>
      <c r="D54" s="13">
        <f t="shared" si="14"/>
        <v>110</v>
      </c>
      <c r="E54" s="13">
        <f t="shared" si="15"/>
        <v>3740</v>
      </c>
      <c r="F54" s="14">
        <f t="shared" si="16"/>
        <v>0</v>
      </c>
      <c r="G54" s="14">
        <f t="shared" si="10"/>
        <v>3740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1100</v>
      </c>
      <c r="D55" s="13">
        <f t="shared" si="14"/>
        <v>110</v>
      </c>
      <c r="E55" s="13">
        <f t="shared" si="15"/>
        <v>3850</v>
      </c>
      <c r="F55" s="14">
        <f t="shared" si="16"/>
        <v>0</v>
      </c>
      <c r="G55" s="14">
        <f t="shared" si="10"/>
        <v>3850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1100</v>
      </c>
      <c r="D56" s="13">
        <f t="shared" si="14"/>
        <v>110</v>
      </c>
      <c r="E56" s="13">
        <f t="shared" si="15"/>
        <v>3960</v>
      </c>
      <c r="F56" s="14">
        <f t="shared" si="16"/>
        <v>0</v>
      </c>
      <c r="G56" s="14">
        <f t="shared" si="10"/>
        <v>3960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1100</v>
      </c>
      <c r="D57" s="13">
        <f t="shared" si="14"/>
        <v>110</v>
      </c>
      <c r="E57" s="13">
        <f t="shared" si="15"/>
        <v>4070</v>
      </c>
      <c r="F57" s="14">
        <f t="shared" si="16"/>
        <v>0</v>
      </c>
      <c r="G57" s="14">
        <f t="shared" si="10"/>
        <v>4070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1100</v>
      </c>
      <c r="D58" s="13">
        <f t="shared" si="14"/>
        <v>110</v>
      </c>
      <c r="E58" s="13">
        <f t="shared" si="15"/>
        <v>4180</v>
      </c>
      <c r="F58" s="14">
        <f t="shared" si="16"/>
        <v>0</v>
      </c>
      <c r="G58" s="14">
        <f t="shared" si="10"/>
        <v>4180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1100</v>
      </c>
      <c r="D59" s="13">
        <f t="shared" si="14"/>
        <v>110</v>
      </c>
      <c r="E59" s="13">
        <f t="shared" si="15"/>
        <v>4290</v>
      </c>
      <c r="F59" s="14">
        <f t="shared" si="16"/>
        <v>0</v>
      </c>
      <c r="G59" s="14">
        <f t="shared" si="10"/>
        <v>4290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1100</v>
      </c>
      <c r="D60" s="13">
        <f t="shared" si="14"/>
        <v>110</v>
      </c>
      <c r="E60" s="13">
        <f t="shared" si="15"/>
        <v>4400</v>
      </c>
      <c r="F60" s="14">
        <f t="shared" si="16"/>
        <v>0</v>
      </c>
      <c r="G60" s="14">
        <f t="shared" si="10"/>
        <v>4400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1100</v>
      </c>
      <c r="D61" s="13">
        <f t="shared" si="14"/>
        <v>110</v>
      </c>
      <c r="E61" s="13">
        <f t="shared" si="15"/>
        <v>4510</v>
      </c>
      <c r="F61" s="14">
        <f t="shared" si="16"/>
        <v>0</v>
      </c>
      <c r="G61" s="14">
        <f t="shared" si="10"/>
        <v>4510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1100</v>
      </c>
      <c r="D62" s="13">
        <f t="shared" si="14"/>
        <v>110</v>
      </c>
      <c r="E62" s="13">
        <f t="shared" si="15"/>
        <v>4620</v>
      </c>
      <c r="F62" s="14">
        <f t="shared" si="16"/>
        <v>0</v>
      </c>
      <c r="G62" s="14">
        <f t="shared" si="10"/>
        <v>4620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1100</v>
      </c>
      <c r="D63" s="13">
        <f t="shared" si="14"/>
        <v>110</v>
      </c>
      <c r="E63" s="13">
        <f t="shared" si="15"/>
        <v>4730</v>
      </c>
      <c r="F63" s="14">
        <f t="shared" si="16"/>
        <v>0</v>
      </c>
      <c r="G63" s="14">
        <f t="shared" si="10"/>
        <v>4730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1100</v>
      </c>
      <c r="D64" s="13">
        <f t="shared" si="14"/>
        <v>110</v>
      </c>
      <c r="E64" s="13">
        <f t="shared" si="15"/>
        <v>4840</v>
      </c>
      <c r="F64" s="14">
        <f t="shared" si="16"/>
        <v>0</v>
      </c>
      <c r="G64" s="14">
        <f t="shared" si="10"/>
        <v>4840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1100</v>
      </c>
      <c r="D65" s="13">
        <f t="shared" si="14"/>
        <v>110</v>
      </c>
      <c r="E65" s="13">
        <f t="shared" si="15"/>
        <v>4950</v>
      </c>
      <c r="F65" s="14">
        <f t="shared" si="16"/>
        <v>0</v>
      </c>
      <c r="G65" s="14">
        <f t="shared" si="10"/>
        <v>4950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1100</v>
      </c>
      <c r="D66" s="13">
        <f t="shared" si="14"/>
        <v>110</v>
      </c>
      <c r="E66" s="13">
        <f t="shared" si="15"/>
        <v>5060</v>
      </c>
      <c r="F66" s="14">
        <f t="shared" si="16"/>
        <v>0</v>
      </c>
      <c r="G66" s="14">
        <f t="shared" si="10"/>
        <v>5060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1100</v>
      </c>
      <c r="D67" s="13">
        <f t="shared" si="14"/>
        <v>110</v>
      </c>
      <c r="E67" s="13">
        <f t="shared" si="15"/>
        <v>5170</v>
      </c>
      <c r="F67" s="14">
        <f t="shared" si="16"/>
        <v>0</v>
      </c>
      <c r="G67" s="14">
        <f t="shared" si="10"/>
        <v>5170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1100</v>
      </c>
      <c r="D68" s="13">
        <f t="shared" si="14"/>
        <v>110</v>
      </c>
      <c r="E68" s="13">
        <f t="shared" si="15"/>
        <v>5280</v>
      </c>
      <c r="F68" s="14">
        <f t="shared" si="16"/>
        <v>0</v>
      </c>
      <c r="G68" s="14">
        <f t="shared" si="10"/>
        <v>5280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1100</v>
      </c>
      <c r="D69" s="13">
        <f t="shared" si="14"/>
        <v>110</v>
      </c>
      <c r="E69" s="13">
        <f t="shared" si="15"/>
        <v>5390</v>
      </c>
      <c r="F69" s="14">
        <f t="shared" si="16"/>
        <v>0</v>
      </c>
      <c r="G69" s="14">
        <f t="shared" ref="G69:G100" si="19">E69-F69</f>
        <v>5390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1100</v>
      </c>
      <c r="D70" s="13">
        <f t="shared" ref="D70:D101" si="23">C69*$K$1</f>
        <v>110</v>
      </c>
      <c r="E70" s="13">
        <f t="shared" ref="E70:E101" si="24">C69*$K$1+G69</f>
        <v>5500</v>
      </c>
      <c r="F70" s="14">
        <f t="shared" ref="F70:F101" si="25">IF(J70&gt;E70,E70,J70)</f>
        <v>0</v>
      </c>
      <c r="G70" s="14">
        <f t="shared" si="19"/>
        <v>5500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1100</v>
      </c>
      <c r="D71" s="13">
        <f t="shared" si="23"/>
        <v>110</v>
      </c>
      <c r="E71" s="13">
        <f t="shared" si="24"/>
        <v>5610</v>
      </c>
      <c r="F71" s="14">
        <f t="shared" si="25"/>
        <v>0</v>
      </c>
      <c r="G71" s="14">
        <f t="shared" si="19"/>
        <v>5610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1100</v>
      </c>
      <c r="D72" s="13">
        <f t="shared" si="23"/>
        <v>110</v>
      </c>
      <c r="E72" s="13">
        <f t="shared" si="24"/>
        <v>5720</v>
      </c>
      <c r="F72" s="14">
        <f t="shared" si="25"/>
        <v>0</v>
      </c>
      <c r="G72" s="14">
        <f t="shared" si="19"/>
        <v>5720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1100</v>
      </c>
      <c r="D73" s="13">
        <f t="shared" si="23"/>
        <v>110</v>
      </c>
      <c r="E73" s="13">
        <f t="shared" si="24"/>
        <v>5830</v>
      </c>
      <c r="F73" s="14">
        <f t="shared" si="25"/>
        <v>0</v>
      </c>
      <c r="G73" s="14">
        <f t="shared" si="19"/>
        <v>5830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1100</v>
      </c>
      <c r="D74" s="13">
        <f t="shared" si="23"/>
        <v>110</v>
      </c>
      <c r="E74" s="13">
        <f t="shared" si="24"/>
        <v>5940</v>
      </c>
      <c r="F74" s="14">
        <f t="shared" si="25"/>
        <v>0</v>
      </c>
      <c r="G74" s="14">
        <f t="shared" si="19"/>
        <v>5940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1100</v>
      </c>
      <c r="D75" s="13">
        <f t="shared" si="23"/>
        <v>110</v>
      </c>
      <c r="E75" s="13">
        <f t="shared" si="24"/>
        <v>6050</v>
      </c>
      <c r="F75" s="14">
        <f t="shared" si="25"/>
        <v>0</v>
      </c>
      <c r="G75" s="14">
        <f t="shared" si="19"/>
        <v>6050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1100</v>
      </c>
      <c r="D76" s="13">
        <f t="shared" si="23"/>
        <v>110</v>
      </c>
      <c r="E76" s="13">
        <f t="shared" si="24"/>
        <v>6160</v>
      </c>
      <c r="F76" s="14">
        <f t="shared" si="25"/>
        <v>0</v>
      </c>
      <c r="G76" s="14">
        <f t="shared" si="19"/>
        <v>6160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1100</v>
      </c>
      <c r="D77" s="13">
        <f t="shared" si="23"/>
        <v>110</v>
      </c>
      <c r="E77" s="13">
        <f t="shared" si="24"/>
        <v>6270</v>
      </c>
      <c r="F77" s="14">
        <f t="shared" si="25"/>
        <v>0</v>
      </c>
      <c r="G77" s="14">
        <f t="shared" si="19"/>
        <v>6270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1100</v>
      </c>
      <c r="D78" s="13">
        <f t="shared" si="23"/>
        <v>110</v>
      </c>
      <c r="E78" s="13">
        <f t="shared" si="24"/>
        <v>6380</v>
      </c>
      <c r="F78" s="14">
        <f t="shared" si="25"/>
        <v>0</v>
      </c>
      <c r="G78" s="14">
        <f t="shared" si="19"/>
        <v>6380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1100</v>
      </c>
      <c r="D79" s="13">
        <f t="shared" si="23"/>
        <v>110</v>
      </c>
      <c r="E79" s="13">
        <f t="shared" si="24"/>
        <v>6490</v>
      </c>
      <c r="F79" s="14">
        <f t="shared" si="25"/>
        <v>0</v>
      </c>
      <c r="G79" s="14">
        <f t="shared" si="19"/>
        <v>6490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1100</v>
      </c>
      <c r="D80" s="13">
        <f t="shared" si="23"/>
        <v>110</v>
      </c>
      <c r="E80" s="13">
        <f t="shared" si="24"/>
        <v>6600</v>
      </c>
      <c r="F80" s="14">
        <f t="shared" si="25"/>
        <v>0</v>
      </c>
      <c r="G80" s="14">
        <f t="shared" si="19"/>
        <v>6600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1100</v>
      </c>
      <c r="D81" s="13">
        <f t="shared" si="23"/>
        <v>110</v>
      </c>
      <c r="E81" s="13">
        <f t="shared" si="24"/>
        <v>6710</v>
      </c>
      <c r="F81" s="14">
        <f t="shared" si="25"/>
        <v>0</v>
      </c>
      <c r="G81" s="14">
        <f t="shared" si="19"/>
        <v>6710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1100</v>
      </c>
      <c r="D82" s="13">
        <f t="shared" si="23"/>
        <v>110</v>
      </c>
      <c r="E82" s="13">
        <f t="shared" si="24"/>
        <v>6820</v>
      </c>
      <c r="F82" s="14">
        <f t="shared" si="25"/>
        <v>0</v>
      </c>
      <c r="G82" s="14">
        <f t="shared" si="19"/>
        <v>6820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1100</v>
      </c>
      <c r="D83" s="13">
        <f t="shared" si="23"/>
        <v>110</v>
      </c>
      <c r="E83" s="13">
        <f t="shared" si="24"/>
        <v>6930</v>
      </c>
      <c r="F83" s="14">
        <f t="shared" si="25"/>
        <v>0</v>
      </c>
      <c r="G83" s="14">
        <f t="shared" si="19"/>
        <v>6930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1100</v>
      </c>
      <c r="D84" s="13">
        <f t="shared" si="23"/>
        <v>110</v>
      </c>
      <c r="E84" s="13">
        <f t="shared" si="24"/>
        <v>7040</v>
      </c>
      <c r="F84" s="14">
        <f t="shared" si="25"/>
        <v>0</v>
      </c>
      <c r="G84" s="14">
        <f t="shared" si="19"/>
        <v>7040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1100</v>
      </c>
      <c r="D85" s="13">
        <f t="shared" si="23"/>
        <v>110</v>
      </c>
      <c r="E85" s="13">
        <f t="shared" si="24"/>
        <v>7150</v>
      </c>
      <c r="F85" s="14">
        <f t="shared" si="25"/>
        <v>0</v>
      </c>
      <c r="G85" s="14">
        <f t="shared" si="19"/>
        <v>7150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1100</v>
      </c>
      <c r="D86" s="13">
        <f t="shared" si="23"/>
        <v>110</v>
      </c>
      <c r="E86" s="13">
        <f t="shared" si="24"/>
        <v>7260</v>
      </c>
      <c r="F86" s="14">
        <f t="shared" si="25"/>
        <v>0</v>
      </c>
      <c r="G86" s="14">
        <f t="shared" si="19"/>
        <v>7260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1100</v>
      </c>
      <c r="D87" s="13">
        <f t="shared" si="23"/>
        <v>110</v>
      </c>
      <c r="E87" s="13">
        <f t="shared" si="24"/>
        <v>7370</v>
      </c>
      <c r="F87" s="14">
        <f t="shared" si="25"/>
        <v>0</v>
      </c>
      <c r="G87" s="14">
        <f t="shared" si="19"/>
        <v>7370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1100</v>
      </c>
      <c r="D88" s="13">
        <f t="shared" si="23"/>
        <v>110</v>
      </c>
      <c r="E88" s="13">
        <f t="shared" si="24"/>
        <v>7480</v>
      </c>
      <c r="F88" s="14">
        <f t="shared" si="25"/>
        <v>0</v>
      </c>
      <c r="G88" s="14">
        <f t="shared" si="19"/>
        <v>7480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1100</v>
      </c>
      <c r="D89" s="13">
        <f t="shared" si="23"/>
        <v>110</v>
      </c>
      <c r="E89" s="13">
        <f t="shared" si="24"/>
        <v>7590</v>
      </c>
      <c r="F89" s="14">
        <f t="shared" si="25"/>
        <v>0</v>
      </c>
      <c r="G89" s="14">
        <f t="shared" si="19"/>
        <v>7590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1100</v>
      </c>
      <c r="D90" s="13">
        <f t="shared" si="23"/>
        <v>110</v>
      </c>
      <c r="E90" s="13">
        <f t="shared" si="24"/>
        <v>7700</v>
      </c>
      <c r="F90" s="14">
        <f t="shared" si="25"/>
        <v>0</v>
      </c>
      <c r="G90" s="14">
        <f t="shared" si="19"/>
        <v>7700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1100</v>
      </c>
      <c r="D91" s="13">
        <f t="shared" si="23"/>
        <v>110</v>
      </c>
      <c r="E91" s="13">
        <f t="shared" si="24"/>
        <v>7810</v>
      </c>
      <c r="F91" s="14">
        <f t="shared" si="25"/>
        <v>0</v>
      </c>
      <c r="G91" s="14">
        <f t="shared" si="19"/>
        <v>7810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1100</v>
      </c>
      <c r="D92" s="13">
        <f t="shared" si="23"/>
        <v>110</v>
      </c>
      <c r="E92" s="13">
        <f t="shared" si="24"/>
        <v>7920</v>
      </c>
      <c r="F92" s="14">
        <f t="shared" si="25"/>
        <v>0</v>
      </c>
      <c r="G92" s="14">
        <f t="shared" si="19"/>
        <v>7920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1100</v>
      </c>
      <c r="D93" s="13">
        <f t="shared" si="23"/>
        <v>110</v>
      </c>
      <c r="E93" s="13">
        <f t="shared" si="24"/>
        <v>8030</v>
      </c>
      <c r="F93" s="14">
        <f t="shared" si="25"/>
        <v>0</v>
      </c>
      <c r="G93" s="14">
        <f t="shared" si="19"/>
        <v>8030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1100</v>
      </c>
      <c r="D94" s="13">
        <f t="shared" si="23"/>
        <v>110</v>
      </c>
      <c r="E94" s="13">
        <f t="shared" si="24"/>
        <v>8140</v>
      </c>
      <c r="F94" s="14">
        <f t="shared" si="25"/>
        <v>0</v>
      </c>
      <c r="G94" s="14">
        <f t="shared" si="19"/>
        <v>8140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1100</v>
      </c>
      <c r="D95" s="13">
        <f t="shared" si="23"/>
        <v>110</v>
      </c>
      <c r="E95" s="13">
        <f t="shared" si="24"/>
        <v>8250</v>
      </c>
      <c r="F95" s="14">
        <f t="shared" si="25"/>
        <v>0</v>
      </c>
      <c r="G95" s="14">
        <f t="shared" si="19"/>
        <v>8250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1100</v>
      </c>
      <c r="D96" s="13">
        <f t="shared" si="23"/>
        <v>110</v>
      </c>
      <c r="E96" s="13">
        <f t="shared" si="24"/>
        <v>8360</v>
      </c>
      <c r="F96" s="14">
        <f t="shared" si="25"/>
        <v>0</v>
      </c>
      <c r="G96" s="14">
        <f t="shared" si="19"/>
        <v>8360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1100</v>
      </c>
      <c r="D97" s="13">
        <f t="shared" si="23"/>
        <v>110</v>
      </c>
      <c r="E97" s="13">
        <f t="shared" si="24"/>
        <v>8470</v>
      </c>
      <c r="F97" s="14">
        <f t="shared" si="25"/>
        <v>0</v>
      </c>
      <c r="G97" s="14">
        <f t="shared" si="19"/>
        <v>8470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1100</v>
      </c>
      <c r="D98" s="13">
        <f t="shared" si="23"/>
        <v>110</v>
      </c>
      <c r="E98" s="13">
        <f t="shared" si="24"/>
        <v>8580</v>
      </c>
      <c r="F98" s="14">
        <f t="shared" si="25"/>
        <v>0</v>
      </c>
      <c r="G98" s="14">
        <f t="shared" si="19"/>
        <v>8580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1100</v>
      </c>
      <c r="D99" s="13">
        <f t="shared" si="23"/>
        <v>110</v>
      </c>
      <c r="E99" s="13">
        <f t="shared" si="24"/>
        <v>8690</v>
      </c>
      <c r="F99" s="14">
        <f t="shared" si="25"/>
        <v>0</v>
      </c>
      <c r="G99" s="14">
        <f t="shared" si="19"/>
        <v>8690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1100</v>
      </c>
      <c r="D100" s="13">
        <f t="shared" si="23"/>
        <v>110</v>
      </c>
      <c r="E100" s="13">
        <f t="shared" si="24"/>
        <v>8800</v>
      </c>
      <c r="F100" s="14">
        <f t="shared" si="25"/>
        <v>0</v>
      </c>
      <c r="G100" s="14">
        <f t="shared" si="19"/>
        <v>8800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1100</v>
      </c>
      <c r="D101" s="13">
        <f t="shared" si="23"/>
        <v>110</v>
      </c>
      <c r="E101" s="13">
        <f t="shared" si="24"/>
        <v>8910</v>
      </c>
      <c r="F101" s="14">
        <f t="shared" si="25"/>
        <v>0</v>
      </c>
      <c r="G101" s="14">
        <f t="shared" ref="G101:G124" si="29">E101-F101</f>
        <v>8910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1100</v>
      </c>
      <c r="D102" s="13">
        <f t="shared" ref="D102:D124" si="33">C101*$K$1</f>
        <v>110</v>
      </c>
      <c r="E102" s="13">
        <f t="shared" ref="E102:E124" si="34">C101*$K$1+G101</f>
        <v>9020</v>
      </c>
      <c r="F102" s="14">
        <f t="shared" ref="F102:F124" si="35">IF(J102&gt;E102,E102,J102)</f>
        <v>0</v>
      </c>
      <c r="G102" s="14">
        <f t="shared" si="29"/>
        <v>9020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1100</v>
      </c>
      <c r="D103" s="13">
        <f t="shared" si="33"/>
        <v>110</v>
      </c>
      <c r="E103" s="13">
        <f t="shared" si="34"/>
        <v>9130</v>
      </c>
      <c r="F103" s="14">
        <f t="shared" si="35"/>
        <v>0</v>
      </c>
      <c r="G103" s="14">
        <f t="shared" si="29"/>
        <v>9130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1100</v>
      </c>
      <c r="D104" s="13">
        <f t="shared" si="33"/>
        <v>110</v>
      </c>
      <c r="E104" s="13">
        <f t="shared" si="34"/>
        <v>9240</v>
      </c>
      <c r="F104" s="14">
        <f t="shared" si="35"/>
        <v>0</v>
      </c>
      <c r="G104" s="14">
        <f t="shared" si="29"/>
        <v>9240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1100</v>
      </c>
      <c r="D105" s="13">
        <f t="shared" si="33"/>
        <v>110</v>
      </c>
      <c r="E105" s="13">
        <f t="shared" si="34"/>
        <v>9350</v>
      </c>
      <c r="F105" s="14">
        <f t="shared" si="35"/>
        <v>0</v>
      </c>
      <c r="G105" s="14">
        <f t="shared" si="29"/>
        <v>9350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1100</v>
      </c>
      <c r="D106" s="13">
        <f t="shared" si="33"/>
        <v>110</v>
      </c>
      <c r="E106" s="13">
        <f t="shared" si="34"/>
        <v>9460</v>
      </c>
      <c r="F106" s="14">
        <f t="shared" si="35"/>
        <v>0</v>
      </c>
      <c r="G106" s="14">
        <f t="shared" si="29"/>
        <v>9460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1100</v>
      </c>
      <c r="D107" s="13">
        <f t="shared" si="33"/>
        <v>110</v>
      </c>
      <c r="E107" s="13">
        <f t="shared" si="34"/>
        <v>9570</v>
      </c>
      <c r="F107" s="14">
        <f t="shared" si="35"/>
        <v>0</v>
      </c>
      <c r="G107" s="14">
        <f t="shared" si="29"/>
        <v>9570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1100</v>
      </c>
      <c r="D108" s="13">
        <f t="shared" si="33"/>
        <v>110</v>
      </c>
      <c r="E108" s="13">
        <f t="shared" si="34"/>
        <v>9680</v>
      </c>
      <c r="F108" s="14">
        <f t="shared" si="35"/>
        <v>0</v>
      </c>
      <c r="G108" s="14">
        <f t="shared" si="29"/>
        <v>9680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1100</v>
      </c>
      <c r="D109" s="13">
        <f t="shared" si="33"/>
        <v>110</v>
      </c>
      <c r="E109" s="13">
        <f t="shared" si="34"/>
        <v>9790</v>
      </c>
      <c r="F109" s="14">
        <f t="shared" si="35"/>
        <v>0</v>
      </c>
      <c r="G109" s="14">
        <f t="shared" si="29"/>
        <v>9790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1100</v>
      </c>
      <c r="D110" s="13">
        <f t="shared" si="33"/>
        <v>110</v>
      </c>
      <c r="E110" s="13">
        <f t="shared" si="34"/>
        <v>9900</v>
      </c>
      <c r="F110" s="14">
        <f t="shared" si="35"/>
        <v>0</v>
      </c>
      <c r="G110" s="14">
        <f t="shared" si="29"/>
        <v>9900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1100</v>
      </c>
      <c r="D111" s="13">
        <f t="shared" si="33"/>
        <v>110</v>
      </c>
      <c r="E111" s="13">
        <f t="shared" si="34"/>
        <v>10010</v>
      </c>
      <c r="F111" s="14">
        <f t="shared" si="35"/>
        <v>0</v>
      </c>
      <c r="G111" s="14">
        <f t="shared" si="29"/>
        <v>10010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1100</v>
      </c>
      <c r="D112" s="13">
        <f t="shared" si="33"/>
        <v>110</v>
      </c>
      <c r="E112" s="13">
        <f t="shared" si="34"/>
        <v>10120</v>
      </c>
      <c r="F112" s="14">
        <f t="shared" si="35"/>
        <v>0</v>
      </c>
      <c r="G112" s="14">
        <f t="shared" si="29"/>
        <v>10120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1100</v>
      </c>
      <c r="D113" s="13">
        <f t="shared" si="33"/>
        <v>110</v>
      </c>
      <c r="E113" s="13">
        <f t="shared" si="34"/>
        <v>10230</v>
      </c>
      <c r="F113" s="14">
        <f t="shared" si="35"/>
        <v>0</v>
      </c>
      <c r="G113" s="14">
        <f t="shared" si="29"/>
        <v>10230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1100</v>
      </c>
      <c r="D114" s="13">
        <f t="shared" si="33"/>
        <v>110</v>
      </c>
      <c r="E114" s="13">
        <f t="shared" si="34"/>
        <v>10340</v>
      </c>
      <c r="F114" s="14">
        <f t="shared" si="35"/>
        <v>0</v>
      </c>
      <c r="G114" s="14">
        <f t="shared" si="29"/>
        <v>10340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1100</v>
      </c>
      <c r="D115" s="13">
        <f t="shared" si="33"/>
        <v>110</v>
      </c>
      <c r="E115" s="13">
        <f t="shared" si="34"/>
        <v>10450</v>
      </c>
      <c r="F115" s="14">
        <f t="shared" si="35"/>
        <v>0</v>
      </c>
      <c r="G115" s="14">
        <f t="shared" si="29"/>
        <v>10450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1100</v>
      </c>
      <c r="D116" s="13">
        <f t="shared" si="33"/>
        <v>110</v>
      </c>
      <c r="E116" s="13">
        <f t="shared" si="34"/>
        <v>10560</v>
      </c>
      <c r="F116" s="14">
        <f t="shared" si="35"/>
        <v>0</v>
      </c>
      <c r="G116" s="14">
        <f t="shared" si="29"/>
        <v>10560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1100</v>
      </c>
      <c r="D117" s="13">
        <f t="shared" si="33"/>
        <v>110</v>
      </c>
      <c r="E117" s="13">
        <f t="shared" si="34"/>
        <v>10670</v>
      </c>
      <c r="F117" s="14">
        <f t="shared" si="35"/>
        <v>0</v>
      </c>
      <c r="G117" s="14">
        <f t="shared" si="29"/>
        <v>10670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1100</v>
      </c>
      <c r="D118" s="13">
        <f t="shared" si="33"/>
        <v>110</v>
      </c>
      <c r="E118" s="13">
        <f t="shared" si="34"/>
        <v>10780</v>
      </c>
      <c r="F118" s="14">
        <f t="shared" si="35"/>
        <v>0</v>
      </c>
      <c r="G118" s="14">
        <f t="shared" si="29"/>
        <v>10780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1100</v>
      </c>
      <c r="D119" s="13">
        <f t="shared" si="33"/>
        <v>110</v>
      </c>
      <c r="E119" s="13">
        <f t="shared" si="34"/>
        <v>10890</v>
      </c>
      <c r="F119" s="14">
        <f t="shared" si="35"/>
        <v>0</v>
      </c>
      <c r="G119" s="14">
        <f t="shared" si="29"/>
        <v>10890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1100</v>
      </c>
      <c r="D120" s="13">
        <f t="shared" si="33"/>
        <v>110</v>
      </c>
      <c r="E120" s="13">
        <f t="shared" si="34"/>
        <v>11000</v>
      </c>
      <c r="F120" s="14">
        <f t="shared" si="35"/>
        <v>0</v>
      </c>
      <c r="G120" s="14">
        <f t="shared" si="29"/>
        <v>11000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1100</v>
      </c>
      <c r="D121" s="13">
        <f t="shared" si="33"/>
        <v>110</v>
      </c>
      <c r="E121" s="13">
        <f t="shared" si="34"/>
        <v>11110</v>
      </c>
      <c r="F121" s="14">
        <f t="shared" si="35"/>
        <v>0</v>
      </c>
      <c r="G121" s="14">
        <f t="shared" si="29"/>
        <v>11110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1100</v>
      </c>
      <c r="D122" s="13">
        <f t="shared" si="33"/>
        <v>110</v>
      </c>
      <c r="E122" s="13">
        <f t="shared" si="34"/>
        <v>11220</v>
      </c>
      <c r="F122" s="14">
        <f t="shared" si="35"/>
        <v>0</v>
      </c>
      <c r="G122" s="14">
        <f t="shared" si="29"/>
        <v>11220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1100</v>
      </c>
      <c r="D123" s="13">
        <f t="shared" si="33"/>
        <v>110</v>
      </c>
      <c r="E123" s="13">
        <f t="shared" si="34"/>
        <v>11330</v>
      </c>
      <c r="F123" s="14">
        <f t="shared" si="35"/>
        <v>0</v>
      </c>
      <c r="G123" s="14">
        <f t="shared" si="29"/>
        <v>11330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1100</v>
      </c>
      <c r="D124" s="13">
        <f t="shared" si="33"/>
        <v>110</v>
      </c>
      <c r="E124" s="13">
        <f t="shared" si="34"/>
        <v>11440</v>
      </c>
      <c r="F124" s="14">
        <f t="shared" si="35"/>
        <v>0</v>
      </c>
      <c r="G124" s="14">
        <f t="shared" si="29"/>
        <v>11440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13" sqref="M13"/>
    </sheetView>
  </sheetViews>
  <sheetFormatPr defaultColWidth="11" defaultRowHeight="15"/>
  <cols>
    <col min="1" max="1" width="7" hidden="1" customWidth="1"/>
    <col min="2" max="2" width="9.85714285714286" customWidth="1"/>
    <col min="4" max="4" width="11" customWidth="1"/>
    <col min="5" max="5" width="11.4285714285714" customWidth="1"/>
    <col min="6" max="6" width="10" customWidth="1"/>
    <col min="7" max="7" width="10.2857142857143" customWidth="1"/>
    <col min="8" max="8" width="12" customWidth="1"/>
    <col min="9" max="9" width="11.2857142857143" customWidth="1"/>
    <col min="10" max="10" width="12.1428571428571" customWidth="1"/>
    <col min="11" max="11" width="11.4285714285714" customWidth="1"/>
    <col min="13" max="13" width="11.8571428571429" customWidth="1"/>
    <col min="14" max="14" width="9.71428571428571" customWidth="1"/>
    <col min="15" max="15" width="10.8571428571429" customWidth="1"/>
    <col min="16" max="16" width="8" customWidth="1"/>
    <col min="17" max="17" width="4.14285714285714" customWidth="1"/>
    <col min="18" max="18" width="19.1428571428571" customWidth="1"/>
    <col min="19" max="19" width="8" customWidth="1"/>
  </cols>
  <sheetData>
    <row r="1" spans="2:16">
      <c r="B1" s="1" t="s">
        <v>9</v>
      </c>
      <c r="C1" s="2" t="s">
        <v>211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500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500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500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400</v>
      </c>
      <c r="D6" s="13">
        <f t="shared" ref="D6:D37" si="4">C5*$K$1</f>
        <v>50</v>
      </c>
      <c r="E6" s="13">
        <f t="shared" ref="E6:E37" si="5">C5*$K$1+G5</f>
        <v>50</v>
      </c>
      <c r="F6" s="14">
        <f t="shared" ref="F6:F37" si="6">IF(J6&gt;E6,E6,J6)</f>
        <v>50</v>
      </c>
      <c r="G6" s="14">
        <f t="shared" si="0"/>
        <v>0</v>
      </c>
      <c r="H6" s="14">
        <f t="shared" ref="H6:H37" si="7">IF(J6&gt;F6,J6-F6,0)</f>
        <v>100</v>
      </c>
      <c r="I6" s="24">
        <f t="shared" ref="I6:I37" si="8">-SUMIF(L6:P6,"&lt;0",L6:P6)</f>
        <v>0</v>
      </c>
      <c r="J6" s="24">
        <f>IF($L6&gt;0,$L6,0)+IF($N6&gt;0,$N6,0)+IF($P6&gt;0,$P6,0)</f>
        <v>150</v>
      </c>
      <c r="K6" s="27">
        <v>43622</v>
      </c>
      <c r="L6" s="26">
        <v>150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400</v>
      </c>
      <c r="D7" s="13">
        <f t="shared" si="4"/>
        <v>40</v>
      </c>
      <c r="E7" s="13">
        <f t="shared" si="5"/>
        <v>40</v>
      </c>
      <c r="F7" s="14">
        <f t="shared" si="6"/>
        <v>40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40</v>
      </c>
      <c r="K7" s="27">
        <v>43644</v>
      </c>
      <c r="L7" s="26">
        <v>40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280</v>
      </c>
      <c r="D8" s="13">
        <f t="shared" si="4"/>
        <v>40</v>
      </c>
      <c r="E8" s="13">
        <f t="shared" si="5"/>
        <v>40</v>
      </c>
      <c r="F8" s="14">
        <f t="shared" si="6"/>
        <v>40</v>
      </c>
      <c r="G8" s="14">
        <f t="shared" si="0"/>
        <v>0</v>
      </c>
      <c r="H8" s="14">
        <f t="shared" si="7"/>
        <v>120</v>
      </c>
      <c r="I8" s="24">
        <f t="shared" si="8"/>
        <v>0</v>
      </c>
      <c r="J8" s="24">
        <f t="shared" si="9"/>
        <v>160</v>
      </c>
      <c r="K8" s="27">
        <v>43644</v>
      </c>
      <c r="L8" s="26">
        <v>40</v>
      </c>
      <c r="M8" s="27">
        <v>43690</v>
      </c>
      <c r="N8" s="28">
        <v>120</v>
      </c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0</v>
      </c>
      <c r="D9" s="13">
        <f t="shared" si="4"/>
        <v>28</v>
      </c>
      <c r="E9" s="13">
        <f t="shared" si="5"/>
        <v>28</v>
      </c>
      <c r="F9" s="14">
        <f t="shared" si="6"/>
        <v>28</v>
      </c>
      <c r="G9" s="14">
        <f t="shared" si="0"/>
        <v>0</v>
      </c>
      <c r="H9" s="14">
        <f t="shared" si="7"/>
        <v>280</v>
      </c>
      <c r="I9" s="24">
        <f t="shared" si="8"/>
        <v>0</v>
      </c>
      <c r="J9" s="24">
        <f t="shared" si="9"/>
        <v>308</v>
      </c>
      <c r="K9" s="27">
        <v>43710</v>
      </c>
      <c r="L9" s="26">
        <v>148</v>
      </c>
      <c r="M9" s="27">
        <v>43728</v>
      </c>
      <c r="N9" s="28">
        <v>160</v>
      </c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1000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1000</v>
      </c>
      <c r="J10" s="24">
        <f t="shared" si="9"/>
        <v>0</v>
      </c>
      <c r="K10" s="27">
        <v>43739</v>
      </c>
      <c r="L10" s="26">
        <v>-1000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1000</v>
      </c>
      <c r="D11" s="13">
        <f t="shared" si="4"/>
        <v>100</v>
      </c>
      <c r="E11" s="13">
        <f t="shared" si="5"/>
        <v>100</v>
      </c>
      <c r="F11" s="14">
        <f t="shared" si="6"/>
        <v>100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100</v>
      </c>
      <c r="K11" s="27">
        <v>43770</v>
      </c>
      <c r="L11" s="26">
        <v>100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1000</v>
      </c>
      <c r="D12" s="13">
        <f t="shared" si="4"/>
        <v>100</v>
      </c>
      <c r="E12" s="13">
        <f t="shared" si="5"/>
        <v>100</v>
      </c>
      <c r="F12" s="14">
        <f t="shared" si="6"/>
        <v>100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100</v>
      </c>
      <c r="K12" s="27">
        <v>43801</v>
      </c>
      <c r="L12" s="26">
        <v>100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0</v>
      </c>
      <c r="D13" s="13">
        <f t="shared" si="4"/>
        <v>100</v>
      </c>
      <c r="E13" s="13">
        <f t="shared" si="5"/>
        <v>100</v>
      </c>
      <c r="F13" s="14">
        <f t="shared" si="6"/>
        <v>100</v>
      </c>
      <c r="G13" s="14">
        <f t="shared" si="0"/>
        <v>0</v>
      </c>
      <c r="H13" s="14">
        <f t="shared" si="7"/>
        <v>1000</v>
      </c>
      <c r="I13" s="24">
        <f t="shared" si="8"/>
        <v>0</v>
      </c>
      <c r="J13" s="24">
        <f t="shared" si="9"/>
        <v>1100</v>
      </c>
      <c r="K13" s="27">
        <v>43829</v>
      </c>
      <c r="L13" s="26">
        <v>1100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80" zoomScaleNormal="80" topLeftCell="B1" workbookViewId="0">
      <selection activeCell="M24" sqref="M24"/>
    </sheetView>
  </sheetViews>
  <sheetFormatPr defaultColWidth="11" defaultRowHeight="15"/>
  <cols>
    <col min="1" max="1" width="7" hidden="1" customWidth="1"/>
    <col min="2" max="2" width="9" customWidth="1"/>
    <col min="4" max="4" width="10.1428571428571" customWidth="1"/>
    <col min="5" max="6" width="12" customWidth="1"/>
    <col min="7" max="7" width="11.4285714285714" customWidth="1"/>
    <col min="8" max="8" width="12" customWidth="1"/>
    <col min="9" max="9" width="13.1428571428571" customWidth="1"/>
    <col min="10" max="10" width="12.1428571428571" customWidth="1"/>
    <col min="11" max="11" width="11.4285714285714"/>
    <col min="12" max="12" width="11.8571428571429" customWidth="1"/>
    <col min="13" max="13" width="12.2857142857143" customWidth="1"/>
    <col min="14" max="14" width="11.7142857142857" customWidth="1"/>
    <col min="15" max="15" width="12" customWidth="1"/>
    <col min="16" max="16" width="12.4285714285714" customWidth="1"/>
    <col min="17" max="17" width="10.4285714285714" customWidth="1"/>
    <col min="18" max="18" width="22.2857142857143" customWidth="1"/>
    <col min="19" max="19" width="10.2857142857143" customWidth="1"/>
  </cols>
  <sheetData>
    <row r="1" spans="2:16">
      <c r="B1" s="1" t="s">
        <v>9</v>
      </c>
      <c r="C1" s="2" t="s">
        <v>212</v>
      </c>
      <c r="D1" s="3"/>
      <c r="E1" s="3"/>
      <c r="F1" s="3"/>
      <c r="G1" s="4"/>
      <c r="H1" s="15"/>
      <c r="J1" s="15" t="s">
        <v>11</v>
      </c>
      <c r="K1" s="16">
        <v>0</v>
      </c>
      <c r="L1" s="17" t="s">
        <v>12</v>
      </c>
      <c r="M1" s="18">
        <v>43525</v>
      </c>
      <c r="N1" s="19" t="s">
        <v>13</v>
      </c>
      <c r="O1" s="20">
        <v>1400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32019</v>
      </c>
      <c r="B5" s="12">
        <f>EDATE(M1,0)</f>
        <v>43525</v>
      </c>
      <c r="C5" s="13">
        <f>IF(H5&gt;0,O1-H5,IF(J5&lt;0,O1-J5,O1))</f>
        <v>1400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1400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2675</v>
      </c>
    </row>
    <row r="6" ht="15.75" spans="1:19">
      <c r="A6" s="5" t="str">
        <f t="shared" ref="A6:A37" si="1">MONTH(B6)&amp;YEAR(B6)</f>
        <v>42019</v>
      </c>
      <c r="B6" s="12">
        <f t="shared" ref="B6:B37" si="2">EDATE(B5,1)</f>
        <v>43556</v>
      </c>
      <c r="C6" s="13">
        <f t="shared" ref="C6:C37" si="3">C5-H6+I6</f>
        <v>1550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150</v>
      </c>
      <c r="J6" s="24">
        <f>IF($L6&gt;0,$L6,0)+IF($N6&gt;0,$N6,0)+IF($P6&gt;0,$P6,0)</f>
        <v>0</v>
      </c>
      <c r="K6" s="27">
        <v>43580</v>
      </c>
      <c r="L6" s="26">
        <v>-150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52019</v>
      </c>
      <c r="B7" s="12">
        <f t="shared" si="2"/>
        <v>43586</v>
      </c>
      <c r="C7" s="13">
        <f t="shared" si="3"/>
        <v>1705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155</v>
      </c>
      <c r="J7" s="24">
        <f t="shared" ref="J7:J70" si="9">IF($L7&gt;0,$L7,0)+IF($N7&gt;0,$N7,0)+IF($P7&gt;0,$P7,0)</f>
        <v>0</v>
      </c>
      <c r="K7" s="27">
        <v>43595</v>
      </c>
      <c r="L7" s="26">
        <v>-155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62019</v>
      </c>
      <c r="B8" s="12">
        <f t="shared" si="2"/>
        <v>43617</v>
      </c>
      <c r="C8" s="13">
        <f t="shared" si="3"/>
        <v>1860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155</v>
      </c>
      <c r="J8" s="24">
        <f t="shared" si="9"/>
        <v>0</v>
      </c>
      <c r="K8" s="27">
        <v>43626</v>
      </c>
      <c r="L8" s="26">
        <v>-155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72019</v>
      </c>
      <c r="B9" s="12">
        <f t="shared" si="2"/>
        <v>43647</v>
      </c>
      <c r="C9" s="13">
        <f t="shared" si="3"/>
        <v>2015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155</v>
      </c>
      <c r="J9" s="24">
        <f t="shared" si="9"/>
        <v>0</v>
      </c>
      <c r="K9" s="27">
        <v>43656</v>
      </c>
      <c r="L9" s="26">
        <v>-155</v>
      </c>
      <c r="M9" s="27"/>
      <c r="N9" s="28"/>
      <c r="O9" s="27"/>
      <c r="P9" s="28"/>
      <c r="S9" s="5"/>
    </row>
    <row r="10" ht="15.75" spans="1:19">
      <c r="A10" s="5" t="str">
        <f t="shared" si="1"/>
        <v>82019</v>
      </c>
      <c r="B10" s="12">
        <f t="shared" si="2"/>
        <v>43678</v>
      </c>
      <c r="C10" s="13">
        <f t="shared" si="3"/>
        <v>2170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155</v>
      </c>
      <c r="J10" s="24">
        <f t="shared" si="9"/>
        <v>0</v>
      </c>
      <c r="K10" s="27">
        <v>43687</v>
      </c>
      <c r="L10" s="26">
        <v>-155</v>
      </c>
      <c r="M10" s="27"/>
      <c r="N10" s="28"/>
      <c r="O10" s="27"/>
      <c r="P10" s="28"/>
      <c r="S10" s="5"/>
    </row>
    <row r="11" ht="15.75" spans="1:19">
      <c r="A11" s="5" t="str">
        <f t="shared" si="1"/>
        <v>92019</v>
      </c>
      <c r="B11" s="12">
        <f t="shared" si="2"/>
        <v>43709</v>
      </c>
      <c r="C11" s="13">
        <f t="shared" si="3"/>
        <v>2325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155</v>
      </c>
      <c r="J11" s="24">
        <f t="shared" si="9"/>
        <v>0</v>
      </c>
      <c r="K11" s="27">
        <v>43718</v>
      </c>
      <c r="L11" s="26">
        <v>-155</v>
      </c>
      <c r="M11" s="27"/>
      <c r="N11" s="28"/>
      <c r="O11" s="27"/>
      <c r="P11" s="28"/>
      <c r="S11" s="5"/>
    </row>
    <row r="12" ht="15.75" spans="1:19">
      <c r="A12" s="5" t="str">
        <f t="shared" si="1"/>
        <v>102019</v>
      </c>
      <c r="B12" s="12">
        <f t="shared" si="2"/>
        <v>43739</v>
      </c>
      <c r="C12" s="13">
        <f t="shared" si="3"/>
        <v>2480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155</v>
      </c>
      <c r="J12" s="24">
        <f t="shared" si="9"/>
        <v>0</v>
      </c>
      <c r="K12" s="27">
        <v>43748</v>
      </c>
      <c r="L12" s="26">
        <v>-155</v>
      </c>
      <c r="M12" s="27"/>
      <c r="N12" s="28"/>
      <c r="O12" s="27"/>
      <c r="P12" s="28"/>
      <c r="S12" s="5"/>
    </row>
    <row r="13" ht="15.75" spans="1:19">
      <c r="A13" s="5" t="str">
        <f t="shared" si="1"/>
        <v>112019</v>
      </c>
      <c r="B13" s="12">
        <f t="shared" si="2"/>
        <v>43770</v>
      </c>
      <c r="C13" s="13">
        <f t="shared" si="3"/>
        <v>2635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155</v>
      </c>
      <c r="J13" s="24">
        <f t="shared" si="9"/>
        <v>0</v>
      </c>
      <c r="K13" s="27">
        <v>43779</v>
      </c>
      <c r="L13" s="26">
        <v>-155</v>
      </c>
      <c r="M13" s="27"/>
      <c r="N13" s="28"/>
      <c r="O13" s="27"/>
      <c r="P13" s="28"/>
      <c r="S13" s="5"/>
    </row>
    <row r="14" ht="15.75" spans="1:19">
      <c r="A14" s="5" t="str">
        <f t="shared" si="1"/>
        <v>122019</v>
      </c>
      <c r="B14" s="12">
        <f t="shared" si="2"/>
        <v>43800</v>
      </c>
      <c r="C14" s="13">
        <f t="shared" si="3"/>
        <v>2775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140</v>
      </c>
      <c r="J14" s="24">
        <f t="shared" si="9"/>
        <v>0</v>
      </c>
      <c r="K14" s="27">
        <v>43809</v>
      </c>
      <c r="L14" s="26">
        <v>-140</v>
      </c>
      <c r="M14" s="27"/>
      <c r="N14" s="28"/>
      <c r="O14" s="27"/>
      <c r="P14" s="28"/>
      <c r="S14" s="5"/>
    </row>
    <row r="15" ht="15.75" spans="1:19">
      <c r="A15" s="5" t="str">
        <f t="shared" si="1"/>
        <v>12020</v>
      </c>
      <c r="B15" s="12">
        <f t="shared" si="2"/>
        <v>43831</v>
      </c>
      <c r="C15" s="13">
        <f t="shared" si="3"/>
        <v>2775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>
        <v>43840</v>
      </c>
      <c r="L15" s="26">
        <v>0</v>
      </c>
      <c r="M15" s="29"/>
      <c r="N15" s="30"/>
      <c r="O15" s="29"/>
      <c r="P15" s="30"/>
      <c r="S15" s="5"/>
    </row>
    <row r="16" ht="15.75" spans="1:19">
      <c r="A16" s="5" t="str">
        <f t="shared" si="1"/>
        <v>22020</v>
      </c>
      <c r="B16" s="12">
        <f t="shared" si="2"/>
        <v>43862</v>
      </c>
      <c r="C16" s="13">
        <f t="shared" si="3"/>
        <v>2775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>
        <v>43871</v>
      </c>
      <c r="L16" s="26">
        <v>0</v>
      </c>
      <c r="M16" s="25"/>
      <c r="N16" s="26"/>
      <c r="O16" s="25"/>
      <c r="P16" s="26"/>
      <c r="S16" s="5"/>
    </row>
    <row r="17" ht="15.75" spans="1:19">
      <c r="A17" s="5" t="str">
        <f t="shared" si="1"/>
        <v>32020</v>
      </c>
      <c r="B17" s="12">
        <f t="shared" si="2"/>
        <v>43891</v>
      </c>
      <c r="C17" s="13">
        <f t="shared" si="3"/>
        <v>2775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>
        <v>43900</v>
      </c>
      <c r="L17" s="26">
        <v>0</v>
      </c>
      <c r="M17" s="25"/>
      <c r="N17" s="26"/>
      <c r="O17" s="25"/>
      <c r="P17" s="26"/>
      <c r="S17" s="5"/>
    </row>
    <row r="18" ht="15.75" spans="1:19">
      <c r="A18" s="5" t="str">
        <f t="shared" si="1"/>
        <v>42020</v>
      </c>
      <c r="B18" s="12">
        <f t="shared" si="2"/>
        <v>43922</v>
      </c>
      <c r="C18" s="13">
        <f t="shared" si="3"/>
        <v>2775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>
        <v>43931</v>
      </c>
      <c r="L18" s="26">
        <v>0</v>
      </c>
      <c r="M18" s="25"/>
      <c r="N18" s="26"/>
      <c r="O18" s="25"/>
      <c r="P18" s="26"/>
      <c r="S18" s="5"/>
    </row>
    <row r="19" ht="15.75" spans="1:19">
      <c r="A19" s="5" t="str">
        <f t="shared" si="1"/>
        <v>52020</v>
      </c>
      <c r="B19" s="12">
        <f t="shared" si="2"/>
        <v>43952</v>
      </c>
      <c r="C19" s="13">
        <f t="shared" si="3"/>
        <v>2775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>
        <v>43961</v>
      </c>
      <c r="L19" s="26">
        <v>0</v>
      </c>
      <c r="M19" s="25"/>
      <c r="N19" s="26"/>
      <c r="O19" s="25"/>
      <c r="P19" s="26"/>
      <c r="S19" s="5"/>
    </row>
    <row r="20" ht="15.75" spans="1:19">
      <c r="A20" s="5" t="str">
        <f t="shared" si="1"/>
        <v>62020</v>
      </c>
      <c r="B20" s="12">
        <f t="shared" si="2"/>
        <v>43983</v>
      </c>
      <c r="C20" s="13">
        <f t="shared" si="3"/>
        <v>2775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>
        <v>43992</v>
      </c>
      <c r="L20" s="26">
        <v>0</v>
      </c>
      <c r="M20" s="25"/>
      <c r="N20" s="26"/>
      <c r="O20" s="25"/>
      <c r="P20" s="26"/>
      <c r="S20" s="5"/>
    </row>
    <row r="21" ht="15.75" spans="1:19">
      <c r="A21" s="5" t="str">
        <f t="shared" si="1"/>
        <v>72020</v>
      </c>
      <c r="B21" s="12">
        <f t="shared" si="2"/>
        <v>44013</v>
      </c>
      <c r="C21" s="13">
        <f t="shared" si="3"/>
        <v>2775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>
        <v>44022</v>
      </c>
      <c r="L21" s="26">
        <v>0</v>
      </c>
      <c r="M21" s="25"/>
      <c r="N21" s="26"/>
      <c r="O21" s="25"/>
      <c r="P21" s="26"/>
      <c r="S21" s="5"/>
    </row>
    <row r="22" ht="15.75" spans="1:19">
      <c r="A22" s="5" t="str">
        <f t="shared" si="1"/>
        <v>82020</v>
      </c>
      <c r="B22" s="12">
        <f t="shared" si="2"/>
        <v>44044</v>
      </c>
      <c r="C22" s="13">
        <f t="shared" si="3"/>
        <v>2675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100</v>
      </c>
      <c r="I22" s="24">
        <f t="shared" si="8"/>
        <v>0</v>
      </c>
      <c r="J22" s="24">
        <f t="shared" si="9"/>
        <v>100</v>
      </c>
      <c r="K22" s="25">
        <v>44054</v>
      </c>
      <c r="L22" s="26">
        <v>100</v>
      </c>
      <c r="M22" s="25"/>
      <c r="N22" s="26"/>
      <c r="O22" s="25"/>
      <c r="P22" s="26"/>
      <c r="S22" s="5"/>
    </row>
    <row r="23" ht="15.75" spans="1:19">
      <c r="A23" s="5" t="str">
        <f t="shared" si="1"/>
        <v>92020</v>
      </c>
      <c r="B23" s="12">
        <f t="shared" si="2"/>
        <v>44075</v>
      </c>
      <c r="C23" s="13">
        <f t="shared" si="3"/>
        <v>2675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102020</v>
      </c>
      <c r="B24" s="12">
        <f t="shared" si="2"/>
        <v>44105</v>
      </c>
      <c r="C24" s="13">
        <f t="shared" si="3"/>
        <v>2675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112020</v>
      </c>
      <c r="B25" s="12">
        <f t="shared" si="2"/>
        <v>44136</v>
      </c>
      <c r="C25" s="13">
        <f t="shared" si="3"/>
        <v>2675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122020</v>
      </c>
      <c r="B26" s="12">
        <f t="shared" si="2"/>
        <v>44166</v>
      </c>
      <c r="C26" s="13">
        <f t="shared" si="3"/>
        <v>2675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12021</v>
      </c>
      <c r="B27" s="12">
        <f t="shared" si="2"/>
        <v>44197</v>
      </c>
      <c r="C27" s="13">
        <f t="shared" si="3"/>
        <v>2675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22021</v>
      </c>
      <c r="B28" s="12">
        <f t="shared" si="2"/>
        <v>44228</v>
      </c>
      <c r="C28" s="13">
        <f t="shared" si="3"/>
        <v>2675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32021</v>
      </c>
      <c r="B29" s="12">
        <f t="shared" si="2"/>
        <v>44256</v>
      </c>
      <c r="C29" s="13">
        <f t="shared" si="3"/>
        <v>2675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42021</v>
      </c>
      <c r="B30" s="12">
        <f t="shared" si="2"/>
        <v>44287</v>
      </c>
      <c r="C30" s="13">
        <f t="shared" si="3"/>
        <v>2675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52021</v>
      </c>
      <c r="B31" s="12">
        <f t="shared" si="2"/>
        <v>44317</v>
      </c>
      <c r="C31" s="13">
        <f t="shared" si="3"/>
        <v>2675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62021</v>
      </c>
      <c r="B32" s="12">
        <f t="shared" si="2"/>
        <v>44348</v>
      </c>
      <c r="C32" s="13">
        <f t="shared" si="3"/>
        <v>2675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72021</v>
      </c>
      <c r="B33" s="12">
        <f t="shared" si="2"/>
        <v>44378</v>
      </c>
      <c r="C33" s="13">
        <f t="shared" si="3"/>
        <v>2675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82021</v>
      </c>
      <c r="B34" s="12">
        <f t="shared" si="2"/>
        <v>44409</v>
      </c>
      <c r="C34" s="13">
        <f t="shared" si="3"/>
        <v>2675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92021</v>
      </c>
      <c r="B35" s="12">
        <f t="shared" si="2"/>
        <v>44440</v>
      </c>
      <c r="C35" s="13">
        <f t="shared" si="3"/>
        <v>2675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102021</v>
      </c>
      <c r="B36" s="12">
        <f t="shared" si="2"/>
        <v>44470</v>
      </c>
      <c r="C36" s="13">
        <f t="shared" si="3"/>
        <v>2675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112021</v>
      </c>
      <c r="B37" s="12">
        <f t="shared" si="2"/>
        <v>44501</v>
      </c>
      <c r="C37" s="13">
        <f t="shared" si="3"/>
        <v>2675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122021</v>
      </c>
      <c r="B38" s="12">
        <f t="shared" ref="B38:B69" si="12">EDATE(B37,1)</f>
        <v>44531</v>
      </c>
      <c r="C38" s="13">
        <f t="shared" ref="C38:C69" si="13">C37-H38+I38</f>
        <v>2675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12022</v>
      </c>
      <c r="B39" s="12">
        <f t="shared" si="12"/>
        <v>44562</v>
      </c>
      <c r="C39" s="13">
        <f t="shared" si="13"/>
        <v>2675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22022</v>
      </c>
      <c r="B40" s="12">
        <f t="shared" si="12"/>
        <v>44593</v>
      </c>
      <c r="C40" s="13">
        <f t="shared" si="13"/>
        <v>2675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32022</v>
      </c>
      <c r="B41" s="12">
        <f t="shared" si="12"/>
        <v>44621</v>
      </c>
      <c r="C41" s="13">
        <f t="shared" si="13"/>
        <v>2675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42022</v>
      </c>
      <c r="B42" s="12">
        <f t="shared" si="12"/>
        <v>44652</v>
      </c>
      <c r="C42" s="13">
        <f t="shared" si="13"/>
        <v>2675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52022</v>
      </c>
      <c r="B43" s="12">
        <f t="shared" si="12"/>
        <v>44682</v>
      </c>
      <c r="C43" s="13">
        <f t="shared" si="13"/>
        <v>2675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62022</v>
      </c>
      <c r="B44" s="12">
        <f t="shared" si="12"/>
        <v>44713</v>
      </c>
      <c r="C44" s="13">
        <f t="shared" si="13"/>
        <v>2675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72022</v>
      </c>
      <c r="B45" s="12">
        <f t="shared" si="12"/>
        <v>44743</v>
      </c>
      <c r="C45" s="13">
        <f t="shared" si="13"/>
        <v>2675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82022</v>
      </c>
      <c r="B46" s="12">
        <f t="shared" si="12"/>
        <v>44774</v>
      </c>
      <c r="C46" s="13">
        <f t="shared" si="13"/>
        <v>2675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92022</v>
      </c>
      <c r="B47" s="12">
        <f t="shared" si="12"/>
        <v>44805</v>
      </c>
      <c r="C47" s="13">
        <f t="shared" si="13"/>
        <v>2675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102022</v>
      </c>
      <c r="B48" s="12">
        <f t="shared" si="12"/>
        <v>44835</v>
      </c>
      <c r="C48" s="13">
        <f t="shared" si="13"/>
        <v>2675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112022</v>
      </c>
      <c r="B49" s="12">
        <f t="shared" si="12"/>
        <v>44866</v>
      </c>
      <c r="C49" s="13">
        <f t="shared" si="13"/>
        <v>2675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122022</v>
      </c>
      <c r="B50" s="12">
        <f t="shared" si="12"/>
        <v>44896</v>
      </c>
      <c r="C50" s="13">
        <f t="shared" si="13"/>
        <v>2675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12023</v>
      </c>
      <c r="B51" s="12">
        <f t="shared" si="12"/>
        <v>44927</v>
      </c>
      <c r="C51" s="13">
        <f t="shared" si="13"/>
        <v>2675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22023</v>
      </c>
      <c r="B52" s="12">
        <f t="shared" si="12"/>
        <v>44958</v>
      </c>
      <c r="C52" s="13">
        <f t="shared" si="13"/>
        <v>2675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32023</v>
      </c>
      <c r="B53" s="12">
        <f t="shared" si="12"/>
        <v>44986</v>
      </c>
      <c r="C53" s="13">
        <f t="shared" si="13"/>
        <v>2675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42023</v>
      </c>
      <c r="B54" s="12">
        <f t="shared" si="12"/>
        <v>45017</v>
      </c>
      <c r="C54" s="13">
        <f t="shared" si="13"/>
        <v>2675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52023</v>
      </c>
      <c r="B55" s="12">
        <f t="shared" si="12"/>
        <v>45047</v>
      </c>
      <c r="C55" s="13">
        <f t="shared" si="13"/>
        <v>2675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62023</v>
      </c>
      <c r="B56" s="12">
        <f t="shared" si="12"/>
        <v>45078</v>
      </c>
      <c r="C56" s="13">
        <f t="shared" si="13"/>
        <v>2675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72023</v>
      </c>
      <c r="B57" s="12">
        <f t="shared" si="12"/>
        <v>45108</v>
      </c>
      <c r="C57" s="13">
        <f t="shared" si="13"/>
        <v>2675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82023</v>
      </c>
      <c r="B58" s="12">
        <f t="shared" si="12"/>
        <v>45139</v>
      </c>
      <c r="C58" s="13">
        <f t="shared" si="13"/>
        <v>2675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92023</v>
      </c>
      <c r="B59" s="12">
        <f t="shared" si="12"/>
        <v>45170</v>
      </c>
      <c r="C59" s="13">
        <f t="shared" si="13"/>
        <v>2675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102023</v>
      </c>
      <c r="B60" s="12">
        <f t="shared" si="12"/>
        <v>45200</v>
      </c>
      <c r="C60" s="13">
        <f t="shared" si="13"/>
        <v>2675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112023</v>
      </c>
      <c r="B61" s="12">
        <f t="shared" si="12"/>
        <v>45231</v>
      </c>
      <c r="C61" s="13">
        <f t="shared" si="13"/>
        <v>2675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122023</v>
      </c>
      <c r="B62" s="12">
        <f t="shared" si="12"/>
        <v>45261</v>
      </c>
      <c r="C62" s="13">
        <f t="shared" si="13"/>
        <v>2675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12024</v>
      </c>
      <c r="B63" s="12">
        <f t="shared" si="12"/>
        <v>45292</v>
      </c>
      <c r="C63" s="13">
        <f t="shared" si="13"/>
        <v>2675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22024</v>
      </c>
      <c r="B64" s="12">
        <f t="shared" si="12"/>
        <v>45323</v>
      </c>
      <c r="C64" s="13">
        <f t="shared" si="13"/>
        <v>2675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32024</v>
      </c>
      <c r="B65" s="12">
        <f t="shared" si="12"/>
        <v>45352</v>
      </c>
      <c r="C65" s="13">
        <f t="shared" si="13"/>
        <v>2675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42024</v>
      </c>
      <c r="B66" s="12">
        <f t="shared" si="12"/>
        <v>45383</v>
      </c>
      <c r="C66" s="13">
        <f t="shared" si="13"/>
        <v>2675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52024</v>
      </c>
      <c r="B67" s="12">
        <f t="shared" si="12"/>
        <v>45413</v>
      </c>
      <c r="C67" s="13">
        <f t="shared" si="13"/>
        <v>2675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62024</v>
      </c>
      <c r="B68" s="12">
        <f t="shared" si="12"/>
        <v>45444</v>
      </c>
      <c r="C68" s="13">
        <f t="shared" si="13"/>
        <v>2675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72024</v>
      </c>
      <c r="B69" s="12">
        <f t="shared" si="12"/>
        <v>45474</v>
      </c>
      <c r="C69" s="13">
        <f t="shared" si="13"/>
        <v>2675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82024</v>
      </c>
      <c r="B70" s="12">
        <f t="shared" ref="B70:B101" si="21">EDATE(B69,1)</f>
        <v>45505</v>
      </c>
      <c r="C70" s="13">
        <f t="shared" ref="C70:C101" si="22">C69-H70+I70</f>
        <v>2675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92024</v>
      </c>
      <c r="B71" s="12">
        <f t="shared" si="21"/>
        <v>45536</v>
      </c>
      <c r="C71" s="13">
        <f t="shared" si="22"/>
        <v>2675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102024</v>
      </c>
      <c r="B72" s="12">
        <f t="shared" si="21"/>
        <v>45566</v>
      </c>
      <c r="C72" s="13">
        <f t="shared" si="22"/>
        <v>2675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112024</v>
      </c>
      <c r="B73" s="12">
        <f t="shared" si="21"/>
        <v>45597</v>
      </c>
      <c r="C73" s="13">
        <f t="shared" si="22"/>
        <v>2675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122024</v>
      </c>
      <c r="B74" s="12">
        <f t="shared" si="21"/>
        <v>45627</v>
      </c>
      <c r="C74" s="13">
        <f t="shared" si="22"/>
        <v>2675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12025</v>
      </c>
      <c r="B75" s="12">
        <f t="shared" si="21"/>
        <v>45658</v>
      </c>
      <c r="C75" s="13">
        <f t="shared" si="22"/>
        <v>2675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22025</v>
      </c>
      <c r="B76" s="12">
        <f t="shared" si="21"/>
        <v>45689</v>
      </c>
      <c r="C76" s="13">
        <f t="shared" si="22"/>
        <v>2675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32025</v>
      </c>
      <c r="B77" s="12">
        <f t="shared" si="21"/>
        <v>45717</v>
      </c>
      <c r="C77" s="13">
        <f t="shared" si="22"/>
        <v>2675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42025</v>
      </c>
      <c r="B78" s="12">
        <f t="shared" si="21"/>
        <v>45748</v>
      </c>
      <c r="C78" s="13">
        <f t="shared" si="22"/>
        <v>2675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52025</v>
      </c>
      <c r="B79" s="12">
        <f t="shared" si="21"/>
        <v>45778</v>
      </c>
      <c r="C79" s="13">
        <f t="shared" si="22"/>
        <v>2675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62025</v>
      </c>
      <c r="B80" s="12">
        <f t="shared" si="21"/>
        <v>45809</v>
      </c>
      <c r="C80" s="13">
        <f t="shared" si="22"/>
        <v>2675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72025</v>
      </c>
      <c r="B81" s="12">
        <f t="shared" si="21"/>
        <v>45839</v>
      </c>
      <c r="C81" s="13">
        <f t="shared" si="22"/>
        <v>2675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82025</v>
      </c>
      <c r="B82" s="12">
        <f t="shared" si="21"/>
        <v>45870</v>
      </c>
      <c r="C82" s="13">
        <f t="shared" si="22"/>
        <v>2675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92025</v>
      </c>
      <c r="B83" s="12">
        <f t="shared" si="21"/>
        <v>45901</v>
      </c>
      <c r="C83" s="13">
        <f t="shared" si="22"/>
        <v>2675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102025</v>
      </c>
      <c r="B84" s="12">
        <f t="shared" si="21"/>
        <v>45931</v>
      </c>
      <c r="C84" s="13">
        <f t="shared" si="22"/>
        <v>2675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112025</v>
      </c>
      <c r="B85" s="12">
        <f t="shared" si="21"/>
        <v>45962</v>
      </c>
      <c r="C85" s="13">
        <f t="shared" si="22"/>
        <v>2675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122025</v>
      </c>
      <c r="B86" s="12">
        <f t="shared" si="21"/>
        <v>45992</v>
      </c>
      <c r="C86" s="13">
        <f t="shared" si="22"/>
        <v>2675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12026</v>
      </c>
      <c r="B87" s="12">
        <f t="shared" si="21"/>
        <v>46023</v>
      </c>
      <c r="C87" s="13">
        <f t="shared" si="22"/>
        <v>2675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22026</v>
      </c>
      <c r="B88" s="12">
        <f t="shared" si="21"/>
        <v>46054</v>
      </c>
      <c r="C88" s="13">
        <f t="shared" si="22"/>
        <v>2675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32026</v>
      </c>
      <c r="B89" s="12">
        <f t="shared" si="21"/>
        <v>46082</v>
      </c>
      <c r="C89" s="13">
        <f t="shared" si="22"/>
        <v>2675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42026</v>
      </c>
      <c r="B90" s="12">
        <f t="shared" si="21"/>
        <v>46113</v>
      </c>
      <c r="C90" s="13">
        <f t="shared" si="22"/>
        <v>2675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52026</v>
      </c>
      <c r="B91" s="12">
        <f t="shared" si="21"/>
        <v>46143</v>
      </c>
      <c r="C91" s="13">
        <f t="shared" si="22"/>
        <v>2675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62026</v>
      </c>
      <c r="B92" s="12">
        <f t="shared" si="21"/>
        <v>46174</v>
      </c>
      <c r="C92" s="13">
        <f t="shared" si="22"/>
        <v>2675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72026</v>
      </c>
      <c r="B93" s="12">
        <f t="shared" si="21"/>
        <v>46204</v>
      </c>
      <c r="C93" s="13">
        <f t="shared" si="22"/>
        <v>2675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82026</v>
      </c>
      <c r="B94" s="12">
        <f t="shared" si="21"/>
        <v>46235</v>
      </c>
      <c r="C94" s="13">
        <f t="shared" si="22"/>
        <v>2675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92026</v>
      </c>
      <c r="B95" s="12">
        <f t="shared" si="21"/>
        <v>46266</v>
      </c>
      <c r="C95" s="13">
        <f t="shared" si="22"/>
        <v>2675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102026</v>
      </c>
      <c r="B96" s="12">
        <f t="shared" si="21"/>
        <v>46296</v>
      </c>
      <c r="C96" s="13">
        <f t="shared" si="22"/>
        <v>2675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112026</v>
      </c>
      <c r="B97" s="12">
        <f t="shared" si="21"/>
        <v>46327</v>
      </c>
      <c r="C97" s="13">
        <f t="shared" si="22"/>
        <v>2675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122026</v>
      </c>
      <c r="B98" s="12">
        <f t="shared" si="21"/>
        <v>46357</v>
      </c>
      <c r="C98" s="13">
        <f t="shared" si="22"/>
        <v>2675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12027</v>
      </c>
      <c r="B99" s="12">
        <f t="shared" si="21"/>
        <v>46388</v>
      </c>
      <c r="C99" s="13">
        <f t="shared" si="22"/>
        <v>2675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22027</v>
      </c>
      <c r="B100" s="12">
        <f t="shared" si="21"/>
        <v>46419</v>
      </c>
      <c r="C100" s="13">
        <f t="shared" si="22"/>
        <v>2675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32027</v>
      </c>
      <c r="B101" s="12">
        <f t="shared" si="21"/>
        <v>46447</v>
      </c>
      <c r="C101" s="13">
        <f t="shared" si="22"/>
        <v>2675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42027</v>
      </c>
      <c r="B102" s="12">
        <f t="shared" ref="B102:B124" si="31">EDATE(B101,1)</f>
        <v>46478</v>
      </c>
      <c r="C102" s="13">
        <f t="shared" ref="C102:C124" si="32">C101-H102+I102</f>
        <v>2675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52027</v>
      </c>
      <c r="B103" s="12">
        <f t="shared" si="31"/>
        <v>46508</v>
      </c>
      <c r="C103" s="13">
        <f t="shared" si="32"/>
        <v>2675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62027</v>
      </c>
      <c r="B104" s="12">
        <f t="shared" si="31"/>
        <v>46539</v>
      </c>
      <c r="C104" s="13">
        <f t="shared" si="32"/>
        <v>2675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72027</v>
      </c>
      <c r="B105" s="12">
        <f t="shared" si="31"/>
        <v>46569</v>
      </c>
      <c r="C105" s="13">
        <f t="shared" si="32"/>
        <v>2675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82027</v>
      </c>
      <c r="B106" s="12">
        <f t="shared" si="31"/>
        <v>46600</v>
      </c>
      <c r="C106" s="13">
        <f t="shared" si="32"/>
        <v>2675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92027</v>
      </c>
      <c r="B107" s="12">
        <f t="shared" si="31"/>
        <v>46631</v>
      </c>
      <c r="C107" s="13">
        <f t="shared" si="32"/>
        <v>2675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102027</v>
      </c>
      <c r="B108" s="12">
        <f t="shared" si="31"/>
        <v>46661</v>
      </c>
      <c r="C108" s="13">
        <f t="shared" si="32"/>
        <v>2675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112027</v>
      </c>
      <c r="B109" s="12">
        <f t="shared" si="31"/>
        <v>46692</v>
      </c>
      <c r="C109" s="13">
        <f t="shared" si="32"/>
        <v>2675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122027</v>
      </c>
      <c r="B110" s="12">
        <f t="shared" si="31"/>
        <v>46722</v>
      </c>
      <c r="C110" s="13">
        <f t="shared" si="32"/>
        <v>2675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12028</v>
      </c>
      <c r="B111" s="12">
        <f t="shared" si="31"/>
        <v>46753</v>
      </c>
      <c r="C111" s="13">
        <f t="shared" si="32"/>
        <v>2675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22028</v>
      </c>
      <c r="B112" s="12">
        <f t="shared" si="31"/>
        <v>46784</v>
      </c>
      <c r="C112" s="13">
        <f t="shared" si="32"/>
        <v>2675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32028</v>
      </c>
      <c r="B113" s="12">
        <f t="shared" si="31"/>
        <v>46813</v>
      </c>
      <c r="C113" s="13">
        <f t="shared" si="32"/>
        <v>2675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42028</v>
      </c>
      <c r="B114" s="12">
        <f t="shared" si="31"/>
        <v>46844</v>
      </c>
      <c r="C114" s="13">
        <f t="shared" si="32"/>
        <v>2675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52028</v>
      </c>
      <c r="B115" s="12">
        <f t="shared" si="31"/>
        <v>46874</v>
      </c>
      <c r="C115" s="13">
        <f t="shared" si="32"/>
        <v>2675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62028</v>
      </c>
      <c r="B116" s="12">
        <f t="shared" si="31"/>
        <v>46905</v>
      </c>
      <c r="C116" s="13">
        <f t="shared" si="32"/>
        <v>2675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72028</v>
      </c>
      <c r="B117" s="12">
        <f t="shared" si="31"/>
        <v>46935</v>
      </c>
      <c r="C117" s="13">
        <f t="shared" si="32"/>
        <v>2675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82028</v>
      </c>
      <c r="B118" s="12">
        <f t="shared" si="31"/>
        <v>46966</v>
      </c>
      <c r="C118" s="13">
        <f t="shared" si="32"/>
        <v>2675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92028</v>
      </c>
      <c r="B119" s="12">
        <f t="shared" si="31"/>
        <v>46997</v>
      </c>
      <c r="C119" s="13">
        <f t="shared" si="32"/>
        <v>2675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102028</v>
      </c>
      <c r="B120" s="12">
        <f t="shared" si="31"/>
        <v>47027</v>
      </c>
      <c r="C120" s="13">
        <f t="shared" si="32"/>
        <v>2675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112028</v>
      </c>
      <c r="B121" s="12">
        <f t="shared" si="31"/>
        <v>47058</v>
      </c>
      <c r="C121" s="13">
        <f t="shared" si="32"/>
        <v>2675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122028</v>
      </c>
      <c r="B122" s="12">
        <f t="shared" si="31"/>
        <v>47088</v>
      </c>
      <c r="C122" s="13">
        <f t="shared" si="32"/>
        <v>2675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12029</v>
      </c>
      <c r="B123" s="12">
        <f t="shared" si="31"/>
        <v>47119</v>
      </c>
      <c r="C123" s="13">
        <f t="shared" si="32"/>
        <v>2675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22029</v>
      </c>
      <c r="B124" s="12">
        <f t="shared" si="31"/>
        <v>47150</v>
      </c>
      <c r="C124" s="13">
        <f t="shared" si="32"/>
        <v>2675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4" sqref="S4"/>
    </sheetView>
  </sheetViews>
  <sheetFormatPr defaultColWidth="11" defaultRowHeight="15"/>
  <cols>
    <col min="1" max="1" width="7" hidden="1" customWidth="1"/>
    <col min="2" max="2" width="10" customWidth="1"/>
    <col min="4" max="4" width="10.5714285714286" customWidth="1"/>
    <col min="5" max="6" width="10.7142857142857" customWidth="1"/>
    <col min="7" max="7" width="9.28571428571429" customWidth="1"/>
    <col min="8" max="8" width="10.7142857142857" customWidth="1"/>
    <col min="9" max="9" width="12" customWidth="1"/>
    <col min="10" max="10" width="10" customWidth="1"/>
    <col min="12" max="12" width="10" customWidth="1"/>
    <col min="13" max="13" width="12.2857142857143" customWidth="1"/>
    <col min="14" max="14" width="11.4285714285714" customWidth="1"/>
    <col min="15" max="15" width="12" customWidth="1"/>
    <col min="16" max="16" width="11.1428571428571" customWidth="1"/>
    <col min="17" max="17" width="4.14285714285714" customWidth="1"/>
    <col min="18" max="18" width="19.2857142857143" customWidth="1"/>
    <col min="19" max="19" width="6.14285714285714" customWidth="1"/>
  </cols>
  <sheetData>
    <row r="1" spans="2:16">
      <c r="B1" s="1" t="s">
        <v>9</v>
      </c>
      <c r="C1" s="2" t="s">
        <v>213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1000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1000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1000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800</v>
      </c>
      <c r="D6" s="13">
        <f t="shared" ref="D6:D37" si="4">C5*$K$1</f>
        <v>100</v>
      </c>
      <c r="E6" s="13">
        <f t="shared" ref="E6:E37" si="5">C5*$K$1+G5</f>
        <v>100</v>
      </c>
      <c r="F6" s="14">
        <f t="shared" ref="F6:F37" si="6">IF(J6&gt;E6,E6,J6)</f>
        <v>100</v>
      </c>
      <c r="G6" s="14">
        <f t="shared" si="0"/>
        <v>0</v>
      </c>
      <c r="H6" s="14">
        <f t="shared" ref="H6:H37" si="7">IF(J6&gt;F6,J6-F6,0)</f>
        <v>200</v>
      </c>
      <c r="I6" s="24">
        <f t="shared" ref="I6:I37" si="8">-SUMIF(L6:P6,"&lt;0",L6:P6)</f>
        <v>0</v>
      </c>
      <c r="J6" s="24">
        <f>IF($L6&gt;0,$L6,0)+IF($N6&gt;0,$N6,0)+IF($P6&gt;0,$P6,0)</f>
        <v>300</v>
      </c>
      <c r="K6" s="27">
        <v>43620</v>
      </c>
      <c r="L6" s="26">
        <v>300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500</v>
      </c>
      <c r="D7" s="13">
        <f t="shared" si="4"/>
        <v>80</v>
      </c>
      <c r="E7" s="13">
        <f t="shared" si="5"/>
        <v>80</v>
      </c>
      <c r="F7" s="14">
        <f t="shared" si="6"/>
        <v>80</v>
      </c>
      <c r="G7" s="14">
        <f t="shared" si="0"/>
        <v>0</v>
      </c>
      <c r="H7" s="14">
        <f t="shared" si="7"/>
        <v>300</v>
      </c>
      <c r="I7" s="24">
        <f t="shared" si="8"/>
        <v>0</v>
      </c>
      <c r="J7" s="24">
        <f t="shared" ref="J7:J70" si="9">IF($L7&gt;0,$L7,0)+IF($N7&gt;0,$N7,0)+IF($P7&gt;0,$P7,0)</f>
        <v>380</v>
      </c>
      <c r="K7" s="27">
        <v>43649</v>
      </c>
      <c r="L7" s="26">
        <v>380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500</v>
      </c>
      <c r="D8" s="13">
        <f t="shared" si="4"/>
        <v>50</v>
      </c>
      <c r="E8" s="13">
        <f t="shared" si="5"/>
        <v>50</v>
      </c>
      <c r="F8" s="14">
        <f t="shared" si="6"/>
        <v>50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50</v>
      </c>
      <c r="K8" s="27">
        <v>43679</v>
      </c>
      <c r="L8" s="26">
        <v>50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500</v>
      </c>
      <c r="D9" s="13">
        <f t="shared" si="4"/>
        <v>50</v>
      </c>
      <c r="E9" s="13">
        <f t="shared" si="5"/>
        <v>50</v>
      </c>
      <c r="F9" s="14">
        <f t="shared" si="6"/>
        <v>50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50</v>
      </c>
      <c r="K9" s="27">
        <v>43713</v>
      </c>
      <c r="L9" s="26">
        <v>50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500</v>
      </c>
      <c r="D10" s="13">
        <f t="shared" si="4"/>
        <v>50</v>
      </c>
      <c r="E10" s="13">
        <f t="shared" si="5"/>
        <v>50</v>
      </c>
      <c r="F10" s="14">
        <f t="shared" si="6"/>
        <v>50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50</v>
      </c>
      <c r="K10" s="27">
        <v>43745</v>
      </c>
      <c r="L10" s="26">
        <v>50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0</v>
      </c>
      <c r="D11" s="13">
        <f t="shared" si="4"/>
        <v>50</v>
      </c>
      <c r="E11" s="13">
        <f t="shared" si="5"/>
        <v>50</v>
      </c>
      <c r="F11" s="14">
        <f t="shared" si="6"/>
        <v>50</v>
      </c>
      <c r="G11" s="14">
        <f t="shared" si="0"/>
        <v>0</v>
      </c>
      <c r="H11" s="14">
        <f t="shared" si="7"/>
        <v>500</v>
      </c>
      <c r="I11" s="24">
        <f t="shared" si="8"/>
        <v>0</v>
      </c>
      <c r="J11" s="24">
        <f t="shared" si="9"/>
        <v>550</v>
      </c>
      <c r="K11" s="27">
        <v>43775</v>
      </c>
      <c r="L11" s="26">
        <v>50</v>
      </c>
      <c r="M11" s="27">
        <v>43785</v>
      </c>
      <c r="N11" s="28">
        <v>500</v>
      </c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17" sqref="M17"/>
    </sheetView>
  </sheetViews>
  <sheetFormatPr defaultColWidth="11" defaultRowHeight="15"/>
  <cols>
    <col min="1" max="1" width="7" hidden="1" customWidth="1"/>
    <col min="2" max="2" width="8" customWidth="1"/>
    <col min="3" max="3" width="10.1428571428571" customWidth="1"/>
    <col min="4" max="4" width="8.85714285714286" customWidth="1"/>
    <col min="5" max="5" width="12" customWidth="1"/>
    <col min="6" max="6" width="11.1428571428571" customWidth="1"/>
    <col min="7" max="7" width="12" customWidth="1"/>
    <col min="8" max="9" width="10.1428571428571" customWidth="1"/>
    <col min="10" max="10" width="9.71428571428571" customWidth="1"/>
    <col min="11" max="11" width="11.7142857142857" customWidth="1"/>
    <col min="12" max="12" width="9.85714285714286" customWidth="1"/>
    <col min="14" max="14" width="11.8571428571429" customWidth="1"/>
    <col min="15" max="15" width="11.5714285714286" customWidth="1"/>
    <col min="16" max="16" width="13.1428571428571" customWidth="1"/>
    <col min="17" max="17" width="3.28571428571429" customWidth="1"/>
    <col min="18" max="18" width="18.8571428571429" customWidth="1"/>
    <col min="19" max="19" width="8.42857142857143" customWidth="1"/>
  </cols>
  <sheetData>
    <row r="1" spans="2:16">
      <c r="B1" s="1" t="s">
        <v>9</v>
      </c>
      <c r="C1" s="2" t="s">
        <v>214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500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500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500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450</v>
      </c>
      <c r="D6" s="13">
        <f t="shared" ref="D6:D37" si="4">C5*$K$1</f>
        <v>50</v>
      </c>
      <c r="E6" s="13">
        <f t="shared" ref="E6:E37" si="5">C5*$K$1+G5</f>
        <v>50</v>
      </c>
      <c r="F6" s="14">
        <f t="shared" ref="F6:F37" si="6">IF(J6&gt;E6,E6,J6)</f>
        <v>50</v>
      </c>
      <c r="G6" s="14">
        <f t="shared" si="0"/>
        <v>0</v>
      </c>
      <c r="H6" s="14">
        <f t="shared" ref="H6:H37" si="7">IF(J6&gt;F6,J6-F6,0)</f>
        <v>50</v>
      </c>
      <c r="I6" s="24">
        <f t="shared" ref="I6:I37" si="8">-SUMIF(L6:P6,"&lt;0",L6:P6)</f>
        <v>0</v>
      </c>
      <c r="J6" s="24">
        <f>IF($L6&gt;0,$L6,0)+IF($N6&gt;0,$N6,0)+IF($P6&gt;0,$P6,0)</f>
        <v>100</v>
      </c>
      <c r="K6" s="27">
        <v>43620</v>
      </c>
      <c r="L6" s="26">
        <v>100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350</v>
      </c>
      <c r="D7" s="13">
        <f t="shared" si="4"/>
        <v>45</v>
      </c>
      <c r="E7" s="13">
        <f t="shared" si="5"/>
        <v>45</v>
      </c>
      <c r="F7" s="14">
        <f t="shared" si="6"/>
        <v>45</v>
      </c>
      <c r="G7" s="14">
        <f t="shared" si="0"/>
        <v>0</v>
      </c>
      <c r="H7" s="14">
        <f t="shared" si="7"/>
        <v>100</v>
      </c>
      <c r="I7" s="24">
        <f t="shared" si="8"/>
        <v>0</v>
      </c>
      <c r="J7" s="24">
        <f t="shared" ref="J7:J70" si="9">IF($L7&gt;0,$L7,0)+IF($N7&gt;0,$N7,0)+IF($P7&gt;0,$P7,0)</f>
        <v>145</v>
      </c>
      <c r="K7" s="27">
        <v>43648</v>
      </c>
      <c r="L7" s="26">
        <v>145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350</v>
      </c>
      <c r="D8" s="13">
        <f t="shared" si="4"/>
        <v>35</v>
      </c>
      <c r="E8" s="13">
        <f t="shared" si="5"/>
        <v>35</v>
      </c>
      <c r="F8" s="14">
        <f t="shared" si="6"/>
        <v>35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35</v>
      </c>
      <c r="K8" s="27">
        <v>43678</v>
      </c>
      <c r="L8" s="26">
        <v>35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300</v>
      </c>
      <c r="D9" s="13">
        <f t="shared" si="4"/>
        <v>35</v>
      </c>
      <c r="E9" s="13">
        <f t="shared" si="5"/>
        <v>35</v>
      </c>
      <c r="F9" s="14">
        <f t="shared" si="6"/>
        <v>35</v>
      </c>
      <c r="G9" s="14">
        <f t="shared" si="0"/>
        <v>0</v>
      </c>
      <c r="H9" s="14">
        <f t="shared" si="7"/>
        <v>350</v>
      </c>
      <c r="I9" s="24">
        <f t="shared" si="8"/>
        <v>300</v>
      </c>
      <c r="J9" s="24">
        <f t="shared" si="9"/>
        <v>385</v>
      </c>
      <c r="K9" s="27">
        <v>43711</v>
      </c>
      <c r="L9" s="26">
        <v>35</v>
      </c>
      <c r="M9" s="27">
        <v>43727</v>
      </c>
      <c r="N9" s="28">
        <v>-300</v>
      </c>
      <c r="O9" s="27">
        <v>43735</v>
      </c>
      <c r="P9" s="28">
        <v>350</v>
      </c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295</v>
      </c>
      <c r="D10" s="13">
        <f t="shared" si="4"/>
        <v>30</v>
      </c>
      <c r="E10" s="13">
        <f t="shared" si="5"/>
        <v>30</v>
      </c>
      <c r="F10" s="14">
        <f t="shared" si="6"/>
        <v>30</v>
      </c>
      <c r="G10" s="14">
        <f t="shared" si="0"/>
        <v>0</v>
      </c>
      <c r="H10" s="14">
        <f t="shared" si="7"/>
        <v>5</v>
      </c>
      <c r="I10" s="24">
        <f t="shared" si="8"/>
        <v>0</v>
      </c>
      <c r="J10" s="24">
        <f t="shared" si="9"/>
        <v>35</v>
      </c>
      <c r="K10" s="27">
        <v>43735</v>
      </c>
      <c r="L10" s="26">
        <v>35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295</v>
      </c>
      <c r="D11" s="13">
        <f t="shared" si="4"/>
        <v>29.5</v>
      </c>
      <c r="E11" s="13">
        <f t="shared" si="5"/>
        <v>29.5</v>
      </c>
      <c r="F11" s="14">
        <f t="shared" si="6"/>
        <v>29.5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29.5</v>
      </c>
      <c r="K11" s="27">
        <v>43805</v>
      </c>
      <c r="L11" s="26">
        <v>29.5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295</v>
      </c>
      <c r="D12" s="13">
        <f t="shared" si="4"/>
        <v>29.5</v>
      </c>
      <c r="E12" s="13">
        <f t="shared" si="5"/>
        <v>29.5</v>
      </c>
      <c r="F12" s="14">
        <f t="shared" si="6"/>
        <v>29.5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29.5</v>
      </c>
      <c r="K12" s="27">
        <v>43805</v>
      </c>
      <c r="L12" s="26">
        <v>29.5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295</v>
      </c>
      <c r="D13" s="13">
        <f t="shared" si="4"/>
        <v>29.5</v>
      </c>
      <c r="E13" s="13">
        <f t="shared" si="5"/>
        <v>29.5</v>
      </c>
      <c r="F13" s="14">
        <f t="shared" si="6"/>
        <v>29.5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29.5</v>
      </c>
      <c r="K13" s="27">
        <v>43871</v>
      </c>
      <c r="L13" s="26">
        <v>29.5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145</v>
      </c>
      <c r="D14" s="13">
        <f t="shared" si="4"/>
        <v>29.5</v>
      </c>
      <c r="E14" s="13">
        <f t="shared" si="5"/>
        <v>29.5</v>
      </c>
      <c r="F14" s="14">
        <f t="shared" si="6"/>
        <v>29.5</v>
      </c>
      <c r="G14" s="14">
        <f t="shared" si="0"/>
        <v>0</v>
      </c>
      <c r="H14" s="14">
        <f t="shared" si="7"/>
        <v>150</v>
      </c>
      <c r="I14" s="24">
        <f t="shared" si="8"/>
        <v>0</v>
      </c>
      <c r="J14" s="24">
        <f t="shared" si="9"/>
        <v>179.5</v>
      </c>
      <c r="K14" s="27">
        <v>43871</v>
      </c>
      <c r="L14" s="26">
        <v>179.5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145</v>
      </c>
      <c r="D15" s="13">
        <f t="shared" si="4"/>
        <v>14.5</v>
      </c>
      <c r="E15" s="13">
        <f t="shared" si="5"/>
        <v>14.5</v>
      </c>
      <c r="F15" s="14">
        <f t="shared" si="6"/>
        <v>14.5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14.5</v>
      </c>
      <c r="K15" s="29">
        <v>43871</v>
      </c>
      <c r="L15" s="26">
        <v>14.5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45</v>
      </c>
      <c r="D16" s="13">
        <f t="shared" si="4"/>
        <v>14.5</v>
      </c>
      <c r="E16" s="13">
        <f t="shared" si="5"/>
        <v>14.5</v>
      </c>
      <c r="F16" s="14">
        <f t="shared" si="6"/>
        <v>14.5</v>
      </c>
      <c r="G16" s="14">
        <f t="shared" si="0"/>
        <v>0</v>
      </c>
      <c r="H16" s="14">
        <f t="shared" si="7"/>
        <v>100</v>
      </c>
      <c r="I16" s="24">
        <f t="shared" si="8"/>
        <v>0</v>
      </c>
      <c r="J16" s="24">
        <f t="shared" si="9"/>
        <v>114.5</v>
      </c>
      <c r="K16" s="25">
        <v>43922</v>
      </c>
      <c r="L16" s="26">
        <v>114.5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0</v>
      </c>
      <c r="D17" s="13">
        <f t="shared" si="4"/>
        <v>4.5</v>
      </c>
      <c r="E17" s="13">
        <f t="shared" si="5"/>
        <v>4.5</v>
      </c>
      <c r="F17" s="14">
        <f t="shared" si="6"/>
        <v>4.5</v>
      </c>
      <c r="G17" s="14">
        <f t="shared" si="0"/>
        <v>0</v>
      </c>
      <c r="H17" s="14">
        <f t="shared" si="7"/>
        <v>45</v>
      </c>
      <c r="I17" s="24">
        <f t="shared" si="8"/>
        <v>0</v>
      </c>
      <c r="J17" s="24">
        <f t="shared" si="9"/>
        <v>49.5</v>
      </c>
      <c r="K17" s="25">
        <v>43963</v>
      </c>
      <c r="L17" s="26">
        <v>49.5</v>
      </c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1" sqref="M21"/>
    </sheetView>
  </sheetViews>
  <sheetFormatPr defaultColWidth="11" defaultRowHeight="15"/>
  <cols>
    <col min="1" max="1" width="7" hidden="1" customWidth="1"/>
    <col min="2" max="2" width="8.42857142857143" customWidth="1"/>
    <col min="4" max="4" width="10.1428571428571" customWidth="1"/>
    <col min="5" max="5" width="10.8571428571429" customWidth="1"/>
    <col min="6" max="6" width="10.2857142857143" customWidth="1"/>
    <col min="7" max="7" width="9.28571428571429" customWidth="1"/>
    <col min="8" max="8" width="11.7142857142857" customWidth="1"/>
    <col min="9" max="9" width="10.2857142857143" customWidth="1"/>
    <col min="10" max="10" width="12.1428571428571" customWidth="1"/>
    <col min="11" max="11" width="11.4285714285714"/>
    <col min="12" max="12" width="11.7142857142857" customWidth="1"/>
    <col min="15" max="15" width="10" customWidth="1"/>
    <col min="16" max="16" width="8.71428571428571" customWidth="1"/>
    <col min="17" max="17" width="4.57142857142857" customWidth="1"/>
    <col min="18" max="18" width="19.4285714285714" customWidth="1"/>
    <col min="19" max="19" width="10.7142857142857" customWidth="1"/>
  </cols>
  <sheetData>
    <row r="1" spans="2:16">
      <c r="B1" s="1" t="s">
        <v>9</v>
      </c>
      <c r="C1" s="2" t="s">
        <v>215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750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400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750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750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400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1100</v>
      </c>
      <c r="D6" s="13">
        <f t="shared" ref="D6:D37" si="4">C5*$K$1</f>
        <v>75</v>
      </c>
      <c r="E6" s="13">
        <f t="shared" ref="E6:E37" si="5">C5*$K$1+G5</f>
        <v>75</v>
      </c>
      <c r="F6" s="14">
        <f t="shared" ref="F6:F37" si="6">IF(J6&gt;E6,E6,J6)</f>
        <v>75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350</v>
      </c>
      <c r="J6" s="24">
        <f>IF($L6&gt;0,$L6,0)+IF($N6&gt;0,$N6,0)+IF($P6&gt;0,$P6,0)</f>
        <v>75</v>
      </c>
      <c r="K6" s="27">
        <v>43620</v>
      </c>
      <c r="L6" s="26">
        <v>75</v>
      </c>
      <c r="M6" s="27">
        <v>43639</v>
      </c>
      <c r="N6" s="28">
        <v>-350</v>
      </c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1100</v>
      </c>
      <c r="D7" s="13">
        <f t="shared" si="4"/>
        <v>110</v>
      </c>
      <c r="E7" s="13">
        <f t="shared" si="5"/>
        <v>110</v>
      </c>
      <c r="F7" s="14">
        <f t="shared" si="6"/>
        <v>110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110</v>
      </c>
      <c r="K7" s="27">
        <v>43639</v>
      </c>
      <c r="L7" s="26">
        <v>110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1100</v>
      </c>
      <c r="D8" s="13">
        <f t="shared" si="4"/>
        <v>110</v>
      </c>
      <c r="E8" s="13">
        <f t="shared" si="5"/>
        <v>110</v>
      </c>
      <c r="F8" s="14">
        <f t="shared" si="6"/>
        <v>110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110</v>
      </c>
      <c r="K8" s="27">
        <v>43680</v>
      </c>
      <c r="L8" s="26">
        <v>110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1100</v>
      </c>
      <c r="D9" s="13">
        <f t="shared" si="4"/>
        <v>110</v>
      </c>
      <c r="E9" s="13">
        <f t="shared" si="5"/>
        <v>110</v>
      </c>
      <c r="F9" s="14">
        <f t="shared" si="6"/>
        <v>110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110</v>
      </c>
      <c r="K9" s="27">
        <v>43711</v>
      </c>
      <c r="L9" s="26">
        <v>110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1100</v>
      </c>
      <c r="D10" s="13">
        <f t="shared" si="4"/>
        <v>110</v>
      </c>
      <c r="E10" s="13">
        <f t="shared" si="5"/>
        <v>110</v>
      </c>
      <c r="F10" s="14">
        <f t="shared" si="6"/>
        <v>110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110</v>
      </c>
      <c r="K10" s="27">
        <v>43744</v>
      </c>
      <c r="L10" s="26">
        <v>110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1100</v>
      </c>
      <c r="D11" s="13">
        <f t="shared" si="4"/>
        <v>110</v>
      </c>
      <c r="E11" s="13">
        <f t="shared" si="5"/>
        <v>110</v>
      </c>
      <c r="F11" s="14">
        <f t="shared" si="6"/>
        <v>110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110</v>
      </c>
      <c r="K11" s="27">
        <v>43772</v>
      </c>
      <c r="L11" s="26">
        <v>110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1100</v>
      </c>
      <c r="D12" s="13">
        <f t="shared" si="4"/>
        <v>110</v>
      </c>
      <c r="E12" s="13">
        <f t="shared" si="5"/>
        <v>110</v>
      </c>
      <c r="F12" s="14">
        <f t="shared" si="6"/>
        <v>110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110</v>
      </c>
      <c r="K12" s="27">
        <v>43803</v>
      </c>
      <c r="L12" s="26">
        <v>110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1100</v>
      </c>
      <c r="D13" s="13">
        <f t="shared" si="4"/>
        <v>110</v>
      </c>
      <c r="E13" s="13">
        <f t="shared" si="5"/>
        <v>110</v>
      </c>
      <c r="F13" s="14">
        <f t="shared" si="6"/>
        <v>110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110</v>
      </c>
      <c r="K13" s="27">
        <v>43833</v>
      </c>
      <c r="L13" s="26">
        <v>110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0</v>
      </c>
      <c r="D14" s="13">
        <f t="shared" si="4"/>
        <v>110</v>
      </c>
      <c r="E14" s="13">
        <f t="shared" si="5"/>
        <v>110</v>
      </c>
      <c r="F14" s="14">
        <f t="shared" si="6"/>
        <v>110</v>
      </c>
      <c r="G14" s="14">
        <f t="shared" si="0"/>
        <v>0</v>
      </c>
      <c r="H14" s="14">
        <f t="shared" si="7"/>
        <v>1100</v>
      </c>
      <c r="I14" s="24">
        <f t="shared" si="8"/>
        <v>0</v>
      </c>
      <c r="J14" s="24">
        <f t="shared" si="9"/>
        <v>1210</v>
      </c>
      <c r="K14" s="27">
        <v>43863</v>
      </c>
      <c r="L14" s="26">
        <v>1210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400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400</v>
      </c>
      <c r="J21" s="24">
        <f t="shared" si="9"/>
        <v>0</v>
      </c>
      <c r="K21" s="25">
        <v>44075</v>
      </c>
      <c r="L21" s="26">
        <v>-400</v>
      </c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400</v>
      </c>
      <c r="D22" s="13">
        <f t="shared" si="4"/>
        <v>40</v>
      </c>
      <c r="E22" s="13">
        <f t="shared" si="5"/>
        <v>40</v>
      </c>
      <c r="F22" s="14">
        <f t="shared" si="6"/>
        <v>0</v>
      </c>
      <c r="G22" s="14">
        <f t="shared" si="0"/>
        <v>40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400</v>
      </c>
      <c r="D23" s="13">
        <f t="shared" si="4"/>
        <v>40</v>
      </c>
      <c r="E23" s="13">
        <f t="shared" si="5"/>
        <v>80</v>
      </c>
      <c r="F23" s="14">
        <f t="shared" si="6"/>
        <v>0</v>
      </c>
      <c r="G23" s="14">
        <f t="shared" si="0"/>
        <v>80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400</v>
      </c>
      <c r="D24" s="13">
        <f t="shared" si="4"/>
        <v>40</v>
      </c>
      <c r="E24" s="13">
        <f t="shared" si="5"/>
        <v>120</v>
      </c>
      <c r="F24" s="14">
        <f t="shared" si="6"/>
        <v>0</v>
      </c>
      <c r="G24" s="14">
        <f t="shared" si="0"/>
        <v>120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400</v>
      </c>
      <c r="D25" s="13">
        <f t="shared" si="4"/>
        <v>40</v>
      </c>
      <c r="E25" s="13">
        <f t="shared" si="5"/>
        <v>160</v>
      </c>
      <c r="F25" s="14">
        <f t="shared" si="6"/>
        <v>0</v>
      </c>
      <c r="G25" s="14">
        <f t="shared" si="0"/>
        <v>160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400</v>
      </c>
      <c r="D26" s="13">
        <f t="shared" si="4"/>
        <v>40</v>
      </c>
      <c r="E26" s="13">
        <f t="shared" si="5"/>
        <v>200</v>
      </c>
      <c r="F26" s="14">
        <f t="shared" si="6"/>
        <v>0</v>
      </c>
      <c r="G26" s="14">
        <f t="shared" si="0"/>
        <v>200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400</v>
      </c>
      <c r="D27" s="13">
        <f t="shared" si="4"/>
        <v>40</v>
      </c>
      <c r="E27" s="13">
        <f t="shared" si="5"/>
        <v>240</v>
      </c>
      <c r="F27" s="14">
        <f t="shared" si="6"/>
        <v>0</v>
      </c>
      <c r="G27" s="14">
        <f t="shared" si="0"/>
        <v>240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400</v>
      </c>
      <c r="D28" s="13">
        <f t="shared" si="4"/>
        <v>40</v>
      </c>
      <c r="E28" s="13">
        <f t="shared" si="5"/>
        <v>280</v>
      </c>
      <c r="F28" s="14">
        <f t="shared" si="6"/>
        <v>0</v>
      </c>
      <c r="G28" s="14">
        <f t="shared" si="0"/>
        <v>280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400</v>
      </c>
      <c r="D29" s="13">
        <f t="shared" si="4"/>
        <v>40</v>
      </c>
      <c r="E29" s="13">
        <f t="shared" si="5"/>
        <v>320</v>
      </c>
      <c r="F29" s="14">
        <f t="shared" si="6"/>
        <v>0</v>
      </c>
      <c r="G29" s="14">
        <f t="shared" si="0"/>
        <v>320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400</v>
      </c>
      <c r="D30" s="13">
        <f t="shared" si="4"/>
        <v>40</v>
      </c>
      <c r="E30" s="13">
        <f t="shared" si="5"/>
        <v>360</v>
      </c>
      <c r="F30" s="14">
        <f t="shared" si="6"/>
        <v>0</v>
      </c>
      <c r="G30" s="14">
        <f t="shared" si="0"/>
        <v>360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400</v>
      </c>
      <c r="D31" s="13">
        <f t="shared" si="4"/>
        <v>40</v>
      </c>
      <c r="E31" s="13">
        <f t="shared" si="5"/>
        <v>400</v>
      </c>
      <c r="F31" s="14">
        <f t="shared" si="6"/>
        <v>0</v>
      </c>
      <c r="G31" s="14">
        <f t="shared" si="0"/>
        <v>400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400</v>
      </c>
      <c r="D32" s="13">
        <f t="shared" si="4"/>
        <v>40</v>
      </c>
      <c r="E32" s="13">
        <f t="shared" si="5"/>
        <v>440</v>
      </c>
      <c r="F32" s="14">
        <f t="shared" si="6"/>
        <v>0</v>
      </c>
      <c r="G32" s="14">
        <f t="shared" si="0"/>
        <v>440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400</v>
      </c>
      <c r="D33" s="13">
        <f t="shared" si="4"/>
        <v>40</v>
      </c>
      <c r="E33" s="13">
        <f t="shared" si="5"/>
        <v>480</v>
      </c>
      <c r="F33" s="14">
        <f t="shared" si="6"/>
        <v>0</v>
      </c>
      <c r="G33" s="14">
        <f t="shared" si="0"/>
        <v>480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400</v>
      </c>
      <c r="D34" s="13">
        <f t="shared" si="4"/>
        <v>40</v>
      </c>
      <c r="E34" s="13">
        <f t="shared" si="5"/>
        <v>520</v>
      </c>
      <c r="F34" s="14">
        <f t="shared" si="6"/>
        <v>0</v>
      </c>
      <c r="G34" s="14">
        <f t="shared" si="0"/>
        <v>520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400</v>
      </c>
      <c r="D35" s="13">
        <f t="shared" si="4"/>
        <v>40</v>
      </c>
      <c r="E35" s="13">
        <f t="shared" si="5"/>
        <v>560</v>
      </c>
      <c r="F35" s="14">
        <f t="shared" si="6"/>
        <v>0</v>
      </c>
      <c r="G35" s="14">
        <f t="shared" si="0"/>
        <v>560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400</v>
      </c>
      <c r="D36" s="13">
        <f t="shared" si="4"/>
        <v>40</v>
      </c>
      <c r="E36" s="13">
        <f t="shared" si="5"/>
        <v>600</v>
      </c>
      <c r="F36" s="14">
        <f t="shared" si="6"/>
        <v>0</v>
      </c>
      <c r="G36" s="14">
        <f t="shared" si="0"/>
        <v>600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400</v>
      </c>
      <c r="D37" s="13">
        <f t="shared" si="4"/>
        <v>40</v>
      </c>
      <c r="E37" s="13">
        <f t="shared" si="5"/>
        <v>640</v>
      </c>
      <c r="F37" s="14">
        <f t="shared" si="6"/>
        <v>0</v>
      </c>
      <c r="G37" s="14">
        <f t="shared" ref="G37:G68" si="10">E37-F37</f>
        <v>640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400</v>
      </c>
      <c r="D38" s="13">
        <f t="shared" ref="D38:D69" si="14">C37*$K$1</f>
        <v>40</v>
      </c>
      <c r="E38" s="13">
        <f t="shared" ref="E38:E69" si="15">C37*$K$1+G37</f>
        <v>680</v>
      </c>
      <c r="F38" s="14">
        <f t="shared" ref="F38:F69" si="16">IF(J38&gt;E38,E38,J38)</f>
        <v>0</v>
      </c>
      <c r="G38" s="14">
        <f t="shared" si="10"/>
        <v>680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400</v>
      </c>
      <c r="D39" s="13">
        <f t="shared" si="14"/>
        <v>40</v>
      </c>
      <c r="E39" s="13">
        <f t="shared" si="15"/>
        <v>720</v>
      </c>
      <c r="F39" s="14">
        <f t="shared" si="16"/>
        <v>0</v>
      </c>
      <c r="G39" s="14">
        <f t="shared" si="10"/>
        <v>720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400</v>
      </c>
      <c r="D40" s="13">
        <f t="shared" si="14"/>
        <v>40</v>
      </c>
      <c r="E40" s="13">
        <f t="shared" si="15"/>
        <v>760</v>
      </c>
      <c r="F40" s="14">
        <f t="shared" si="16"/>
        <v>0</v>
      </c>
      <c r="G40" s="14">
        <f t="shared" si="10"/>
        <v>760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400</v>
      </c>
      <c r="D41" s="13">
        <f t="shared" si="14"/>
        <v>40</v>
      </c>
      <c r="E41" s="13">
        <f t="shared" si="15"/>
        <v>800</v>
      </c>
      <c r="F41" s="14">
        <f t="shared" si="16"/>
        <v>0</v>
      </c>
      <c r="G41" s="14">
        <f t="shared" si="10"/>
        <v>800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400</v>
      </c>
      <c r="D42" s="13">
        <f t="shared" si="14"/>
        <v>40</v>
      </c>
      <c r="E42" s="13">
        <f t="shared" si="15"/>
        <v>840</v>
      </c>
      <c r="F42" s="14">
        <f t="shared" si="16"/>
        <v>0</v>
      </c>
      <c r="G42" s="14">
        <f t="shared" si="10"/>
        <v>840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400</v>
      </c>
      <c r="D43" s="13">
        <f t="shared" si="14"/>
        <v>40</v>
      </c>
      <c r="E43" s="13">
        <f t="shared" si="15"/>
        <v>880</v>
      </c>
      <c r="F43" s="14">
        <f t="shared" si="16"/>
        <v>0</v>
      </c>
      <c r="G43" s="14">
        <f t="shared" si="10"/>
        <v>880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400</v>
      </c>
      <c r="D44" s="13">
        <f t="shared" si="14"/>
        <v>40</v>
      </c>
      <c r="E44" s="13">
        <f t="shared" si="15"/>
        <v>920</v>
      </c>
      <c r="F44" s="14">
        <f t="shared" si="16"/>
        <v>0</v>
      </c>
      <c r="G44" s="14">
        <f t="shared" si="10"/>
        <v>920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400</v>
      </c>
      <c r="D45" s="13">
        <f t="shared" si="14"/>
        <v>40</v>
      </c>
      <c r="E45" s="13">
        <f t="shared" si="15"/>
        <v>960</v>
      </c>
      <c r="F45" s="14">
        <f t="shared" si="16"/>
        <v>0</v>
      </c>
      <c r="G45" s="14">
        <f t="shared" si="10"/>
        <v>960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400</v>
      </c>
      <c r="D46" s="13">
        <f t="shared" si="14"/>
        <v>40</v>
      </c>
      <c r="E46" s="13">
        <f t="shared" si="15"/>
        <v>1000</v>
      </c>
      <c r="F46" s="14">
        <f t="shared" si="16"/>
        <v>0</v>
      </c>
      <c r="G46" s="14">
        <f t="shared" si="10"/>
        <v>1000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400</v>
      </c>
      <c r="D47" s="13">
        <f t="shared" si="14"/>
        <v>40</v>
      </c>
      <c r="E47" s="13">
        <f t="shared" si="15"/>
        <v>1040</v>
      </c>
      <c r="F47" s="14">
        <f t="shared" si="16"/>
        <v>0</v>
      </c>
      <c r="G47" s="14">
        <f t="shared" si="10"/>
        <v>1040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400</v>
      </c>
      <c r="D48" s="13">
        <f t="shared" si="14"/>
        <v>40</v>
      </c>
      <c r="E48" s="13">
        <f t="shared" si="15"/>
        <v>1080</v>
      </c>
      <c r="F48" s="14">
        <f t="shared" si="16"/>
        <v>0</v>
      </c>
      <c r="G48" s="14">
        <f t="shared" si="10"/>
        <v>1080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400</v>
      </c>
      <c r="D49" s="13">
        <f t="shared" si="14"/>
        <v>40</v>
      </c>
      <c r="E49" s="13">
        <f t="shared" si="15"/>
        <v>1120</v>
      </c>
      <c r="F49" s="14">
        <f t="shared" si="16"/>
        <v>0</v>
      </c>
      <c r="G49" s="14">
        <f t="shared" si="10"/>
        <v>1120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400</v>
      </c>
      <c r="D50" s="13">
        <f t="shared" si="14"/>
        <v>40</v>
      </c>
      <c r="E50" s="13">
        <f t="shared" si="15"/>
        <v>1160</v>
      </c>
      <c r="F50" s="14">
        <f t="shared" si="16"/>
        <v>0</v>
      </c>
      <c r="G50" s="14">
        <f t="shared" si="10"/>
        <v>1160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400</v>
      </c>
      <c r="D51" s="13">
        <f t="shared" si="14"/>
        <v>40</v>
      </c>
      <c r="E51" s="13">
        <f t="shared" si="15"/>
        <v>1200</v>
      </c>
      <c r="F51" s="14">
        <f t="shared" si="16"/>
        <v>0</v>
      </c>
      <c r="G51" s="14">
        <f t="shared" si="10"/>
        <v>1200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400</v>
      </c>
      <c r="D52" s="13">
        <f t="shared" si="14"/>
        <v>40</v>
      </c>
      <c r="E52" s="13">
        <f t="shared" si="15"/>
        <v>1240</v>
      </c>
      <c r="F52" s="14">
        <f t="shared" si="16"/>
        <v>0</v>
      </c>
      <c r="G52" s="14">
        <f t="shared" si="10"/>
        <v>1240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400</v>
      </c>
      <c r="D53" s="13">
        <f t="shared" si="14"/>
        <v>40</v>
      </c>
      <c r="E53" s="13">
        <f t="shared" si="15"/>
        <v>1280</v>
      </c>
      <c r="F53" s="14">
        <f t="shared" si="16"/>
        <v>0</v>
      </c>
      <c r="G53" s="14">
        <f t="shared" si="10"/>
        <v>1280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400</v>
      </c>
      <c r="D54" s="13">
        <f t="shared" si="14"/>
        <v>40</v>
      </c>
      <c r="E54" s="13">
        <f t="shared" si="15"/>
        <v>1320</v>
      </c>
      <c r="F54" s="14">
        <f t="shared" si="16"/>
        <v>0</v>
      </c>
      <c r="G54" s="14">
        <f t="shared" si="10"/>
        <v>1320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400</v>
      </c>
      <c r="D55" s="13">
        <f t="shared" si="14"/>
        <v>40</v>
      </c>
      <c r="E55" s="13">
        <f t="shared" si="15"/>
        <v>1360</v>
      </c>
      <c r="F55" s="14">
        <f t="shared" si="16"/>
        <v>0</v>
      </c>
      <c r="G55" s="14">
        <f t="shared" si="10"/>
        <v>1360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400</v>
      </c>
      <c r="D56" s="13">
        <f t="shared" si="14"/>
        <v>40</v>
      </c>
      <c r="E56" s="13">
        <f t="shared" si="15"/>
        <v>1400</v>
      </c>
      <c r="F56" s="14">
        <f t="shared" si="16"/>
        <v>0</v>
      </c>
      <c r="G56" s="14">
        <f t="shared" si="10"/>
        <v>1400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400</v>
      </c>
      <c r="D57" s="13">
        <f t="shared" si="14"/>
        <v>40</v>
      </c>
      <c r="E57" s="13">
        <f t="shared" si="15"/>
        <v>1440</v>
      </c>
      <c r="F57" s="14">
        <f t="shared" si="16"/>
        <v>0</v>
      </c>
      <c r="G57" s="14">
        <f t="shared" si="10"/>
        <v>1440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400</v>
      </c>
      <c r="D58" s="13">
        <f t="shared" si="14"/>
        <v>40</v>
      </c>
      <c r="E58" s="13">
        <f t="shared" si="15"/>
        <v>1480</v>
      </c>
      <c r="F58" s="14">
        <f t="shared" si="16"/>
        <v>0</v>
      </c>
      <c r="G58" s="14">
        <f t="shared" si="10"/>
        <v>1480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400</v>
      </c>
      <c r="D59" s="13">
        <f t="shared" si="14"/>
        <v>40</v>
      </c>
      <c r="E59" s="13">
        <f t="shared" si="15"/>
        <v>1520</v>
      </c>
      <c r="F59" s="14">
        <f t="shared" si="16"/>
        <v>0</v>
      </c>
      <c r="G59" s="14">
        <f t="shared" si="10"/>
        <v>1520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400</v>
      </c>
      <c r="D60" s="13">
        <f t="shared" si="14"/>
        <v>40</v>
      </c>
      <c r="E60" s="13">
        <f t="shared" si="15"/>
        <v>1560</v>
      </c>
      <c r="F60" s="14">
        <f t="shared" si="16"/>
        <v>0</v>
      </c>
      <c r="G60" s="14">
        <f t="shared" si="10"/>
        <v>1560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400</v>
      </c>
      <c r="D61" s="13">
        <f t="shared" si="14"/>
        <v>40</v>
      </c>
      <c r="E61" s="13">
        <f t="shared" si="15"/>
        <v>1600</v>
      </c>
      <c r="F61" s="14">
        <f t="shared" si="16"/>
        <v>0</v>
      </c>
      <c r="G61" s="14">
        <f t="shared" si="10"/>
        <v>1600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400</v>
      </c>
      <c r="D62" s="13">
        <f t="shared" si="14"/>
        <v>40</v>
      </c>
      <c r="E62" s="13">
        <f t="shared" si="15"/>
        <v>1640</v>
      </c>
      <c r="F62" s="14">
        <f t="shared" si="16"/>
        <v>0</v>
      </c>
      <c r="G62" s="14">
        <f t="shared" si="10"/>
        <v>1640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400</v>
      </c>
      <c r="D63" s="13">
        <f t="shared" si="14"/>
        <v>40</v>
      </c>
      <c r="E63" s="13">
        <f t="shared" si="15"/>
        <v>1680</v>
      </c>
      <c r="F63" s="14">
        <f t="shared" si="16"/>
        <v>0</v>
      </c>
      <c r="G63" s="14">
        <f t="shared" si="10"/>
        <v>1680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400</v>
      </c>
      <c r="D64" s="13">
        <f t="shared" si="14"/>
        <v>40</v>
      </c>
      <c r="E64" s="13">
        <f t="shared" si="15"/>
        <v>1720</v>
      </c>
      <c r="F64" s="14">
        <f t="shared" si="16"/>
        <v>0</v>
      </c>
      <c r="G64" s="14">
        <f t="shared" si="10"/>
        <v>1720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400</v>
      </c>
      <c r="D65" s="13">
        <f t="shared" si="14"/>
        <v>40</v>
      </c>
      <c r="E65" s="13">
        <f t="shared" si="15"/>
        <v>1760</v>
      </c>
      <c r="F65" s="14">
        <f t="shared" si="16"/>
        <v>0</v>
      </c>
      <c r="G65" s="14">
        <f t="shared" si="10"/>
        <v>1760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400</v>
      </c>
      <c r="D66" s="13">
        <f t="shared" si="14"/>
        <v>40</v>
      </c>
      <c r="E66" s="13">
        <f t="shared" si="15"/>
        <v>1800</v>
      </c>
      <c r="F66" s="14">
        <f t="shared" si="16"/>
        <v>0</v>
      </c>
      <c r="G66" s="14">
        <f t="shared" si="10"/>
        <v>1800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400</v>
      </c>
      <c r="D67" s="13">
        <f t="shared" si="14"/>
        <v>40</v>
      </c>
      <c r="E67" s="13">
        <f t="shared" si="15"/>
        <v>1840</v>
      </c>
      <c r="F67" s="14">
        <f t="shared" si="16"/>
        <v>0</v>
      </c>
      <c r="G67" s="14">
        <f t="shared" si="10"/>
        <v>1840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400</v>
      </c>
      <c r="D68" s="13">
        <f t="shared" si="14"/>
        <v>40</v>
      </c>
      <c r="E68" s="13">
        <f t="shared" si="15"/>
        <v>1880</v>
      </c>
      <c r="F68" s="14">
        <f t="shared" si="16"/>
        <v>0</v>
      </c>
      <c r="G68" s="14">
        <f t="shared" si="10"/>
        <v>1880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400</v>
      </c>
      <c r="D69" s="13">
        <f t="shared" si="14"/>
        <v>40</v>
      </c>
      <c r="E69" s="13">
        <f t="shared" si="15"/>
        <v>1920</v>
      </c>
      <c r="F69" s="14">
        <f t="shared" si="16"/>
        <v>0</v>
      </c>
      <c r="G69" s="14">
        <f t="shared" ref="G69:G100" si="19">E69-F69</f>
        <v>1920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400</v>
      </c>
      <c r="D70" s="13">
        <f t="shared" ref="D70:D101" si="23">C69*$K$1</f>
        <v>40</v>
      </c>
      <c r="E70" s="13">
        <f t="shared" ref="E70:E101" si="24">C69*$K$1+G69</f>
        <v>1960</v>
      </c>
      <c r="F70" s="14">
        <f t="shared" ref="F70:F101" si="25">IF(J70&gt;E70,E70,J70)</f>
        <v>0</v>
      </c>
      <c r="G70" s="14">
        <f t="shared" si="19"/>
        <v>1960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400</v>
      </c>
      <c r="D71" s="13">
        <f t="shared" si="23"/>
        <v>40</v>
      </c>
      <c r="E71" s="13">
        <f t="shared" si="24"/>
        <v>2000</v>
      </c>
      <c r="F71" s="14">
        <f t="shared" si="25"/>
        <v>0</v>
      </c>
      <c r="G71" s="14">
        <f t="shared" si="19"/>
        <v>2000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400</v>
      </c>
      <c r="D72" s="13">
        <f t="shared" si="23"/>
        <v>40</v>
      </c>
      <c r="E72" s="13">
        <f t="shared" si="24"/>
        <v>2040</v>
      </c>
      <c r="F72" s="14">
        <f t="shared" si="25"/>
        <v>0</v>
      </c>
      <c r="G72" s="14">
        <f t="shared" si="19"/>
        <v>2040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400</v>
      </c>
      <c r="D73" s="13">
        <f t="shared" si="23"/>
        <v>40</v>
      </c>
      <c r="E73" s="13">
        <f t="shared" si="24"/>
        <v>2080</v>
      </c>
      <c r="F73" s="14">
        <f t="shared" si="25"/>
        <v>0</v>
      </c>
      <c r="G73" s="14">
        <f t="shared" si="19"/>
        <v>2080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400</v>
      </c>
      <c r="D74" s="13">
        <f t="shared" si="23"/>
        <v>40</v>
      </c>
      <c r="E74" s="13">
        <f t="shared" si="24"/>
        <v>2120</v>
      </c>
      <c r="F74" s="14">
        <f t="shared" si="25"/>
        <v>0</v>
      </c>
      <c r="G74" s="14">
        <f t="shared" si="19"/>
        <v>2120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400</v>
      </c>
      <c r="D75" s="13">
        <f t="shared" si="23"/>
        <v>40</v>
      </c>
      <c r="E75" s="13">
        <f t="shared" si="24"/>
        <v>2160</v>
      </c>
      <c r="F75" s="14">
        <f t="shared" si="25"/>
        <v>0</v>
      </c>
      <c r="G75" s="14">
        <f t="shared" si="19"/>
        <v>2160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400</v>
      </c>
      <c r="D76" s="13">
        <f t="shared" si="23"/>
        <v>40</v>
      </c>
      <c r="E76" s="13">
        <f t="shared" si="24"/>
        <v>2200</v>
      </c>
      <c r="F76" s="14">
        <f t="shared" si="25"/>
        <v>0</v>
      </c>
      <c r="G76" s="14">
        <f t="shared" si="19"/>
        <v>2200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400</v>
      </c>
      <c r="D77" s="13">
        <f t="shared" si="23"/>
        <v>40</v>
      </c>
      <c r="E77" s="13">
        <f t="shared" si="24"/>
        <v>2240</v>
      </c>
      <c r="F77" s="14">
        <f t="shared" si="25"/>
        <v>0</v>
      </c>
      <c r="G77" s="14">
        <f t="shared" si="19"/>
        <v>2240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400</v>
      </c>
      <c r="D78" s="13">
        <f t="shared" si="23"/>
        <v>40</v>
      </c>
      <c r="E78" s="13">
        <f t="shared" si="24"/>
        <v>2280</v>
      </c>
      <c r="F78" s="14">
        <f t="shared" si="25"/>
        <v>0</v>
      </c>
      <c r="G78" s="14">
        <f t="shared" si="19"/>
        <v>2280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400</v>
      </c>
      <c r="D79" s="13">
        <f t="shared" si="23"/>
        <v>40</v>
      </c>
      <c r="E79" s="13">
        <f t="shared" si="24"/>
        <v>2320</v>
      </c>
      <c r="F79" s="14">
        <f t="shared" si="25"/>
        <v>0</v>
      </c>
      <c r="G79" s="14">
        <f t="shared" si="19"/>
        <v>2320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400</v>
      </c>
      <c r="D80" s="13">
        <f t="shared" si="23"/>
        <v>40</v>
      </c>
      <c r="E80" s="13">
        <f t="shared" si="24"/>
        <v>2360</v>
      </c>
      <c r="F80" s="14">
        <f t="shared" si="25"/>
        <v>0</v>
      </c>
      <c r="G80" s="14">
        <f t="shared" si="19"/>
        <v>2360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400</v>
      </c>
      <c r="D81" s="13">
        <f t="shared" si="23"/>
        <v>40</v>
      </c>
      <c r="E81" s="13">
        <f t="shared" si="24"/>
        <v>2400</v>
      </c>
      <c r="F81" s="14">
        <f t="shared" si="25"/>
        <v>0</v>
      </c>
      <c r="G81" s="14">
        <f t="shared" si="19"/>
        <v>2400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400</v>
      </c>
      <c r="D82" s="13">
        <f t="shared" si="23"/>
        <v>40</v>
      </c>
      <c r="E82" s="13">
        <f t="shared" si="24"/>
        <v>2440</v>
      </c>
      <c r="F82" s="14">
        <f t="shared" si="25"/>
        <v>0</v>
      </c>
      <c r="G82" s="14">
        <f t="shared" si="19"/>
        <v>2440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400</v>
      </c>
      <c r="D83" s="13">
        <f t="shared" si="23"/>
        <v>40</v>
      </c>
      <c r="E83" s="13">
        <f t="shared" si="24"/>
        <v>2480</v>
      </c>
      <c r="F83" s="14">
        <f t="shared" si="25"/>
        <v>0</v>
      </c>
      <c r="G83" s="14">
        <f t="shared" si="19"/>
        <v>2480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400</v>
      </c>
      <c r="D84" s="13">
        <f t="shared" si="23"/>
        <v>40</v>
      </c>
      <c r="E84" s="13">
        <f t="shared" si="24"/>
        <v>2520</v>
      </c>
      <c r="F84" s="14">
        <f t="shared" si="25"/>
        <v>0</v>
      </c>
      <c r="G84" s="14">
        <f t="shared" si="19"/>
        <v>2520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400</v>
      </c>
      <c r="D85" s="13">
        <f t="shared" si="23"/>
        <v>40</v>
      </c>
      <c r="E85" s="13">
        <f t="shared" si="24"/>
        <v>2560</v>
      </c>
      <c r="F85" s="14">
        <f t="shared" si="25"/>
        <v>0</v>
      </c>
      <c r="G85" s="14">
        <f t="shared" si="19"/>
        <v>2560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400</v>
      </c>
      <c r="D86" s="13">
        <f t="shared" si="23"/>
        <v>40</v>
      </c>
      <c r="E86" s="13">
        <f t="shared" si="24"/>
        <v>2600</v>
      </c>
      <c r="F86" s="14">
        <f t="shared" si="25"/>
        <v>0</v>
      </c>
      <c r="G86" s="14">
        <f t="shared" si="19"/>
        <v>2600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400</v>
      </c>
      <c r="D87" s="13">
        <f t="shared" si="23"/>
        <v>40</v>
      </c>
      <c r="E87" s="13">
        <f t="shared" si="24"/>
        <v>2640</v>
      </c>
      <c r="F87" s="14">
        <f t="shared" si="25"/>
        <v>0</v>
      </c>
      <c r="G87" s="14">
        <f t="shared" si="19"/>
        <v>2640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400</v>
      </c>
      <c r="D88" s="13">
        <f t="shared" si="23"/>
        <v>40</v>
      </c>
      <c r="E88" s="13">
        <f t="shared" si="24"/>
        <v>2680</v>
      </c>
      <c r="F88" s="14">
        <f t="shared" si="25"/>
        <v>0</v>
      </c>
      <c r="G88" s="14">
        <f t="shared" si="19"/>
        <v>2680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400</v>
      </c>
      <c r="D89" s="13">
        <f t="shared" si="23"/>
        <v>40</v>
      </c>
      <c r="E89" s="13">
        <f t="shared" si="24"/>
        <v>2720</v>
      </c>
      <c r="F89" s="14">
        <f t="shared" si="25"/>
        <v>0</v>
      </c>
      <c r="G89" s="14">
        <f t="shared" si="19"/>
        <v>2720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400</v>
      </c>
      <c r="D90" s="13">
        <f t="shared" si="23"/>
        <v>40</v>
      </c>
      <c r="E90" s="13">
        <f t="shared" si="24"/>
        <v>2760</v>
      </c>
      <c r="F90" s="14">
        <f t="shared" si="25"/>
        <v>0</v>
      </c>
      <c r="G90" s="14">
        <f t="shared" si="19"/>
        <v>2760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400</v>
      </c>
      <c r="D91" s="13">
        <f t="shared" si="23"/>
        <v>40</v>
      </c>
      <c r="E91" s="13">
        <f t="shared" si="24"/>
        <v>2800</v>
      </c>
      <c r="F91" s="14">
        <f t="shared" si="25"/>
        <v>0</v>
      </c>
      <c r="G91" s="14">
        <f t="shared" si="19"/>
        <v>2800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400</v>
      </c>
      <c r="D92" s="13">
        <f t="shared" si="23"/>
        <v>40</v>
      </c>
      <c r="E92" s="13">
        <f t="shared" si="24"/>
        <v>2840</v>
      </c>
      <c r="F92" s="14">
        <f t="shared" si="25"/>
        <v>0</v>
      </c>
      <c r="G92" s="14">
        <f t="shared" si="19"/>
        <v>2840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400</v>
      </c>
      <c r="D93" s="13">
        <f t="shared" si="23"/>
        <v>40</v>
      </c>
      <c r="E93" s="13">
        <f t="shared" si="24"/>
        <v>2880</v>
      </c>
      <c r="F93" s="14">
        <f t="shared" si="25"/>
        <v>0</v>
      </c>
      <c r="G93" s="14">
        <f t="shared" si="19"/>
        <v>2880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400</v>
      </c>
      <c r="D94" s="13">
        <f t="shared" si="23"/>
        <v>40</v>
      </c>
      <c r="E94" s="13">
        <f t="shared" si="24"/>
        <v>2920</v>
      </c>
      <c r="F94" s="14">
        <f t="shared" si="25"/>
        <v>0</v>
      </c>
      <c r="G94" s="14">
        <f t="shared" si="19"/>
        <v>2920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400</v>
      </c>
      <c r="D95" s="13">
        <f t="shared" si="23"/>
        <v>40</v>
      </c>
      <c r="E95" s="13">
        <f t="shared" si="24"/>
        <v>2960</v>
      </c>
      <c r="F95" s="14">
        <f t="shared" si="25"/>
        <v>0</v>
      </c>
      <c r="G95" s="14">
        <f t="shared" si="19"/>
        <v>2960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400</v>
      </c>
      <c r="D96" s="13">
        <f t="shared" si="23"/>
        <v>40</v>
      </c>
      <c r="E96" s="13">
        <f t="shared" si="24"/>
        <v>3000</v>
      </c>
      <c r="F96" s="14">
        <f t="shared" si="25"/>
        <v>0</v>
      </c>
      <c r="G96" s="14">
        <f t="shared" si="19"/>
        <v>3000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400</v>
      </c>
      <c r="D97" s="13">
        <f t="shared" si="23"/>
        <v>40</v>
      </c>
      <c r="E97" s="13">
        <f t="shared" si="24"/>
        <v>3040</v>
      </c>
      <c r="F97" s="14">
        <f t="shared" si="25"/>
        <v>0</v>
      </c>
      <c r="G97" s="14">
        <f t="shared" si="19"/>
        <v>3040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400</v>
      </c>
      <c r="D98" s="13">
        <f t="shared" si="23"/>
        <v>40</v>
      </c>
      <c r="E98" s="13">
        <f t="shared" si="24"/>
        <v>3080</v>
      </c>
      <c r="F98" s="14">
        <f t="shared" si="25"/>
        <v>0</v>
      </c>
      <c r="G98" s="14">
        <f t="shared" si="19"/>
        <v>3080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400</v>
      </c>
      <c r="D99" s="13">
        <f t="shared" si="23"/>
        <v>40</v>
      </c>
      <c r="E99" s="13">
        <f t="shared" si="24"/>
        <v>3120</v>
      </c>
      <c r="F99" s="14">
        <f t="shared" si="25"/>
        <v>0</v>
      </c>
      <c r="G99" s="14">
        <f t="shared" si="19"/>
        <v>3120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400</v>
      </c>
      <c r="D100" s="13">
        <f t="shared" si="23"/>
        <v>40</v>
      </c>
      <c r="E100" s="13">
        <f t="shared" si="24"/>
        <v>3160</v>
      </c>
      <c r="F100" s="14">
        <f t="shared" si="25"/>
        <v>0</v>
      </c>
      <c r="G100" s="14">
        <f t="shared" si="19"/>
        <v>3160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400</v>
      </c>
      <c r="D101" s="13">
        <f t="shared" si="23"/>
        <v>40</v>
      </c>
      <c r="E101" s="13">
        <f t="shared" si="24"/>
        <v>3200</v>
      </c>
      <c r="F101" s="14">
        <f t="shared" si="25"/>
        <v>0</v>
      </c>
      <c r="G101" s="14">
        <f t="shared" ref="G101:G124" si="29">E101-F101</f>
        <v>3200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400</v>
      </c>
      <c r="D102" s="13">
        <f t="shared" ref="D102:D124" si="33">C101*$K$1</f>
        <v>40</v>
      </c>
      <c r="E102" s="13">
        <f t="shared" ref="E102:E124" si="34">C101*$K$1+G101</f>
        <v>3240</v>
      </c>
      <c r="F102" s="14">
        <f t="shared" ref="F102:F124" si="35">IF(J102&gt;E102,E102,J102)</f>
        <v>0</v>
      </c>
      <c r="G102" s="14">
        <f t="shared" si="29"/>
        <v>3240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400</v>
      </c>
      <c r="D103" s="13">
        <f t="shared" si="33"/>
        <v>40</v>
      </c>
      <c r="E103" s="13">
        <f t="shared" si="34"/>
        <v>3280</v>
      </c>
      <c r="F103" s="14">
        <f t="shared" si="35"/>
        <v>0</v>
      </c>
      <c r="G103" s="14">
        <f t="shared" si="29"/>
        <v>3280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400</v>
      </c>
      <c r="D104" s="13">
        <f t="shared" si="33"/>
        <v>40</v>
      </c>
      <c r="E104" s="13">
        <f t="shared" si="34"/>
        <v>3320</v>
      </c>
      <c r="F104" s="14">
        <f t="shared" si="35"/>
        <v>0</v>
      </c>
      <c r="G104" s="14">
        <f t="shared" si="29"/>
        <v>3320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400</v>
      </c>
      <c r="D105" s="13">
        <f t="shared" si="33"/>
        <v>40</v>
      </c>
      <c r="E105" s="13">
        <f t="shared" si="34"/>
        <v>3360</v>
      </c>
      <c r="F105" s="14">
        <f t="shared" si="35"/>
        <v>0</v>
      </c>
      <c r="G105" s="14">
        <f t="shared" si="29"/>
        <v>3360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400</v>
      </c>
      <c r="D106" s="13">
        <f t="shared" si="33"/>
        <v>40</v>
      </c>
      <c r="E106" s="13">
        <f t="shared" si="34"/>
        <v>3400</v>
      </c>
      <c r="F106" s="14">
        <f t="shared" si="35"/>
        <v>0</v>
      </c>
      <c r="G106" s="14">
        <f t="shared" si="29"/>
        <v>3400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400</v>
      </c>
      <c r="D107" s="13">
        <f t="shared" si="33"/>
        <v>40</v>
      </c>
      <c r="E107" s="13">
        <f t="shared" si="34"/>
        <v>3440</v>
      </c>
      <c r="F107" s="14">
        <f t="shared" si="35"/>
        <v>0</v>
      </c>
      <c r="G107" s="14">
        <f t="shared" si="29"/>
        <v>3440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400</v>
      </c>
      <c r="D108" s="13">
        <f t="shared" si="33"/>
        <v>40</v>
      </c>
      <c r="E108" s="13">
        <f t="shared" si="34"/>
        <v>3480</v>
      </c>
      <c r="F108" s="14">
        <f t="shared" si="35"/>
        <v>0</v>
      </c>
      <c r="G108" s="14">
        <f t="shared" si="29"/>
        <v>3480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400</v>
      </c>
      <c r="D109" s="13">
        <f t="shared" si="33"/>
        <v>40</v>
      </c>
      <c r="E109" s="13">
        <f t="shared" si="34"/>
        <v>3520</v>
      </c>
      <c r="F109" s="14">
        <f t="shared" si="35"/>
        <v>0</v>
      </c>
      <c r="G109" s="14">
        <f t="shared" si="29"/>
        <v>3520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400</v>
      </c>
      <c r="D110" s="13">
        <f t="shared" si="33"/>
        <v>40</v>
      </c>
      <c r="E110" s="13">
        <f t="shared" si="34"/>
        <v>3560</v>
      </c>
      <c r="F110" s="14">
        <f t="shared" si="35"/>
        <v>0</v>
      </c>
      <c r="G110" s="14">
        <f t="shared" si="29"/>
        <v>3560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400</v>
      </c>
      <c r="D111" s="13">
        <f t="shared" si="33"/>
        <v>40</v>
      </c>
      <c r="E111" s="13">
        <f t="shared" si="34"/>
        <v>3600</v>
      </c>
      <c r="F111" s="14">
        <f t="shared" si="35"/>
        <v>0</v>
      </c>
      <c r="G111" s="14">
        <f t="shared" si="29"/>
        <v>3600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400</v>
      </c>
      <c r="D112" s="13">
        <f t="shared" si="33"/>
        <v>40</v>
      </c>
      <c r="E112" s="13">
        <f t="shared" si="34"/>
        <v>3640</v>
      </c>
      <c r="F112" s="14">
        <f t="shared" si="35"/>
        <v>0</v>
      </c>
      <c r="G112" s="14">
        <f t="shared" si="29"/>
        <v>3640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400</v>
      </c>
      <c r="D113" s="13">
        <f t="shared" si="33"/>
        <v>40</v>
      </c>
      <c r="E113" s="13">
        <f t="shared" si="34"/>
        <v>3680</v>
      </c>
      <c r="F113" s="14">
        <f t="shared" si="35"/>
        <v>0</v>
      </c>
      <c r="G113" s="14">
        <f t="shared" si="29"/>
        <v>3680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400</v>
      </c>
      <c r="D114" s="13">
        <f t="shared" si="33"/>
        <v>40</v>
      </c>
      <c r="E114" s="13">
        <f t="shared" si="34"/>
        <v>3720</v>
      </c>
      <c r="F114" s="14">
        <f t="shared" si="35"/>
        <v>0</v>
      </c>
      <c r="G114" s="14">
        <f t="shared" si="29"/>
        <v>3720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400</v>
      </c>
      <c r="D115" s="13">
        <f t="shared" si="33"/>
        <v>40</v>
      </c>
      <c r="E115" s="13">
        <f t="shared" si="34"/>
        <v>3760</v>
      </c>
      <c r="F115" s="14">
        <f t="shared" si="35"/>
        <v>0</v>
      </c>
      <c r="G115" s="14">
        <f t="shared" si="29"/>
        <v>3760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400</v>
      </c>
      <c r="D116" s="13">
        <f t="shared" si="33"/>
        <v>40</v>
      </c>
      <c r="E116" s="13">
        <f t="shared" si="34"/>
        <v>3800</v>
      </c>
      <c r="F116" s="14">
        <f t="shared" si="35"/>
        <v>0</v>
      </c>
      <c r="G116" s="14">
        <f t="shared" si="29"/>
        <v>3800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400</v>
      </c>
      <c r="D117" s="13">
        <f t="shared" si="33"/>
        <v>40</v>
      </c>
      <c r="E117" s="13">
        <f t="shared" si="34"/>
        <v>3840</v>
      </c>
      <c r="F117" s="14">
        <f t="shared" si="35"/>
        <v>0</v>
      </c>
      <c r="G117" s="14">
        <f t="shared" si="29"/>
        <v>3840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400</v>
      </c>
      <c r="D118" s="13">
        <f t="shared" si="33"/>
        <v>40</v>
      </c>
      <c r="E118" s="13">
        <f t="shared" si="34"/>
        <v>3880</v>
      </c>
      <c r="F118" s="14">
        <f t="shared" si="35"/>
        <v>0</v>
      </c>
      <c r="G118" s="14">
        <f t="shared" si="29"/>
        <v>3880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400</v>
      </c>
      <c r="D119" s="13">
        <f t="shared" si="33"/>
        <v>40</v>
      </c>
      <c r="E119" s="13">
        <f t="shared" si="34"/>
        <v>3920</v>
      </c>
      <c r="F119" s="14">
        <f t="shared" si="35"/>
        <v>0</v>
      </c>
      <c r="G119" s="14">
        <f t="shared" si="29"/>
        <v>3920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400</v>
      </c>
      <c r="D120" s="13">
        <f t="shared" si="33"/>
        <v>40</v>
      </c>
      <c r="E120" s="13">
        <f t="shared" si="34"/>
        <v>3960</v>
      </c>
      <c r="F120" s="14">
        <f t="shared" si="35"/>
        <v>0</v>
      </c>
      <c r="G120" s="14">
        <f t="shared" si="29"/>
        <v>3960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400</v>
      </c>
      <c r="D121" s="13">
        <f t="shared" si="33"/>
        <v>40</v>
      </c>
      <c r="E121" s="13">
        <f t="shared" si="34"/>
        <v>4000</v>
      </c>
      <c r="F121" s="14">
        <f t="shared" si="35"/>
        <v>0</v>
      </c>
      <c r="G121" s="14">
        <f t="shared" si="29"/>
        <v>4000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400</v>
      </c>
      <c r="D122" s="13">
        <f t="shared" si="33"/>
        <v>40</v>
      </c>
      <c r="E122" s="13">
        <f t="shared" si="34"/>
        <v>4040</v>
      </c>
      <c r="F122" s="14">
        <f t="shared" si="35"/>
        <v>0</v>
      </c>
      <c r="G122" s="14">
        <f t="shared" si="29"/>
        <v>4040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400</v>
      </c>
      <c r="D123" s="13">
        <f t="shared" si="33"/>
        <v>40</v>
      </c>
      <c r="E123" s="13">
        <f t="shared" si="34"/>
        <v>4080</v>
      </c>
      <c r="F123" s="14">
        <f t="shared" si="35"/>
        <v>0</v>
      </c>
      <c r="G123" s="14">
        <f t="shared" si="29"/>
        <v>4080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400</v>
      </c>
      <c r="D124" s="13">
        <f t="shared" si="33"/>
        <v>40</v>
      </c>
      <c r="E124" s="13">
        <f t="shared" si="34"/>
        <v>4120</v>
      </c>
      <c r="F124" s="14">
        <f t="shared" si="35"/>
        <v>0</v>
      </c>
      <c r="G124" s="14">
        <f t="shared" si="29"/>
        <v>4120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1" sqref="M21"/>
    </sheetView>
  </sheetViews>
  <sheetFormatPr defaultColWidth="11" defaultRowHeight="15"/>
  <cols>
    <col min="1" max="1" width="7" hidden="1" customWidth="1"/>
    <col min="2" max="2" width="8.28571428571429" customWidth="1"/>
    <col min="4" max="5" width="12" customWidth="1"/>
    <col min="6" max="6" width="10.5714285714286" customWidth="1"/>
    <col min="7" max="7" width="11.4285714285714" customWidth="1"/>
    <col min="8" max="8" width="10.7142857142857" customWidth="1"/>
    <col min="9" max="10" width="9.71428571428571" customWidth="1"/>
    <col min="11" max="11" width="11.4285714285714"/>
    <col min="13" max="13" width="11.7142857142857" customWidth="1"/>
    <col min="14" max="14" width="10.8571428571429" customWidth="1"/>
    <col min="15" max="15" width="11.2857142857143" customWidth="1"/>
    <col min="16" max="16" width="9.14285714285714" customWidth="1"/>
    <col min="17" max="17" width="3.71428571428571" customWidth="1"/>
    <col min="18" max="18" width="19.1428571428571" customWidth="1"/>
    <col min="19" max="19" width="10.1428571428571" customWidth="1"/>
  </cols>
  <sheetData>
    <row r="1" spans="2:16">
      <c r="B1" s="1" t="s">
        <v>9</v>
      </c>
      <c r="C1" s="2" t="s">
        <v>216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850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150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850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850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150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650</v>
      </c>
      <c r="D6" s="13">
        <f t="shared" ref="D6:D37" si="4">C5*$K$1</f>
        <v>85</v>
      </c>
      <c r="E6" s="13">
        <f t="shared" ref="E6:E37" si="5">C5*$K$1+G5</f>
        <v>85</v>
      </c>
      <c r="F6" s="14">
        <f t="shared" ref="F6:F37" si="6">IF(J6&gt;E6,E6,J6)</f>
        <v>85</v>
      </c>
      <c r="G6" s="14">
        <f t="shared" si="0"/>
        <v>0</v>
      </c>
      <c r="H6" s="14">
        <f t="shared" ref="H6:H37" si="7">IF(J6&gt;F6,J6-F6,0)</f>
        <v>200</v>
      </c>
      <c r="I6" s="24">
        <f t="shared" ref="I6:I37" si="8">-SUMIF(L6:P6,"&lt;0",L6:P6)</f>
        <v>0</v>
      </c>
      <c r="J6" s="24">
        <f>IF($L6&gt;0,$L6,0)+IF($N6&gt;0,$N6,0)+IF($P6&gt;0,$P6,0)</f>
        <v>285</v>
      </c>
      <c r="K6" s="27">
        <v>43620</v>
      </c>
      <c r="L6" s="26">
        <v>285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650</v>
      </c>
      <c r="D7" s="13">
        <f t="shared" si="4"/>
        <v>65</v>
      </c>
      <c r="E7" s="13">
        <f t="shared" si="5"/>
        <v>65</v>
      </c>
      <c r="F7" s="14">
        <f t="shared" si="6"/>
        <v>65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65</v>
      </c>
      <c r="K7" s="27">
        <v>43648</v>
      </c>
      <c r="L7" s="26">
        <v>65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1000</v>
      </c>
      <c r="D8" s="13">
        <f t="shared" si="4"/>
        <v>65</v>
      </c>
      <c r="E8" s="13">
        <f t="shared" si="5"/>
        <v>65</v>
      </c>
      <c r="F8" s="14">
        <f t="shared" si="6"/>
        <v>65</v>
      </c>
      <c r="G8" s="14">
        <f t="shared" si="0"/>
        <v>0</v>
      </c>
      <c r="H8" s="14">
        <f t="shared" si="7"/>
        <v>0</v>
      </c>
      <c r="I8" s="24">
        <f t="shared" si="8"/>
        <v>350</v>
      </c>
      <c r="J8" s="24">
        <f t="shared" si="9"/>
        <v>65</v>
      </c>
      <c r="K8" s="27">
        <v>43680</v>
      </c>
      <c r="L8" s="26">
        <v>65</v>
      </c>
      <c r="M8" s="27">
        <v>43687</v>
      </c>
      <c r="N8" s="28">
        <v>-350</v>
      </c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1000</v>
      </c>
      <c r="D9" s="13">
        <f t="shared" si="4"/>
        <v>100</v>
      </c>
      <c r="E9" s="13">
        <f t="shared" si="5"/>
        <v>100</v>
      </c>
      <c r="F9" s="14">
        <f t="shared" si="6"/>
        <v>100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100</v>
      </c>
      <c r="K9" s="27">
        <v>43711</v>
      </c>
      <c r="L9" s="26">
        <v>100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1000</v>
      </c>
      <c r="D10" s="13">
        <f t="shared" si="4"/>
        <v>100</v>
      </c>
      <c r="E10" s="13">
        <f t="shared" si="5"/>
        <v>100</v>
      </c>
      <c r="F10" s="14">
        <f t="shared" si="6"/>
        <v>100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100</v>
      </c>
      <c r="K10" s="27">
        <v>43744</v>
      </c>
      <c r="L10" s="26">
        <v>100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1000</v>
      </c>
      <c r="D11" s="13">
        <f t="shared" si="4"/>
        <v>100</v>
      </c>
      <c r="E11" s="13">
        <f t="shared" si="5"/>
        <v>100</v>
      </c>
      <c r="F11" s="14">
        <f t="shared" si="6"/>
        <v>100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100</v>
      </c>
      <c r="K11" s="27">
        <v>43772</v>
      </c>
      <c r="L11" s="26">
        <v>100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1000</v>
      </c>
      <c r="D12" s="13">
        <f t="shared" si="4"/>
        <v>100</v>
      </c>
      <c r="E12" s="13">
        <f t="shared" si="5"/>
        <v>100</v>
      </c>
      <c r="F12" s="14">
        <f t="shared" si="6"/>
        <v>100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100</v>
      </c>
      <c r="K12" s="27">
        <v>43803</v>
      </c>
      <c r="L12" s="26">
        <v>100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1000</v>
      </c>
      <c r="D13" s="13">
        <f t="shared" si="4"/>
        <v>100</v>
      </c>
      <c r="E13" s="13">
        <f t="shared" si="5"/>
        <v>100</v>
      </c>
      <c r="F13" s="14">
        <f t="shared" si="6"/>
        <v>100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100</v>
      </c>
      <c r="K13" s="27">
        <v>43833</v>
      </c>
      <c r="L13" s="26">
        <v>100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1000</v>
      </c>
      <c r="D14" s="13">
        <f t="shared" si="4"/>
        <v>100</v>
      </c>
      <c r="E14" s="13">
        <f t="shared" si="5"/>
        <v>100</v>
      </c>
      <c r="F14" s="14">
        <f t="shared" si="6"/>
        <v>100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100</v>
      </c>
      <c r="K14" s="27">
        <v>43866</v>
      </c>
      <c r="L14" s="26">
        <v>100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300</v>
      </c>
      <c r="D15" s="13">
        <f t="shared" si="4"/>
        <v>100</v>
      </c>
      <c r="E15" s="13">
        <f t="shared" si="5"/>
        <v>100</v>
      </c>
      <c r="F15" s="14">
        <f t="shared" si="6"/>
        <v>100</v>
      </c>
      <c r="G15" s="14">
        <f t="shared" si="0"/>
        <v>0</v>
      </c>
      <c r="H15" s="14">
        <f t="shared" si="7"/>
        <v>700</v>
      </c>
      <c r="I15" s="24">
        <f t="shared" si="8"/>
        <v>0</v>
      </c>
      <c r="J15" s="24">
        <f t="shared" si="9"/>
        <v>800</v>
      </c>
      <c r="K15" s="29">
        <v>43893</v>
      </c>
      <c r="L15" s="26">
        <v>800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300</v>
      </c>
      <c r="D16" s="13">
        <f t="shared" si="4"/>
        <v>30</v>
      </c>
      <c r="E16" s="13">
        <f t="shared" si="5"/>
        <v>30</v>
      </c>
      <c r="F16" s="14">
        <f t="shared" si="6"/>
        <v>30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30</v>
      </c>
      <c r="K16" s="25">
        <v>43926</v>
      </c>
      <c r="L16" s="26">
        <v>30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0</v>
      </c>
      <c r="D17" s="13">
        <f t="shared" si="4"/>
        <v>30</v>
      </c>
      <c r="E17" s="13">
        <f t="shared" si="5"/>
        <v>30</v>
      </c>
      <c r="F17" s="14">
        <f t="shared" si="6"/>
        <v>30</v>
      </c>
      <c r="G17" s="14">
        <f t="shared" si="0"/>
        <v>0</v>
      </c>
      <c r="H17" s="14">
        <f t="shared" si="7"/>
        <v>300</v>
      </c>
      <c r="I17" s="24">
        <f t="shared" si="8"/>
        <v>0</v>
      </c>
      <c r="J17" s="24">
        <f t="shared" si="9"/>
        <v>330</v>
      </c>
      <c r="K17" s="25">
        <v>43955</v>
      </c>
      <c r="L17" s="26">
        <v>330</v>
      </c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150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150</v>
      </c>
      <c r="J21" s="24">
        <f t="shared" si="9"/>
        <v>0</v>
      </c>
      <c r="K21" s="25">
        <v>44077</v>
      </c>
      <c r="L21" s="26">
        <v>-150</v>
      </c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150</v>
      </c>
      <c r="D22" s="13">
        <f t="shared" si="4"/>
        <v>15</v>
      </c>
      <c r="E22" s="13">
        <f t="shared" si="5"/>
        <v>15</v>
      </c>
      <c r="F22" s="14">
        <f t="shared" si="6"/>
        <v>0</v>
      </c>
      <c r="G22" s="14">
        <f t="shared" si="0"/>
        <v>15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150</v>
      </c>
      <c r="D23" s="13">
        <f t="shared" si="4"/>
        <v>15</v>
      </c>
      <c r="E23" s="13">
        <f t="shared" si="5"/>
        <v>30</v>
      </c>
      <c r="F23" s="14">
        <f t="shared" si="6"/>
        <v>0</v>
      </c>
      <c r="G23" s="14">
        <f t="shared" si="0"/>
        <v>30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150</v>
      </c>
      <c r="D24" s="13">
        <f t="shared" si="4"/>
        <v>15</v>
      </c>
      <c r="E24" s="13">
        <f t="shared" si="5"/>
        <v>45</v>
      </c>
      <c r="F24" s="14">
        <f t="shared" si="6"/>
        <v>0</v>
      </c>
      <c r="G24" s="14">
        <f t="shared" si="0"/>
        <v>45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150</v>
      </c>
      <c r="D25" s="13">
        <f t="shared" si="4"/>
        <v>15</v>
      </c>
      <c r="E25" s="13">
        <f t="shared" si="5"/>
        <v>60</v>
      </c>
      <c r="F25" s="14">
        <f t="shared" si="6"/>
        <v>0</v>
      </c>
      <c r="G25" s="14">
        <f t="shared" si="0"/>
        <v>60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150</v>
      </c>
      <c r="D26" s="13">
        <f t="shared" si="4"/>
        <v>15</v>
      </c>
      <c r="E26" s="13">
        <f t="shared" si="5"/>
        <v>75</v>
      </c>
      <c r="F26" s="14">
        <f t="shared" si="6"/>
        <v>0</v>
      </c>
      <c r="G26" s="14">
        <f t="shared" si="0"/>
        <v>75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150</v>
      </c>
      <c r="D27" s="13">
        <f t="shared" si="4"/>
        <v>15</v>
      </c>
      <c r="E27" s="13">
        <f t="shared" si="5"/>
        <v>90</v>
      </c>
      <c r="F27" s="14">
        <f t="shared" si="6"/>
        <v>0</v>
      </c>
      <c r="G27" s="14">
        <f t="shared" si="0"/>
        <v>90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150</v>
      </c>
      <c r="D28" s="13">
        <f t="shared" si="4"/>
        <v>15</v>
      </c>
      <c r="E28" s="13">
        <f t="shared" si="5"/>
        <v>105</v>
      </c>
      <c r="F28" s="14">
        <f t="shared" si="6"/>
        <v>0</v>
      </c>
      <c r="G28" s="14">
        <f t="shared" si="0"/>
        <v>105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150</v>
      </c>
      <c r="D29" s="13">
        <f t="shared" si="4"/>
        <v>15</v>
      </c>
      <c r="E29" s="13">
        <f t="shared" si="5"/>
        <v>120</v>
      </c>
      <c r="F29" s="14">
        <f t="shared" si="6"/>
        <v>0</v>
      </c>
      <c r="G29" s="14">
        <f t="shared" si="0"/>
        <v>120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150</v>
      </c>
      <c r="D30" s="13">
        <f t="shared" si="4"/>
        <v>15</v>
      </c>
      <c r="E30" s="13">
        <f t="shared" si="5"/>
        <v>135</v>
      </c>
      <c r="F30" s="14">
        <f t="shared" si="6"/>
        <v>0</v>
      </c>
      <c r="G30" s="14">
        <f t="shared" si="0"/>
        <v>135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150</v>
      </c>
      <c r="D31" s="13">
        <f t="shared" si="4"/>
        <v>15</v>
      </c>
      <c r="E31" s="13">
        <f t="shared" si="5"/>
        <v>150</v>
      </c>
      <c r="F31" s="14">
        <f t="shared" si="6"/>
        <v>0</v>
      </c>
      <c r="G31" s="14">
        <f t="shared" si="0"/>
        <v>150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150</v>
      </c>
      <c r="D32" s="13">
        <f t="shared" si="4"/>
        <v>15</v>
      </c>
      <c r="E32" s="13">
        <f t="shared" si="5"/>
        <v>165</v>
      </c>
      <c r="F32" s="14">
        <f t="shared" si="6"/>
        <v>0</v>
      </c>
      <c r="G32" s="14">
        <f t="shared" si="0"/>
        <v>165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150</v>
      </c>
      <c r="D33" s="13">
        <f t="shared" si="4"/>
        <v>15</v>
      </c>
      <c r="E33" s="13">
        <f t="shared" si="5"/>
        <v>180</v>
      </c>
      <c r="F33" s="14">
        <f t="shared" si="6"/>
        <v>0</v>
      </c>
      <c r="G33" s="14">
        <f t="shared" si="0"/>
        <v>180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150</v>
      </c>
      <c r="D34" s="13">
        <f t="shared" si="4"/>
        <v>15</v>
      </c>
      <c r="E34" s="13">
        <f t="shared" si="5"/>
        <v>195</v>
      </c>
      <c r="F34" s="14">
        <f t="shared" si="6"/>
        <v>0</v>
      </c>
      <c r="G34" s="14">
        <f t="shared" si="0"/>
        <v>195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150</v>
      </c>
      <c r="D35" s="13">
        <f t="shared" si="4"/>
        <v>15</v>
      </c>
      <c r="E35" s="13">
        <f t="shared" si="5"/>
        <v>210</v>
      </c>
      <c r="F35" s="14">
        <f t="shared" si="6"/>
        <v>0</v>
      </c>
      <c r="G35" s="14">
        <f t="shared" si="0"/>
        <v>210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150</v>
      </c>
      <c r="D36" s="13">
        <f t="shared" si="4"/>
        <v>15</v>
      </c>
      <c r="E36" s="13">
        <f t="shared" si="5"/>
        <v>225</v>
      </c>
      <c r="F36" s="14">
        <f t="shared" si="6"/>
        <v>0</v>
      </c>
      <c r="G36" s="14">
        <f t="shared" si="0"/>
        <v>225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150</v>
      </c>
      <c r="D37" s="13">
        <f t="shared" si="4"/>
        <v>15</v>
      </c>
      <c r="E37" s="13">
        <f t="shared" si="5"/>
        <v>240</v>
      </c>
      <c r="F37" s="14">
        <f t="shared" si="6"/>
        <v>0</v>
      </c>
      <c r="G37" s="14">
        <f t="shared" ref="G37:G68" si="10">E37-F37</f>
        <v>240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150</v>
      </c>
      <c r="D38" s="13">
        <f t="shared" ref="D38:D69" si="14">C37*$K$1</f>
        <v>15</v>
      </c>
      <c r="E38" s="13">
        <f t="shared" ref="E38:E69" si="15">C37*$K$1+G37</f>
        <v>255</v>
      </c>
      <c r="F38" s="14">
        <f t="shared" ref="F38:F69" si="16">IF(J38&gt;E38,E38,J38)</f>
        <v>0</v>
      </c>
      <c r="G38" s="14">
        <f t="shared" si="10"/>
        <v>255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150</v>
      </c>
      <c r="D39" s="13">
        <f t="shared" si="14"/>
        <v>15</v>
      </c>
      <c r="E39" s="13">
        <f t="shared" si="15"/>
        <v>270</v>
      </c>
      <c r="F39" s="14">
        <f t="shared" si="16"/>
        <v>0</v>
      </c>
      <c r="G39" s="14">
        <f t="shared" si="10"/>
        <v>270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150</v>
      </c>
      <c r="D40" s="13">
        <f t="shared" si="14"/>
        <v>15</v>
      </c>
      <c r="E40" s="13">
        <f t="shared" si="15"/>
        <v>285</v>
      </c>
      <c r="F40" s="14">
        <f t="shared" si="16"/>
        <v>0</v>
      </c>
      <c r="G40" s="14">
        <f t="shared" si="10"/>
        <v>285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150</v>
      </c>
      <c r="D41" s="13">
        <f t="shared" si="14"/>
        <v>15</v>
      </c>
      <c r="E41" s="13">
        <f t="shared" si="15"/>
        <v>300</v>
      </c>
      <c r="F41" s="14">
        <f t="shared" si="16"/>
        <v>0</v>
      </c>
      <c r="G41" s="14">
        <f t="shared" si="10"/>
        <v>300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150</v>
      </c>
      <c r="D42" s="13">
        <f t="shared" si="14"/>
        <v>15</v>
      </c>
      <c r="E42" s="13">
        <f t="shared" si="15"/>
        <v>315</v>
      </c>
      <c r="F42" s="14">
        <f t="shared" si="16"/>
        <v>0</v>
      </c>
      <c r="G42" s="14">
        <f t="shared" si="10"/>
        <v>315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150</v>
      </c>
      <c r="D43" s="13">
        <f t="shared" si="14"/>
        <v>15</v>
      </c>
      <c r="E43" s="13">
        <f t="shared" si="15"/>
        <v>330</v>
      </c>
      <c r="F43" s="14">
        <f t="shared" si="16"/>
        <v>0</v>
      </c>
      <c r="G43" s="14">
        <f t="shared" si="10"/>
        <v>330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150</v>
      </c>
      <c r="D44" s="13">
        <f t="shared" si="14"/>
        <v>15</v>
      </c>
      <c r="E44" s="13">
        <f t="shared" si="15"/>
        <v>345</v>
      </c>
      <c r="F44" s="14">
        <f t="shared" si="16"/>
        <v>0</v>
      </c>
      <c r="G44" s="14">
        <f t="shared" si="10"/>
        <v>345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150</v>
      </c>
      <c r="D45" s="13">
        <f t="shared" si="14"/>
        <v>15</v>
      </c>
      <c r="E45" s="13">
        <f t="shared" si="15"/>
        <v>360</v>
      </c>
      <c r="F45" s="14">
        <f t="shared" si="16"/>
        <v>0</v>
      </c>
      <c r="G45" s="14">
        <f t="shared" si="10"/>
        <v>360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150</v>
      </c>
      <c r="D46" s="13">
        <f t="shared" si="14"/>
        <v>15</v>
      </c>
      <c r="E46" s="13">
        <f t="shared" si="15"/>
        <v>375</v>
      </c>
      <c r="F46" s="14">
        <f t="shared" si="16"/>
        <v>0</v>
      </c>
      <c r="G46" s="14">
        <f t="shared" si="10"/>
        <v>375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150</v>
      </c>
      <c r="D47" s="13">
        <f t="shared" si="14"/>
        <v>15</v>
      </c>
      <c r="E47" s="13">
        <f t="shared" si="15"/>
        <v>390</v>
      </c>
      <c r="F47" s="14">
        <f t="shared" si="16"/>
        <v>0</v>
      </c>
      <c r="G47" s="14">
        <f t="shared" si="10"/>
        <v>390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150</v>
      </c>
      <c r="D48" s="13">
        <f t="shared" si="14"/>
        <v>15</v>
      </c>
      <c r="E48" s="13">
        <f t="shared" si="15"/>
        <v>405</v>
      </c>
      <c r="F48" s="14">
        <f t="shared" si="16"/>
        <v>0</v>
      </c>
      <c r="G48" s="14">
        <f t="shared" si="10"/>
        <v>405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150</v>
      </c>
      <c r="D49" s="13">
        <f t="shared" si="14"/>
        <v>15</v>
      </c>
      <c r="E49" s="13">
        <f t="shared" si="15"/>
        <v>420</v>
      </c>
      <c r="F49" s="14">
        <f t="shared" si="16"/>
        <v>0</v>
      </c>
      <c r="G49" s="14">
        <f t="shared" si="10"/>
        <v>420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150</v>
      </c>
      <c r="D50" s="13">
        <f t="shared" si="14"/>
        <v>15</v>
      </c>
      <c r="E50" s="13">
        <f t="shared" si="15"/>
        <v>435</v>
      </c>
      <c r="F50" s="14">
        <f t="shared" si="16"/>
        <v>0</v>
      </c>
      <c r="G50" s="14">
        <f t="shared" si="10"/>
        <v>435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150</v>
      </c>
      <c r="D51" s="13">
        <f t="shared" si="14"/>
        <v>15</v>
      </c>
      <c r="E51" s="13">
        <f t="shared" si="15"/>
        <v>450</v>
      </c>
      <c r="F51" s="14">
        <f t="shared" si="16"/>
        <v>0</v>
      </c>
      <c r="G51" s="14">
        <f t="shared" si="10"/>
        <v>450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150</v>
      </c>
      <c r="D52" s="13">
        <f t="shared" si="14"/>
        <v>15</v>
      </c>
      <c r="E52" s="13">
        <f t="shared" si="15"/>
        <v>465</v>
      </c>
      <c r="F52" s="14">
        <f t="shared" si="16"/>
        <v>0</v>
      </c>
      <c r="G52" s="14">
        <f t="shared" si="10"/>
        <v>465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150</v>
      </c>
      <c r="D53" s="13">
        <f t="shared" si="14"/>
        <v>15</v>
      </c>
      <c r="E53" s="13">
        <f t="shared" si="15"/>
        <v>480</v>
      </c>
      <c r="F53" s="14">
        <f t="shared" si="16"/>
        <v>0</v>
      </c>
      <c r="G53" s="14">
        <f t="shared" si="10"/>
        <v>480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150</v>
      </c>
      <c r="D54" s="13">
        <f t="shared" si="14"/>
        <v>15</v>
      </c>
      <c r="E54" s="13">
        <f t="shared" si="15"/>
        <v>495</v>
      </c>
      <c r="F54" s="14">
        <f t="shared" si="16"/>
        <v>0</v>
      </c>
      <c r="G54" s="14">
        <f t="shared" si="10"/>
        <v>495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150</v>
      </c>
      <c r="D55" s="13">
        <f t="shared" si="14"/>
        <v>15</v>
      </c>
      <c r="E55" s="13">
        <f t="shared" si="15"/>
        <v>510</v>
      </c>
      <c r="F55" s="14">
        <f t="shared" si="16"/>
        <v>0</v>
      </c>
      <c r="G55" s="14">
        <f t="shared" si="10"/>
        <v>510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150</v>
      </c>
      <c r="D56" s="13">
        <f t="shared" si="14"/>
        <v>15</v>
      </c>
      <c r="E56" s="13">
        <f t="shared" si="15"/>
        <v>525</v>
      </c>
      <c r="F56" s="14">
        <f t="shared" si="16"/>
        <v>0</v>
      </c>
      <c r="G56" s="14">
        <f t="shared" si="10"/>
        <v>525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150</v>
      </c>
      <c r="D57" s="13">
        <f t="shared" si="14"/>
        <v>15</v>
      </c>
      <c r="E57" s="13">
        <f t="shared" si="15"/>
        <v>540</v>
      </c>
      <c r="F57" s="14">
        <f t="shared" si="16"/>
        <v>0</v>
      </c>
      <c r="G57" s="14">
        <f t="shared" si="10"/>
        <v>540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150</v>
      </c>
      <c r="D58" s="13">
        <f t="shared" si="14"/>
        <v>15</v>
      </c>
      <c r="E58" s="13">
        <f t="shared" si="15"/>
        <v>555</v>
      </c>
      <c r="F58" s="14">
        <f t="shared" si="16"/>
        <v>0</v>
      </c>
      <c r="G58" s="14">
        <f t="shared" si="10"/>
        <v>555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150</v>
      </c>
      <c r="D59" s="13">
        <f t="shared" si="14"/>
        <v>15</v>
      </c>
      <c r="E59" s="13">
        <f t="shared" si="15"/>
        <v>570</v>
      </c>
      <c r="F59" s="14">
        <f t="shared" si="16"/>
        <v>0</v>
      </c>
      <c r="G59" s="14">
        <f t="shared" si="10"/>
        <v>570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150</v>
      </c>
      <c r="D60" s="13">
        <f t="shared" si="14"/>
        <v>15</v>
      </c>
      <c r="E60" s="13">
        <f t="shared" si="15"/>
        <v>585</v>
      </c>
      <c r="F60" s="14">
        <f t="shared" si="16"/>
        <v>0</v>
      </c>
      <c r="G60" s="14">
        <f t="shared" si="10"/>
        <v>585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150</v>
      </c>
      <c r="D61" s="13">
        <f t="shared" si="14"/>
        <v>15</v>
      </c>
      <c r="E61" s="13">
        <f t="shared" si="15"/>
        <v>600</v>
      </c>
      <c r="F61" s="14">
        <f t="shared" si="16"/>
        <v>0</v>
      </c>
      <c r="G61" s="14">
        <f t="shared" si="10"/>
        <v>600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150</v>
      </c>
      <c r="D62" s="13">
        <f t="shared" si="14"/>
        <v>15</v>
      </c>
      <c r="E62" s="13">
        <f t="shared" si="15"/>
        <v>615</v>
      </c>
      <c r="F62" s="14">
        <f t="shared" si="16"/>
        <v>0</v>
      </c>
      <c r="G62" s="14">
        <f t="shared" si="10"/>
        <v>615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150</v>
      </c>
      <c r="D63" s="13">
        <f t="shared" si="14"/>
        <v>15</v>
      </c>
      <c r="E63" s="13">
        <f t="shared" si="15"/>
        <v>630</v>
      </c>
      <c r="F63" s="14">
        <f t="shared" si="16"/>
        <v>0</v>
      </c>
      <c r="G63" s="14">
        <f t="shared" si="10"/>
        <v>630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150</v>
      </c>
      <c r="D64" s="13">
        <f t="shared" si="14"/>
        <v>15</v>
      </c>
      <c r="E64" s="13">
        <f t="shared" si="15"/>
        <v>645</v>
      </c>
      <c r="F64" s="14">
        <f t="shared" si="16"/>
        <v>0</v>
      </c>
      <c r="G64" s="14">
        <f t="shared" si="10"/>
        <v>645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150</v>
      </c>
      <c r="D65" s="13">
        <f t="shared" si="14"/>
        <v>15</v>
      </c>
      <c r="E65" s="13">
        <f t="shared" si="15"/>
        <v>660</v>
      </c>
      <c r="F65" s="14">
        <f t="shared" si="16"/>
        <v>0</v>
      </c>
      <c r="G65" s="14">
        <f t="shared" si="10"/>
        <v>660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150</v>
      </c>
      <c r="D66" s="13">
        <f t="shared" si="14"/>
        <v>15</v>
      </c>
      <c r="E66" s="13">
        <f t="shared" si="15"/>
        <v>675</v>
      </c>
      <c r="F66" s="14">
        <f t="shared" si="16"/>
        <v>0</v>
      </c>
      <c r="G66" s="14">
        <f t="shared" si="10"/>
        <v>675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150</v>
      </c>
      <c r="D67" s="13">
        <f t="shared" si="14"/>
        <v>15</v>
      </c>
      <c r="E67" s="13">
        <f t="shared" si="15"/>
        <v>690</v>
      </c>
      <c r="F67" s="14">
        <f t="shared" si="16"/>
        <v>0</v>
      </c>
      <c r="G67" s="14">
        <f t="shared" si="10"/>
        <v>690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150</v>
      </c>
      <c r="D68" s="13">
        <f t="shared" si="14"/>
        <v>15</v>
      </c>
      <c r="E68" s="13">
        <f t="shared" si="15"/>
        <v>705</v>
      </c>
      <c r="F68" s="14">
        <f t="shared" si="16"/>
        <v>0</v>
      </c>
      <c r="G68" s="14">
        <f t="shared" si="10"/>
        <v>705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150</v>
      </c>
      <c r="D69" s="13">
        <f t="shared" si="14"/>
        <v>15</v>
      </c>
      <c r="E69" s="13">
        <f t="shared" si="15"/>
        <v>720</v>
      </c>
      <c r="F69" s="14">
        <f t="shared" si="16"/>
        <v>0</v>
      </c>
      <c r="G69" s="14">
        <f t="shared" ref="G69:G100" si="19">E69-F69</f>
        <v>720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150</v>
      </c>
      <c r="D70" s="13">
        <f t="shared" ref="D70:D101" si="23">C69*$K$1</f>
        <v>15</v>
      </c>
      <c r="E70" s="13">
        <f t="shared" ref="E70:E101" si="24">C69*$K$1+G69</f>
        <v>735</v>
      </c>
      <c r="F70" s="14">
        <f t="shared" ref="F70:F101" si="25">IF(J70&gt;E70,E70,J70)</f>
        <v>0</v>
      </c>
      <c r="G70" s="14">
        <f t="shared" si="19"/>
        <v>735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150</v>
      </c>
      <c r="D71" s="13">
        <f t="shared" si="23"/>
        <v>15</v>
      </c>
      <c r="E71" s="13">
        <f t="shared" si="24"/>
        <v>750</v>
      </c>
      <c r="F71" s="14">
        <f t="shared" si="25"/>
        <v>0</v>
      </c>
      <c r="G71" s="14">
        <f t="shared" si="19"/>
        <v>750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150</v>
      </c>
      <c r="D72" s="13">
        <f t="shared" si="23"/>
        <v>15</v>
      </c>
      <c r="E72" s="13">
        <f t="shared" si="24"/>
        <v>765</v>
      </c>
      <c r="F72" s="14">
        <f t="shared" si="25"/>
        <v>0</v>
      </c>
      <c r="G72" s="14">
        <f t="shared" si="19"/>
        <v>765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150</v>
      </c>
      <c r="D73" s="13">
        <f t="shared" si="23"/>
        <v>15</v>
      </c>
      <c r="E73" s="13">
        <f t="shared" si="24"/>
        <v>780</v>
      </c>
      <c r="F73" s="14">
        <f t="shared" si="25"/>
        <v>0</v>
      </c>
      <c r="G73" s="14">
        <f t="shared" si="19"/>
        <v>780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150</v>
      </c>
      <c r="D74" s="13">
        <f t="shared" si="23"/>
        <v>15</v>
      </c>
      <c r="E74" s="13">
        <f t="shared" si="24"/>
        <v>795</v>
      </c>
      <c r="F74" s="14">
        <f t="shared" si="25"/>
        <v>0</v>
      </c>
      <c r="G74" s="14">
        <f t="shared" si="19"/>
        <v>795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150</v>
      </c>
      <c r="D75" s="13">
        <f t="shared" si="23"/>
        <v>15</v>
      </c>
      <c r="E75" s="13">
        <f t="shared" si="24"/>
        <v>810</v>
      </c>
      <c r="F75" s="14">
        <f t="shared" si="25"/>
        <v>0</v>
      </c>
      <c r="G75" s="14">
        <f t="shared" si="19"/>
        <v>810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150</v>
      </c>
      <c r="D76" s="13">
        <f t="shared" si="23"/>
        <v>15</v>
      </c>
      <c r="E76" s="13">
        <f t="shared" si="24"/>
        <v>825</v>
      </c>
      <c r="F76" s="14">
        <f t="shared" si="25"/>
        <v>0</v>
      </c>
      <c r="G76" s="14">
        <f t="shared" si="19"/>
        <v>825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150</v>
      </c>
      <c r="D77" s="13">
        <f t="shared" si="23"/>
        <v>15</v>
      </c>
      <c r="E77" s="13">
        <f t="shared" si="24"/>
        <v>840</v>
      </c>
      <c r="F77" s="14">
        <f t="shared" si="25"/>
        <v>0</v>
      </c>
      <c r="G77" s="14">
        <f t="shared" si="19"/>
        <v>840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150</v>
      </c>
      <c r="D78" s="13">
        <f t="shared" si="23"/>
        <v>15</v>
      </c>
      <c r="E78" s="13">
        <f t="shared" si="24"/>
        <v>855</v>
      </c>
      <c r="F78" s="14">
        <f t="shared" si="25"/>
        <v>0</v>
      </c>
      <c r="G78" s="14">
        <f t="shared" si="19"/>
        <v>855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150</v>
      </c>
      <c r="D79" s="13">
        <f t="shared" si="23"/>
        <v>15</v>
      </c>
      <c r="E79" s="13">
        <f t="shared" si="24"/>
        <v>870</v>
      </c>
      <c r="F79" s="14">
        <f t="shared" si="25"/>
        <v>0</v>
      </c>
      <c r="G79" s="14">
        <f t="shared" si="19"/>
        <v>870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150</v>
      </c>
      <c r="D80" s="13">
        <f t="shared" si="23"/>
        <v>15</v>
      </c>
      <c r="E80" s="13">
        <f t="shared" si="24"/>
        <v>885</v>
      </c>
      <c r="F80" s="14">
        <f t="shared" si="25"/>
        <v>0</v>
      </c>
      <c r="G80" s="14">
        <f t="shared" si="19"/>
        <v>885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150</v>
      </c>
      <c r="D81" s="13">
        <f t="shared" si="23"/>
        <v>15</v>
      </c>
      <c r="E81" s="13">
        <f t="shared" si="24"/>
        <v>900</v>
      </c>
      <c r="F81" s="14">
        <f t="shared" si="25"/>
        <v>0</v>
      </c>
      <c r="G81" s="14">
        <f t="shared" si="19"/>
        <v>900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150</v>
      </c>
      <c r="D82" s="13">
        <f t="shared" si="23"/>
        <v>15</v>
      </c>
      <c r="E82" s="13">
        <f t="shared" si="24"/>
        <v>915</v>
      </c>
      <c r="F82" s="14">
        <f t="shared" si="25"/>
        <v>0</v>
      </c>
      <c r="G82" s="14">
        <f t="shared" si="19"/>
        <v>915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150</v>
      </c>
      <c r="D83" s="13">
        <f t="shared" si="23"/>
        <v>15</v>
      </c>
      <c r="E83" s="13">
        <f t="shared" si="24"/>
        <v>930</v>
      </c>
      <c r="F83" s="14">
        <f t="shared" si="25"/>
        <v>0</v>
      </c>
      <c r="G83" s="14">
        <f t="shared" si="19"/>
        <v>930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150</v>
      </c>
      <c r="D84" s="13">
        <f t="shared" si="23"/>
        <v>15</v>
      </c>
      <c r="E84" s="13">
        <f t="shared" si="24"/>
        <v>945</v>
      </c>
      <c r="F84" s="14">
        <f t="shared" si="25"/>
        <v>0</v>
      </c>
      <c r="G84" s="14">
        <f t="shared" si="19"/>
        <v>945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150</v>
      </c>
      <c r="D85" s="13">
        <f t="shared" si="23"/>
        <v>15</v>
      </c>
      <c r="E85" s="13">
        <f t="shared" si="24"/>
        <v>960</v>
      </c>
      <c r="F85" s="14">
        <f t="shared" si="25"/>
        <v>0</v>
      </c>
      <c r="G85" s="14">
        <f t="shared" si="19"/>
        <v>960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150</v>
      </c>
      <c r="D86" s="13">
        <f t="shared" si="23"/>
        <v>15</v>
      </c>
      <c r="E86" s="13">
        <f t="shared" si="24"/>
        <v>975</v>
      </c>
      <c r="F86" s="14">
        <f t="shared" si="25"/>
        <v>0</v>
      </c>
      <c r="G86" s="14">
        <f t="shared" si="19"/>
        <v>975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150</v>
      </c>
      <c r="D87" s="13">
        <f t="shared" si="23"/>
        <v>15</v>
      </c>
      <c r="E87" s="13">
        <f t="shared" si="24"/>
        <v>990</v>
      </c>
      <c r="F87" s="14">
        <f t="shared" si="25"/>
        <v>0</v>
      </c>
      <c r="G87" s="14">
        <f t="shared" si="19"/>
        <v>990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150</v>
      </c>
      <c r="D88" s="13">
        <f t="shared" si="23"/>
        <v>15</v>
      </c>
      <c r="E88" s="13">
        <f t="shared" si="24"/>
        <v>1005</v>
      </c>
      <c r="F88" s="14">
        <f t="shared" si="25"/>
        <v>0</v>
      </c>
      <c r="G88" s="14">
        <f t="shared" si="19"/>
        <v>1005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150</v>
      </c>
      <c r="D89" s="13">
        <f t="shared" si="23"/>
        <v>15</v>
      </c>
      <c r="E89" s="13">
        <f t="shared" si="24"/>
        <v>1020</v>
      </c>
      <c r="F89" s="14">
        <f t="shared" si="25"/>
        <v>0</v>
      </c>
      <c r="G89" s="14">
        <f t="shared" si="19"/>
        <v>1020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150</v>
      </c>
      <c r="D90" s="13">
        <f t="shared" si="23"/>
        <v>15</v>
      </c>
      <c r="E90" s="13">
        <f t="shared" si="24"/>
        <v>1035</v>
      </c>
      <c r="F90" s="14">
        <f t="shared" si="25"/>
        <v>0</v>
      </c>
      <c r="G90" s="14">
        <f t="shared" si="19"/>
        <v>1035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150</v>
      </c>
      <c r="D91" s="13">
        <f t="shared" si="23"/>
        <v>15</v>
      </c>
      <c r="E91" s="13">
        <f t="shared" si="24"/>
        <v>1050</v>
      </c>
      <c r="F91" s="14">
        <f t="shared" si="25"/>
        <v>0</v>
      </c>
      <c r="G91" s="14">
        <f t="shared" si="19"/>
        <v>1050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150</v>
      </c>
      <c r="D92" s="13">
        <f t="shared" si="23"/>
        <v>15</v>
      </c>
      <c r="E92" s="13">
        <f t="shared" si="24"/>
        <v>1065</v>
      </c>
      <c r="F92" s="14">
        <f t="shared" si="25"/>
        <v>0</v>
      </c>
      <c r="G92" s="14">
        <f t="shared" si="19"/>
        <v>1065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150</v>
      </c>
      <c r="D93" s="13">
        <f t="shared" si="23"/>
        <v>15</v>
      </c>
      <c r="E93" s="13">
        <f t="shared" si="24"/>
        <v>1080</v>
      </c>
      <c r="F93" s="14">
        <f t="shared" si="25"/>
        <v>0</v>
      </c>
      <c r="G93" s="14">
        <f t="shared" si="19"/>
        <v>1080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150</v>
      </c>
      <c r="D94" s="13">
        <f t="shared" si="23"/>
        <v>15</v>
      </c>
      <c r="E94" s="13">
        <f t="shared" si="24"/>
        <v>1095</v>
      </c>
      <c r="F94" s="14">
        <f t="shared" si="25"/>
        <v>0</v>
      </c>
      <c r="G94" s="14">
        <f t="shared" si="19"/>
        <v>1095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150</v>
      </c>
      <c r="D95" s="13">
        <f t="shared" si="23"/>
        <v>15</v>
      </c>
      <c r="E95" s="13">
        <f t="shared" si="24"/>
        <v>1110</v>
      </c>
      <c r="F95" s="14">
        <f t="shared" si="25"/>
        <v>0</v>
      </c>
      <c r="G95" s="14">
        <f t="shared" si="19"/>
        <v>1110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150</v>
      </c>
      <c r="D96" s="13">
        <f t="shared" si="23"/>
        <v>15</v>
      </c>
      <c r="E96" s="13">
        <f t="shared" si="24"/>
        <v>1125</v>
      </c>
      <c r="F96" s="14">
        <f t="shared" si="25"/>
        <v>0</v>
      </c>
      <c r="G96" s="14">
        <f t="shared" si="19"/>
        <v>1125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150</v>
      </c>
      <c r="D97" s="13">
        <f t="shared" si="23"/>
        <v>15</v>
      </c>
      <c r="E97" s="13">
        <f t="shared" si="24"/>
        <v>1140</v>
      </c>
      <c r="F97" s="14">
        <f t="shared" si="25"/>
        <v>0</v>
      </c>
      <c r="G97" s="14">
        <f t="shared" si="19"/>
        <v>1140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150</v>
      </c>
      <c r="D98" s="13">
        <f t="shared" si="23"/>
        <v>15</v>
      </c>
      <c r="E98" s="13">
        <f t="shared" si="24"/>
        <v>1155</v>
      </c>
      <c r="F98" s="14">
        <f t="shared" si="25"/>
        <v>0</v>
      </c>
      <c r="G98" s="14">
        <f t="shared" si="19"/>
        <v>1155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150</v>
      </c>
      <c r="D99" s="13">
        <f t="shared" si="23"/>
        <v>15</v>
      </c>
      <c r="E99" s="13">
        <f t="shared" si="24"/>
        <v>1170</v>
      </c>
      <c r="F99" s="14">
        <f t="shared" si="25"/>
        <v>0</v>
      </c>
      <c r="G99" s="14">
        <f t="shared" si="19"/>
        <v>1170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150</v>
      </c>
      <c r="D100" s="13">
        <f t="shared" si="23"/>
        <v>15</v>
      </c>
      <c r="E100" s="13">
        <f t="shared" si="24"/>
        <v>1185</v>
      </c>
      <c r="F100" s="14">
        <f t="shared" si="25"/>
        <v>0</v>
      </c>
      <c r="G100" s="14">
        <f t="shared" si="19"/>
        <v>1185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150</v>
      </c>
      <c r="D101" s="13">
        <f t="shared" si="23"/>
        <v>15</v>
      </c>
      <c r="E101" s="13">
        <f t="shared" si="24"/>
        <v>1200</v>
      </c>
      <c r="F101" s="14">
        <f t="shared" si="25"/>
        <v>0</v>
      </c>
      <c r="G101" s="14">
        <f t="shared" ref="G101:G124" si="29">E101-F101</f>
        <v>1200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150</v>
      </c>
      <c r="D102" s="13">
        <f t="shared" ref="D102:D124" si="33">C101*$K$1</f>
        <v>15</v>
      </c>
      <c r="E102" s="13">
        <f t="shared" ref="E102:E124" si="34">C101*$K$1+G101</f>
        <v>1215</v>
      </c>
      <c r="F102" s="14">
        <f t="shared" ref="F102:F124" si="35">IF(J102&gt;E102,E102,J102)</f>
        <v>0</v>
      </c>
      <c r="G102" s="14">
        <f t="shared" si="29"/>
        <v>1215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150</v>
      </c>
      <c r="D103" s="13">
        <f t="shared" si="33"/>
        <v>15</v>
      </c>
      <c r="E103" s="13">
        <f t="shared" si="34"/>
        <v>1230</v>
      </c>
      <c r="F103" s="14">
        <f t="shared" si="35"/>
        <v>0</v>
      </c>
      <c r="G103" s="14">
        <f t="shared" si="29"/>
        <v>1230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150</v>
      </c>
      <c r="D104" s="13">
        <f t="shared" si="33"/>
        <v>15</v>
      </c>
      <c r="E104" s="13">
        <f t="shared" si="34"/>
        <v>1245</v>
      </c>
      <c r="F104" s="14">
        <f t="shared" si="35"/>
        <v>0</v>
      </c>
      <c r="G104" s="14">
        <f t="shared" si="29"/>
        <v>1245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150</v>
      </c>
      <c r="D105" s="13">
        <f t="shared" si="33"/>
        <v>15</v>
      </c>
      <c r="E105" s="13">
        <f t="shared" si="34"/>
        <v>1260</v>
      </c>
      <c r="F105" s="14">
        <f t="shared" si="35"/>
        <v>0</v>
      </c>
      <c r="G105" s="14">
        <f t="shared" si="29"/>
        <v>1260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150</v>
      </c>
      <c r="D106" s="13">
        <f t="shared" si="33"/>
        <v>15</v>
      </c>
      <c r="E106" s="13">
        <f t="shared" si="34"/>
        <v>1275</v>
      </c>
      <c r="F106" s="14">
        <f t="shared" si="35"/>
        <v>0</v>
      </c>
      <c r="G106" s="14">
        <f t="shared" si="29"/>
        <v>1275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150</v>
      </c>
      <c r="D107" s="13">
        <f t="shared" si="33"/>
        <v>15</v>
      </c>
      <c r="E107" s="13">
        <f t="shared" si="34"/>
        <v>1290</v>
      </c>
      <c r="F107" s="14">
        <f t="shared" si="35"/>
        <v>0</v>
      </c>
      <c r="G107" s="14">
        <f t="shared" si="29"/>
        <v>1290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150</v>
      </c>
      <c r="D108" s="13">
        <f t="shared" si="33"/>
        <v>15</v>
      </c>
      <c r="E108" s="13">
        <f t="shared" si="34"/>
        <v>1305</v>
      </c>
      <c r="F108" s="14">
        <f t="shared" si="35"/>
        <v>0</v>
      </c>
      <c r="G108" s="14">
        <f t="shared" si="29"/>
        <v>1305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150</v>
      </c>
      <c r="D109" s="13">
        <f t="shared" si="33"/>
        <v>15</v>
      </c>
      <c r="E109" s="13">
        <f t="shared" si="34"/>
        <v>1320</v>
      </c>
      <c r="F109" s="14">
        <f t="shared" si="35"/>
        <v>0</v>
      </c>
      <c r="G109" s="14">
        <f t="shared" si="29"/>
        <v>1320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150</v>
      </c>
      <c r="D110" s="13">
        <f t="shared" si="33"/>
        <v>15</v>
      </c>
      <c r="E110" s="13">
        <f t="shared" si="34"/>
        <v>1335</v>
      </c>
      <c r="F110" s="14">
        <f t="shared" si="35"/>
        <v>0</v>
      </c>
      <c r="G110" s="14">
        <f t="shared" si="29"/>
        <v>1335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150</v>
      </c>
      <c r="D111" s="13">
        <f t="shared" si="33"/>
        <v>15</v>
      </c>
      <c r="E111" s="13">
        <f t="shared" si="34"/>
        <v>1350</v>
      </c>
      <c r="F111" s="14">
        <f t="shared" si="35"/>
        <v>0</v>
      </c>
      <c r="G111" s="14">
        <f t="shared" si="29"/>
        <v>1350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150</v>
      </c>
      <c r="D112" s="13">
        <f t="shared" si="33"/>
        <v>15</v>
      </c>
      <c r="E112" s="13">
        <f t="shared" si="34"/>
        <v>1365</v>
      </c>
      <c r="F112" s="14">
        <f t="shared" si="35"/>
        <v>0</v>
      </c>
      <c r="G112" s="14">
        <f t="shared" si="29"/>
        <v>1365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150</v>
      </c>
      <c r="D113" s="13">
        <f t="shared" si="33"/>
        <v>15</v>
      </c>
      <c r="E113" s="13">
        <f t="shared" si="34"/>
        <v>1380</v>
      </c>
      <c r="F113" s="14">
        <f t="shared" si="35"/>
        <v>0</v>
      </c>
      <c r="G113" s="14">
        <f t="shared" si="29"/>
        <v>1380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150</v>
      </c>
      <c r="D114" s="13">
        <f t="shared" si="33"/>
        <v>15</v>
      </c>
      <c r="E114" s="13">
        <f t="shared" si="34"/>
        <v>1395</v>
      </c>
      <c r="F114" s="14">
        <f t="shared" si="35"/>
        <v>0</v>
      </c>
      <c r="G114" s="14">
        <f t="shared" si="29"/>
        <v>1395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150</v>
      </c>
      <c r="D115" s="13">
        <f t="shared" si="33"/>
        <v>15</v>
      </c>
      <c r="E115" s="13">
        <f t="shared" si="34"/>
        <v>1410</v>
      </c>
      <c r="F115" s="14">
        <f t="shared" si="35"/>
        <v>0</v>
      </c>
      <c r="G115" s="14">
        <f t="shared" si="29"/>
        <v>1410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150</v>
      </c>
      <c r="D116" s="13">
        <f t="shared" si="33"/>
        <v>15</v>
      </c>
      <c r="E116" s="13">
        <f t="shared" si="34"/>
        <v>1425</v>
      </c>
      <c r="F116" s="14">
        <f t="shared" si="35"/>
        <v>0</v>
      </c>
      <c r="G116" s="14">
        <f t="shared" si="29"/>
        <v>1425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150</v>
      </c>
      <c r="D117" s="13">
        <f t="shared" si="33"/>
        <v>15</v>
      </c>
      <c r="E117" s="13">
        <f t="shared" si="34"/>
        <v>1440</v>
      </c>
      <c r="F117" s="14">
        <f t="shared" si="35"/>
        <v>0</v>
      </c>
      <c r="G117" s="14">
        <f t="shared" si="29"/>
        <v>1440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150</v>
      </c>
      <c r="D118" s="13">
        <f t="shared" si="33"/>
        <v>15</v>
      </c>
      <c r="E118" s="13">
        <f t="shared" si="34"/>
        <v>1455</v>
      </c>
      <c r="F118" s="14">
        <f t="shared" si="35"/>
        <v>0</v>
      </c>
      <c r="G118" s="14">
        <f t="shared" si="29"/>
        <v>1455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150</v>
      </c>
      <c r="D119" s="13">
        <f t="shared" si="33"/>
        <v>15</v>
      </c>
      <c r="E119" s="13">
        <f t="shared" si="34"/>
        <v>1470</v>
      </c>
      <c r="F119" s="14">
        <f t="shared" si="35"/>
        <v>0</v>
      </c>
      <c r="G119" s="14">
        <f t="shared" si="29"/>
        <v>1470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150</v>
      </c>
      <c r="D120" s="13">
        <f t="shared" si="33"/>
        <v>15</v>
      </c>
      <c r="E120" s="13">
        <f t="shared" si="34"/>
        <v>1485</v>
      </c>
      <c r="F120" s="14">
        <f t="shared" si="35"/>
        <v>0</v>
      </c>
      <c r="G120" s="14">
        <f t="shared" si="29"/>
        <v>1485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150</v>
      </c>
      <c r="D121" s="13">
        <f t="shared" si="33"/>
        <v>15</v>
      </c>
      <c r="E121" s="13">
        <f t="shared" si="34"/>
        <v>1500</v>
      </c>
      <c r="F121" s="14">
        <f t="shared" si="35"/>
        <v>0</v>
      </c>
      <c r="G121" s="14">
        <f t="shared" si="29"/>
        <v>1500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150</v>
      </c>
      <c r="D122" s="13">
        <f t="shared" si="33"/>
        <v>15</v>
      </c>
      <c r="E122" s="13">
        <f t="shared" si="34"/>
        <v>1515</v>
      </c>
      <c r="F122" s="14">
        <f t="shared" si="35"/>
        <v>0</v>
      </c>
      <c r="G122" s="14">
        <f t="shared" si="29"/>
        <v>1515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150</v>
      </c>
      <c r="D123" s="13">
        <f t="shared" si="33"/>
        <v>15</v>
      </c>
      <c r="E123" s="13">
        <f t="shared" si="34"/>
        <v>1530</v>
      </c>
      <c r="F123" s="14">
        <f t="shared" si="35"/>
        <v>0</v>
      </c>
      <c r="G123" s="14">
        <f t="shared" si="29"/>
        <v>1530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150</v>
      </c>
      <c r="D124" s="13">
        <f t="shared" si="33"/>
        <v>15</v>
      </c>
      <c r="E124" s="13">
        <f t="shared" si="34"/>
        <v>1545</v>
      </c>
      <c r="F124" s="14">
        <f t="shared" si="35"/>
        <v>0</v>
      </c>
      <c r="G124" s="14">
        <f t="shared" si="29"/>
        <v>1545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2" sqref="M22"/>
    </sheetView>
  </sheetViews>
  <sheetFormatPr defaultColWidth="11" defaultRowHeight="15"/>
  <cols>
    <col min="1" max="1" width="7" hidden="1" customWidth="1"/>
    <col min="2" max="2" width="8.42857142857143" customWidth="1"/>
    <col min="4" max="4" width="9.71428571428571" customWidth="1"/>
    <col min="5" max="5" width="11.5714285714286" customWidth="1"/>
    <col min="6" max="6" width="10.8571428571429" customWidth="1"/>
    <col min="7" max="7" width="12" customWidth="1"/>
    <col min="8" max="8" width="11.4285714285714" customWidth="1"/>
    <col min="9" max="9" width="11.2857142857143" customWidth="1"/>
    <col min="10" max="10" width="11.4285714285714" customWidth="1"/>
    <col min="11" max="11" width="12.1428571428571" customWidth="1"/>
    <col min="12" max="12" width="11.5714285714286" customWidth="1"/>
    <col min="13" max="13" width="10.5714285714286" customWidth="1"/>
    <col min="14" max="14" width="10" customWidth="1"/>
    <col min="15" max="15" width="11.4285714285714" customWidth="1"/>
    <col min="16" max="16" width="7.57142857142857" customWidth="1"/>
    <col min="17" max="17" width="4.14285714285714" customWidth="1"/>
    <col min="18" max="18" width="19.4285714285714" customWidth="1"/>
    <col min="19" max="19" width="10.1428571428571" customWidth="1"/>
  </cols>
  <sheetData>
    <row r="1" spans="2:16">
      <c r="B1" s="1" t="s">
        <v>9</v>
      </c>
      <c r="C1" s="2" t="s">
        <v>217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1100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500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1100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1100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500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1100</v>
      </c>
      <c r="D6" s="13">
        <f t="shared" ref="D6:D37" si="4">C5*$K$1</f>
        <v>110</v>
      </c>
      <c r="E6" s="13">
        <f t="shared" ref="E6:E37" si="5">C5*$K$1+G5</f>
        <v>110</v>
      </c>
      <c r="F6" s="14">
        <f t="shared" ref="F6:F37" si="6">IF(J6&gt;E6,E6,J6)</f>
        <v>110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110</v>
      </c>
      <c r="K6" s="27">
        <v>43620</v>
      </c>
      <c r="L6" s="26">
        <v>110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1100</v>
      </c>
      <c r="D7" s="13">
        <f t="shared" si="4"/>
        <v>110</v>
      </c>
      <c r="E7" s="13">
        <f t="shared" si="5"/>
        <v>110</v>
      </c>
      <c r="F7" s="14">
        <f t="shared" si="6"/>
        <v>110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110</v>
      </c>
      <c r="K7" s="27">
        <v>43649</v>
      </c>
      <c r="L7" s="26">
        <v>110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1100</v>
      </c>
      <c r="D8" s="13">
        <f t="shared" si="4"/>
        <v>110</v>
      </c>
      <c r="E8" s="13">
        <f t="shared" si="5"/>
        <v>110</v>
      </c>
      <c r="F8" s="14">
        <f t="shared" si="6"/>
        <v>110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110</v>
      </c>
      <c r="K8" s="27">
        <v>43679</v>
      </c>
      <c r="L8" s="26">
        <v>110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1100</v>
      </c>
      <c r="D9" s="13">
        <f t="shared" si="4"/>
        <v>110</v>
      </c>
      <c r="E9" s="13">
        <f t="shared" si="5"/>
        <v>110</v>
      </c>
      <c r="F9" s="14">
        <f t="shared" si="6"/>
        <v>110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110</v>
      </c>
      <c r="K9" s="27">
        <v>43713</v>
      </c>
      <c r="L9" s="26">
        <v>110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1100</v>
      </c>
      <c r="D10" s="13">
        <f t="shared" si="4"/>
        <v>110</v>
      </c>
      <c r="E10" s="13">
        <f t="shared" si="5"/>
        <v>110</v>
      </c>
      <c r="F10" s="14">
        <f t="shared" si="6"/>
        <v>110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110</v>
      </c>
      <c r="K10" s="27">
        <v>43745</v>
      </c>
      <c r="L10" s="26">
        <v>110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1100</v>
      </c>
      <c r="D11" s="13">
        <f t="shared" si="4"/>
        <v>110</v>
      </c>
      <c r="E11" s="13">
        <f t="shared" si="5"/>
        <v>110</v>
      </c>
      <c r="F11" s="14">
        <f t="shared" si="6"/>
        <v>110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110</v>
      </c>
      <c r="K11" s="27">
        <v>43775</v>
      </c>
      <c r="L11" s="26">
        <v>110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0</v>
      </c>
      <c r="D12" s="13">
        <f t="shared" si="4"/>
        <v>110</v>
      </c>
      <c r="E12" s="13">
        <f t="shared" si="5"/>
        <v>110</v>
      </c>
      <c r="F12" s="14">
        <f t="shared" si="6"/>
        <v>110</v>
      </c>
      <c r="G12" s="14">
        <f t="shared" si="0"/>
        <v>0</v>
      </c>
      <c r="H12" s="14">
        <f t="shared" si="7"/>
        <v>1100</v>
      </c>
      <c r="I12" s="24">
        <f t="shared" si="8"/>
        <v>0</v>
      </c>
      <c r="J12" s="24">
        <f t="shared" si="9"/>
        <v>1210</v>
      </c>
      <c r="K12" s="27">
        <v>43800</v>
      </c>
      <c r="L12" s="26">
        <v>1210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500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500</v>
      </c>
      <c r="J21" s="24">
        <f t="shared" si="9"/>
        <v>0</v>
      </c>
      <c r="K21" s="25">
        <v>44076</v>
      </c>
      <c r="L21" s="26">
        <v>-500</v>
      </c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500</v>
      </c>
      <c r="D22" s="13">
        <f t="shared" si="4"/>
        <v>50</v>
      </c>
      <c r="E22" s="13">
        <f t="shared" si="5"/>
        <v>50</v>
      </c>
      <c r="F22" s="14">
        <f t="shared" si="6"/>
        <v>0</v>
      </c>
      <c r="G22" s="14">
        <f t="shared" si="0"/>
        <v>50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500</v>
      </c>
      <c r="D23" s="13">
        <f t="shared" si="4"/>
        <v>50</v>
      </c>
      <c r="E23" s="13">
        <f t="shared" si="5"/>
        <v>100</v>
      </c>
      <c r="F23" s="14">
        <f t="shared" si="6"/>
        <v>0</v>
      </c>
      <c r="G23" s="14">
        <f t="shared" si="0"/>
        <v>100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500</v>
      </c>
      <c r="D24" s="13">
        <f t="shared" si="4"/>
        <v>50</v>
      </c>
      <c r="E24" s="13">
        <f t="shared" si="5"/>
        <v>150</v>
      </c>
      <c r="F24" s="14">
        <f t="shared" si="6"/>
        <v>0</v>
      </c>
      <c r="G24" s="14">
        <f t="shared" si="0"/>
        <v>150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500</v>
      </c>
      <c r="D25" s="13">
        <f t="shared" si="4"/>
        <v>50</v>
      </c>
      <c r="E25" s="13">
        <f t="shared" si="5"/>
        <v>200</v>
      </c>
      <c r="F25" s="14">
        <f t="shared" si="6"/>
        <v>0</v>
      </c>
      <c r="G25" s="14">
        <f t="shared" si="0"/>
        <v>200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500</v>
      </c>
      <c r="D26" s="13">
        <f t="shared" si="4"/>
        <v>50</v>
      </c>
      <c r="E26" s="13">
        <f t="shared" si="5"/>
        <v>250</v>
      </c>
      <c r="F26" s="14">
        <f t="shared" si="6"/>
        <v>0</v>
      </c>
      <c r="G26" s="14">
        <f t="shared" si="0"/>
        <v>250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500</v>
      </c>
      <c r="D27" s="13">
        <f t="shared" si="4"/>
        <v>50</v>
      </c>
      <c r="E27" s="13">
        <f t="shared" si="5"/>
        <v>300</v>
      </c>
      <c r="F27" s="14">
        <f t="shared" si="6"/>
        <v>0</v>
      </c>
      <c r="G27" s="14">
        <f t="shared" si="0"/>
        <v>300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500</v>
      </c>
      <c r="D28" s="13">
        <f t="shared" si="4"/>
        <v>50</v>
      </c>
      <c r="E28" s="13">
        <f t="shared" si="5"/>
        <v>350</v>
      </c>
      <c r="F28" s="14">
        <f t="shared" si="6"/>
        <v>0</v>
      </c>
      <c r="G28" s="14">
        <f t="shared" si="0"/>
        <v>350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500</v>
      </c>
      <c r="D29" s="13">
        <f t="shared" si="4"/>
        <v>50</v>
      </c>
      <c r="E29" s="13">
        <f t="shared" si="5"/>
        <v>400</v>
      </c>
      <c r="F29" s="14">
        <f t="shared" si="6"/>
        <v>0</v>
      </c>
      <c r="G29" s="14">
        <f t="shared" si="0"/>
        <v>400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500</v>
      </c>
      <c r="D30" s="13">
        <f t="shared" si="4"/>
        <v>50</v>
      </c>
      <c r="E30" s="13">
        <f t="shared" si="5"/>
        <v>450</v>
      </c>
      <c r="F30" s="14">
        <f t="shared" si="6"/>
        <v>0</v>
      </c>
      <c r="G30" s="14">
        <f t="shared" si="0"/>
        <v>450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500</v>
      </c>
      <c r="D31" s="13">
        <f t="shared" si="4"/>
        <v>50</v>
      </c>
      <c r="E31" s="13">
        <f t="shared" si="5"/>
        <v>500</v>
      </c>
      <c r="F31" s="14">
        <f t="shared" si="6"/>
        <v>0</v>
      </c>
      <c r="G31" s="14">
        <f t="shared" si="0"/>
        <v>500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500</v>
      </c>
      <c r="D32" s="13">
        <f t="shared" si="4"/>
        <v>50</v>
      </c>
      <c r="E32" s="13">
        <f t="shared" si="5"/>
        <v>550</v>
      </c>
      <c r="F32" s="14">
        <f t="shared" si="6"/>
        <v>0</v>
      </c>
      <c r="G32" s="14">
        <f t="shared" si="0"/>
        <v>550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500</v>
      </c>
      <c r="D33" s="13">
        <f t="shared" si="4"/>
        <v>50</v>
      </c>
      <c r="E33" s="13">
        <f t="shared" si="5"/>
        <v>600</v>
      </c>
      <c r="F33" s="14">
        <f t="shared" si="6"/>
        <v>0</v>
      </c>
      <c r="G33" s="14">
        <f t="shared" si="0"/>
        <v>600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500</v>
      </c>
      <c r="D34" s="13">
        <f t="shared" si="4"/>
        <v>50</v>
      </c>
      <c r="E34" s="13">
        <f t="shared" si="5"/>
        <v>650</v>
      </c>
      <c r="F34" s="14">
        <f t="shared" si="6"/>
        <v>0</v>
      </c>
      <c r="G34" s="14">
        <f t="shared" si="0"/>
        <v>650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500</v>
      </c>
      <c r="D35" s="13">
        <f t="shared" si="4"/>
        <v>50</v>
      </c>
      <c r="E35" s="13">
        <f t="shared" si="5"/>
        <v>700</v>
      </c>
      <c r="F35" s="14">
        <f t="shared" si="6"/>
        <v>0</v>
      </c>
      <c r="G35" s="14">
        <f t="shared" si="0"/>
        <v>700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500</v>
      </c>
      <c r="D36" s="13">
        <f t="shared" si="4"/>
        <v>50</v>
      </c>
      <c r="E36" s="13">
        <f t="shared" si="5"/>
        <v>750</v>
      </c>
      <c r="F36" s="14">
        <f t="shared" si="6"/>
        <v>0</v>
      </c>
      <c r="G36" s="14">
        <f t="shared" si="0"/>
        <v>750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500</v>
      </c>
      <c r="D37" s="13">
        <f t="shared" si="4"/>
        <v>50</v>
      </c>
      <c r="E37" s="13">
        <f t="shared" si="5"/>
        <v>800</v>
      </c>
      <c r="F37" s="14">
        <f t="shared" si="6"/>
        <v>0</v>
      </c>
      <c r="G37" s="14">
        <f t="shared" ref="G37:G68" si="10">E37-F37</f>
        <v>800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500</v>
      </c>
      <c r="D38" s="13">
        <f t="shared" ref="D38:D69" si="14">C37*$K$1</f>
        <v>50</v>
      </c>
      <c r="E38" s="13">
        <f t="shared" ref="E38:E69" si="15">C37*$K$1+G37</f>
        <v>850</v>
      </c>
      <c r="F38" s="14">
        <f t="shared" ref="F38:F69" si="16">IF(J38&gt;E38,E38,J38)</f>
        <v>0</v>
      </c>
      <c r="G38" s="14">
        <f t="shared" si="10"/>
        <v>850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500</v>
      </c>
      <c r="D39" s="13">
        <f t="shared" si="14"/>
        <v>50</v>
      </c>
      <c r="E39" s="13">
        <f t="shared" si="15"/>
        <v>900</v>
      </c>
      <c r="F39" s="14">
        <f t="shared" si="16"/>
        <v>0</v>
      </c>
      <c r="G39" s="14">
        <f t="shared" si="10"/>
        <v>900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500</v>
      </c>
      <c r="D40" s="13">
        <f t="shared" si="14"/>
        <v>50</v>
      </c>
      <c r="E40" s="13">
        <f t="shared" si="15"/>
        <v>950</v>
      </c>
      <c r="F40" s="14">
        <f t="shared" si="16"/>
        <v>0</v>
      </c>
      <c r="G40" s="14">
        <f t="shared" si="10"/>
        <v>950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500</v>
      </c>
      <c r="D41" s="13">
        <f t="shared" si="14"/>
        <v>50</v>
      </c>
      <c r="E41" s="13">
        <f t="shared" si="15"/>
        <v>1000</v>
      </c>
      <c r="F41" s="14">
        <f t="shared" si="16"/>
        <v>0</v>
      </c>
      <c r="G41" s="14">
        <f t="shared" si="10"/>
        <v>1000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500</v>
      </c>
      <c r="D42" s="13">
        <f t="shared" si="14"/>
        <v>50</v>
      </c>
      <c r="E42" s="13">
        <f t="shared" si="15"/>
        <v>1050</v>
      </c>
      <c r="F42" s="14">
        <f t="shared" si="16"/>
        <v>0</v>
      </c>
      <c r="G42" s="14">
        <f t="shared" si="10"/>
        <v>1050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500</v>
      </c>
      <c r="D43" s="13">
        <f t="shared" si="14"/>
        <v>50</v>
      </c>
      <c r="E43" s="13">
        <f t="shared" si="15"/>
        <v>1100</v>
      </c>
      <c r="F43" s="14">
        <f t="shared" si="16"/>
        <v>0</v>
      </c>
      <c r="G43" s="14">
        <f t="shared" si="10"/>
        <v>1100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500</v>
      </c>
      <c r="D44" s="13">
        <f t="shared" si="14"/>
        <v>50</v>
      </c>
      <c r="E44" s="13">
        <f t="shared" si="15"/>
        <v>1150</v>
      </c>
      <c r="F44" s="14">
        <f t="shared" si="16"/>
        <v>0</v>
      </c>
      <c r="G44" s="14">
        <f t="shared" si="10"/>
        <v>1150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500</v>
      </c>
      <c r="D45" s="13">
        <f t="shared" si="14"/>
        <v>50</v>
      </c>
      <c r="E45" s="13">
        <f t="shared" si="15"/>
        <v>1200</v>
      </c>
      <c r="F45" s="14">
        <f t="shared" si="16"/>
        <v>0</v>
      </c>
      <c r="G45" s="14">
        <f t="shared" si="10"/>
        <v>1200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500</v>
      </c>
      <c r="D46" s="13">
        <f t="shared" si="14"/>
        <v>50</v>
      </c>
      <c r="E46" s="13">
        <f t="shared" si="15"/>
        <v>1250</v>
      </c>
      <c r="F46" s="14">
        <f t="shared" si="16"/>
        <v>0</v>
      </c>
      <c r="G46" s="14">
        <f t="shared" si="10"/>
        <v>1250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500</v>
      </c>
      <c r="D47" s="13">
        <f t="shared" si="14"/>
        <v>50</v>
      </c>
      <c r="E47" s="13">
        <f t="shared" si="15"/>
        <v>1300</v>
      </c>
      <c r="F47" s="14">
        <f t="shared" si="16"/>
        <v>0</v>
      </c>
      <c r="G47" s="14">
        <f t="shared" si="10"/>
        <v>1300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500</v>
      </c>
      <c r="D48" s="13">
        <f t="shared" si="14"/>
        <v>50</v>
      </c>
      <c r="E48" s="13">
        <f t="shared" si="15"/>
        <v>1350</v>
      </c>
      <c r="F48" s="14">
        <f t="shared" si="16"/>
        <v>0</v>
      </c>
      <c r="G48" s="14">
        <f t="shared" si="10"/>
        <v>1350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500</v>
      </c>
      <c r="D49" s="13">
        <f t="shared" si="14"/>
        <v>50</v>
      </c>
      <c r="E49" s="13">
        <f t="shared" si="15"/>
        <v>1400</v>
      </c>
      <c r="F49" s="14">
        <f t="shared" si="16"/>
        <v>0</v>
      </c>
      <c r="G49" s="14">
        <f t="shared" si="10"/>
        <v>1400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500</v>
      </c>
      <c r="D50" s="13">
        <f t="shared" si="14"/>
        <v>50</v>
      </c>
      <c r="E50" s="13">
        <f t="shared" si="15"/>
        <v>1450</v>
      </c>
      <c r="F50" s="14">
        <f t="shared" si="16"/>
        <v>0</v>
      </c>
      <c r="G50" s="14">
        <f t="shared" si="10"/>
        <v>1450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500</v>
      </c>
      <c r="D51" s="13">
        <f t="shared" si="14"/>
        <v>50</v>
      </c>
      <c r="E51" s="13">
        <f t="shared" si="15"/>
        <v>1500</v>
      </c>
      <c r="F51" s="14">
        <f t="shared" si="16"/>
        <v>0</v>
      </c>
      <c r="G51" s="14">
        <f t="shared" si="10"/>
        <v>1500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500</v>
      </c>
      <c r="D52" s="13">
        <f t="shared" si="14"/>
        <v>50</v>
      </c>
      <c r="E52" s="13">
        <f t="shared" si="15"/>
        <v>1550</v>
      </c>
      <c r="F52" s="14">
        <f t="shared" si="16"/>
        <v>0</v>
      </c>
      <c r="G52" s="14">
        <f t="shared" si="10"/>
        <v>1550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500</v>
      </c>
      <c r="D53" s="13">
        <f t="shared" si="14"/>
        <v>50</v>
      </c>
      <c r="E53" s="13">
        <f t="shared" si="15"/>
        <v>1600</v>
      </c>
      <c r="F53" s="14">
        <f t="shared" si="16"/>
        <v>0</v>
      </c>
      <c r="G53" s="14">
        <f t="shared" si="10"/>
        <v>1600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500</v>
      </c>
      <c r="D54" s="13">
        <f t="shared" si="14"/>
        <v>50</v>
      </c>
      <c r="E54" s="13">
        <f t="shared" si="15"/>
        <v>1650</v>
      </c>
      <c r="F54" s="14">
        <f t="shared" si="16"/>
        <v>0</v>
      </c>
      <c r="G54" s="14">
        <f t="shared" si="10"/>
        <v>1650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500</v>
      </c>
      <c r="D55" s="13">
        <f t="shared" si="14"/>
        <v>50</v>
      </c>
      <c r="E55" s="13">
        <f t="shared" si="15"/>
        <v>1700</v>
      </c>
      <c r="F55" s="14">
        <f t="shared" si="16"/>
        <v>0</v>
      </c>
      <c r="G55" s="14">
        <f t="shared" si="10"/>
        <v>1700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500</v>
      </c>
      <c r="D56" s="13">
        <f t="shared" si="14"/>
        <v>50</v>
      </c>
      <c r="E56" s="13">
        <f t="shared" si="15"/>
        <v>1750</v>
      </c>
      <c r="F56" s="14">
        <f t="shared" si="16"/>
        <v>0</v>
      </c>
      <c r="G56" s="14">
        <f t="shared" si="10"/>
        <v>1750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500</v>
      </c>
      <c r="D57" s="13">
        <f t="shared" si="14"/>
        <v>50</v>
      </c>
      <c r="E57" s="13">
        <f t="shared" si="15"/>
        <v>1800</v>
      </c>
      <c r="F57" s="14">
        <f t="shared" si="16"/>
        <v>0</v>
      </c>
      <c r="G57" s="14">
        <f t="shared" si="10"/>
        <v>1800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500</v>
      </c>
      <c r="D58" s="13">
        <f t="shared" si="14"/>
        <v>50</v>
      </c>
      <c r="E58" s="13">
        <f t="shared" si="15"/>
        <v>1850</v>
      </c>
      <c r="F58" s="14">
        <f t="shared" si="16"/>
        <v>0</v>
      </c>
      <c r="G58" s="14">
        <f t="shared" si="10"/>
        <v>1850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500</v>
      </c>
      <c r="D59" s="13">
        <f t="shared" si="14"/>
        <v>50</v>
      </c>
      <c r="E59" s="13">
        <f t="shared" si="15"/>
        <v>1900</v>
      </c>
      <c r="F59" s="14">
        <f t="shared" si="16"/>
        <v>0</v>
      </c>
      <c r="G59" s="14">
        <f t="shared" si="10"/>
        <v>1900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500</v>
      </c>
      <c r="D60" s="13">
        <f t="shared" si="14"/>
        <v>50</v>
      </c>
      <c r="E60" s="13">
        <f t="shared" si="15"/>
        <v>1950</v>
      </c>
      <c r="F60" s="14">
        <f t="shared" si="16"/>
        <v>0</v>
      </c>
      <c r="G60" s="14">
        <f t="shared" si="10"/>
        <v>1950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500</v>
      </c>
      <c r="D61" s="13">
        <f t="shared" si="14"/>
        <v>50</v>
      </c>
      <c r="E61" s="13">
        <f t="shared" si="15"/>
        <v>2000</v>
      </c>
      <c r="F61" s="14">
        <f t="shared" si="16"/>
        <v>0</v>
      </c>
      <c r="G61" s="14">
        <f t="shared" si="10"/>
        <v>2000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500</v>
      </c>
      <c r="D62" s="13">
        <f t="shared" si="14"/>
        <v>50</v>
      </c>
      <c r="E62" s="13">
        <f t="shared" si="15"/>
        <v>2050</v>
      </c>
      <c r="F62" s="14">
        <f t="shared" si="16"/>
        <v>0</v>
      </c>
      <c r="G62" s="14">
        <f t="shared" si="10"/>
        <v>2050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500</v>
      </c>
      <c r="D63" s="13">
        <f t="shared" si="14"/>
        <v>50</v>
      </c>
      <c r="E63" s="13">
        <f t="shared" si="15"/>
        <v>2100</v>
      </c>
      <c r="F63" s="14">
        <f t="shared" si="16"/>
        <v>0</v>
      </c>
      <c r="G63" s="14">
        <f t="shared" si="10"/>
        <v>2100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500</v>
      </c>
      <c r="D64" s="13">
        <f t="shared" si="14"/>
        <v>50</v>
      </c>
      <c r="E64" s="13">
        <f t="shared" si="15"/>
        <v>2150</v>
      </c>
      <c r="F64" s="14">
        <f t="shared" si="16"/>
        <v>0</v>
      </c>
      <c r="G64" s="14">
        <f t="shared" si="10"/>
        <v>2150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500</v>
      </c>
      <c r="D65" s="13">
        <f t="shared" si="14"/>
        <v>50</v>
      </c>
      <c r="E65" s="13">
        <f t="shared" si="15"/>
        <v>2200</v>
      </c>
      <c r="F65" s="14">
        <f t="shared" si="16"/>
        <v>0</v>
      </c>
      <c r="G65" s="14">
        <f t="shared" si="10"/>
        <v>2200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500</v>
      </c>
      <c r="D66" s="13">
        <f t="shared" si="14"/>
        <v>50</v>
      </c>
      <c r="E66" s="13">
        <f t="shared" si="15"/>
        <v>2250</v>
      </c>
      <c r="F66" s="14">
        <f t="shared" si="16"/>
        <v>0</v>
      </c>
      <c r="G66" s="14">
        <f t="shared" si="10"/>
        <v>2250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500</v>
      </c>
      <c r="D67" s="13">
        <f t="shared" si="14"/>
        <v>50</v>
      </c>
      <c r="E67" s="13">
        <f t="shared" si="15"/>
        <v>2300</v>
      </c>
      <c r="F67" s="14">
        <f t="shared" si="16"/>
        <v>0</v>
      </c>
      <c r="G67" s="14">
        <f t="shared" si="10"/>
        <v>2300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500</v>
      </c>
      <c r="D68" s="13">
        <f t="shared" si="14"/>
        <v>50</v>
      </c>
      <c r="E68" s="13">
        <f t="shared" si="15"/>
        <v>2350</v>
      </c>
      <c r="F68" s="14">
        <f t="shared" si="16"/>
        <v>0</v>
      </c>
      <c r="G68" s="14">
        <f t="shared" si="10"/>
        <v>2350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500</v>
      </c>
      <c r="D69" s="13">
        <f t="shared" si="14"/>
        <v>50</v>
      </c>
      <c r="E69" s="13">
        <f t="shared" si="15"/>
        <v>2400</v>
      </c>
      <c r="F69" s="14">
        <f t="shared" si="16"/>
        <v>0</v>
      </c>
      <c r="G69" s="14">
        <f t="shared" ref="G69:G100" si="19">E69-F69</f>
        <v>2400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500</v>
      </c>
      <c r="D70" s="13">
        <f t="shared" ref="D70:D101" si="23">C69*$K$1</f>
        <v>50</v>
      </c>
      <c r="E70" s="13">
        <f t="shared" ref="E70:E101" si="24">C69*$K$1+G69</f>
        <v>2450</v>
      </c>
      <c r="F70" s="14">
        <f t="shared" ref="F70:F101" si="25">IF(J70&gt;E70,E70,J70)</f>
        <v>0</v>
      </c>
      <c r="G70" s="14">
        <f t="shared" si="19"/>
        <v>2450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500</v>
      </c>
      <c r="D71" s="13">
        <f t="shared" si="23"/>
        <v>50</v>
      </c>
      <c r="E71" s="13">
        <f t="shared" si="24"/>
        <v>2500</v>
      </c>
      <c r="F71" s="14">
        <f t="shared" si="25"/>
        <v>0</v>
      </c>
      <c r="G71" s="14">
        <f t="shared" si="19"/>
        <v>2500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500</v>
      </c>
      <c r="D72" s="13">
        <f t="shared" si="23"/>
        <v>50</v>
      </c>
      <c r="E72" s="13">
        <f t="shared" si="24"/>
        <v>2550</v>
      </c>
      <c r="F72" s="14">
        <f t="shared" si="25"/>
        <v>0</v>
      </c>
      <c r="G72" s="14">
        <f t="shared" si="19"/>
        <v>2550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500</v>
      </c>
      <c r="D73" s="13">
        <f t="shared" si="23"/>
        <v>50</v>
      </c>
      <c r="E73" s="13">
        <f t="shared" si="24"/>
        <v>2600</v>
      </c>
      <c r="F73" s="14">
        <f t="shared" si="25"/>
        <v>0</v>
      </c>
      <c r="G73" s="14">
        <f t="shared" si="19"/>
        <v>2600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500</v>
      </c>
      <c r="D74" s="13">
        <f t="shared" si="23"/>
        <v>50</v>
      </c>
      <c r="E74" s="13">
        <f t="shared" si="24"/>
        <v>2650</v>
      </c>
      <c r="F74" s="14">
        <f t="shared" si="25"/>
        <v>0</v>
      </c>
      <c r="G74" s="14">
        <f t="shared" si="19"/>
        <v>2650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500</v>
      </c>
      <c r="D75" s="13">
        <f t="shared" si="23"/>
        <v>50</v>
      </c>
      <c r="E75" s="13">
        <f t="shared" si="24"/>
        <v>2700</v>
      </c>
      <c r="F75" s="14">
        <f t="shared" si="25"/>
        <v>0</v>
      </c>
      <c r="G75" s="14">
        <f t="shared" si="19"/>
        <v>2700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500</v>
      </c>
      <c r="D76" s="13">
        <f t="shared" si="23"/>
        <v>50</v>
      </c>
      <c r="E76" s="13">
        <f t="shared" si="24"/>
        <v>2750</v>
      </c>
      <c r="F76" s="14">
        <f t="shared" si="25"/>
        <v>0</v>
      </c>
      <c r="G76" s="14">
        <f t="shared" si="19"/>
        <v>2750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500</v>
      </c>
      <c r="D77" s="13">
        <f t="shared" si="23"/>
        <v>50</v>
      </c>
      <c r="E77" s="13">
        <f t="shared" si="24"/>
        <v>2800</v>
      </c>
      <c r="F77" s="14">
        <f t="shared" si="25"/>
        <v>0</v>
      </c>
      <c r="G77" s="14">
        <f t="shared" si="19"/>
        <v>2800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500</v>
      </c>
      <c r="D78" s="13">
        <f t="shared" si="23"/>
        <v>50</v>
      </c>
      <c r="E78" s="13">
        <f t="shared" si="24"/>
        <v>2850</v>
      </c>
      <c r="F78" s="14">
        <f t="shared" si="25"/>
        <v>0</v>
      </c>
      <c r="G78" s="14">
        <f t="shared" si="19"/>
        <v>2850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500</v>
      </c>
      <c r="D79" s="13">
        <f t="shared" si="23"/>
        <v>50</v>
      </c>
      <c r="E79" s="13">
        <f t="shared" si="24"/>
        <v>2900</v>
      </c>
      <c r="F79" s="14">
        <f t="shared" si="25"/>
        <v>0</v>
      </c>
      <c r="G79" s="14">
        <f t="shared" si="19"/>
        <v>2900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500</v>
      </c>
      <c r="D80" s="13">
        <f t="shared" si="23"/>
        <v>50</v>
      </c>
      <c r="E80" s="13">
        <f t="shared" si="24"/>
        <v>2950</v>
      </c>
      <c r="F80" s="14">
        <f t="shared" si="25"/>
        <v>0</v>
      </c>
      <c r="G80" s="14">
        <f t="shared" si="19"/>
        <v>2950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500</v>
      </c>
      <c r="D81" s="13">
        <f t="shared" si="23"/>
        <v>50</v>
      </c>
      <c r="E81" s="13">
        <f t="shared" si="24"/>
        <v>3000</v>
      </c>
      <c r="F81" s="14">
        <f t="shared" si="25"/>
        <v>0</v>
      </c>
      <c r="G81" s="14">
        <f t="shared" si="19"/>
        <v>3000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500</v>
      </c>
      <c r="D82" s="13">
        <f t="shared" si="23"/>
        <v>50</v>
      </c>
      <c r="E82" s="13">
        <f t="shared" si="24"/>
        <v>3050</v>
      </c>
      <c r="F82" s="14">
        <f t="shared" si="25"/>
        <v>0</v>
      </c>
      <c r="G82" s="14">
        <f t="shared" si="19"/>
        <v>3050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500</v>
      </c>
      <c r="D83" s="13">
        <f t="shared" si="23"/>
        <v>50</v>
      </c>
      <c r="E83" s="13">
        <f t="shared" si="24"/>
        <v>3100</v>
      </c>
      <c r="F83" s="14">
        <f t="shared" si="25"/>
        <v>0</v>
      </c>
      <c r="G83" s="14">
        <f t="shared" si="19"/>
        <v>3100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500</v>
      </c>
      <c r="D84" s="13">
        <f t="shared" si="23"/>
        <v>50</v>
      </c>
      <c r="E84" s="13">
        <f t="shared" si="24"/>
        <v>3150</v>
      </c>
      <c r="F84" s="14">
        <f t="shared" si="25"/>
        <v>0</v>
      </c>
      <c r="G84" s="14">
        <f t="shared" si="19"/>
        <v>3150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500</v>
      </c>
      <c r="D85" s="13">
        <f t="shared" si="23"/>
        <v>50</v>
      </c>
      <c r="E85" s="13">
        <f t="shared" si="24"/>
        <v>3200</v>
      </c>
      <c r="F85" s="14">
        <f t="shared" si="25"/>
        <v>0</v>
      </c>
      <c r="G85" s="14">
        <f t="shared" si="19"/>
        <v>3200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500</v>
      </c>
      <c r="D86" s="13">
        <f t="shared" si="23"/>
        <v>50</v>
      </c>
      <c r="E86" s="13">
        <f t="shared" si="24"/>
        <v>3250</v>
      </c>
      <c r="F86" s="14">
        <f t="shared" si="25"/>
        <v>0</v>
      </c>
      <c r="G86" s="14">
        <f t="shared" si="19"/>
        <v>3250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500</v>
      </c>
      <c r="D87" s="13">
        <f t="shared" si="23"/>
        <v>50</v>
      </c>
      <c r="E87" s="13">
        <f t="shared" si="24"/>
        <v>3300</v>
      </c>
      <c r="F87" s="14">
        <f t="shared" si="25"/>
        <v>0</v>
      </c>
      <c r="G87" s="14">
        <f t="shared" si="19"/>
        <v>3300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500</v>
      </c>
      <c r="D88" s="13">
        <f t="shared" si="23"/>
        <v>50</v>
      </c>
      <c r="E88" s="13">
        <f t="shared" si="24"/>
        <v>3350</v>
      </c>
      <c r="F88" s="14">
        <f t="shared" si="25"/>
        <v>0</v>
      </c>
      <c r="G88" s="14">
        <f t="shared" si="19"/>
        <v>3350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500</v>
      </c>
      <c r="D89" s="13">
        <f t="shared" si="23"/>
        <v>50</v>
      </c>
      <c r="E89" s="13">
        <f t="shared" si="24"/>
        <v>3400</v>
      </c>
      <c r="F89" s="14">
        <f t="shared" si="25"/>
        <v>0</v>
      </c>
      <c r="G89" s="14">
        <f t="shared" si="19"/>
        <v>3400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500</v>
      </c>
      <c r="D90" s="13">
        <f t="shared" si="23"/>
        <v>50</v>
      </c>
      <c r="E90" s="13">
        <f t="shared" si="24"/>
        <v>3450</v>
      </c>
      <c r="F90" s="14">
        <f t="shared" si="25"/>
        <v>0</v>
      </c>
      <c r="G90" s="14">
        <f t="shared" si="19"/>
        <v>3450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500</v>
      </c>
      <c r="D91" s="13">
        <f t="shared" si="23"/>
        <v>50</v>
      </c>
      <c r="E91" s="13">
        <f t="shared" si="24"/>
        <v>3500</v>
      </c>
      <c r="F91" s="14">
        <f t="shared" si="25"/>
        <v>0</v>
      </c>
      <c r="G91" s="14">
        <f t="shared" si="19"/>
        <v>3500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500</v>
      </c>
      <c r="D92" s="13">
        <f t="shared" si="23"/>
        <v>50</v>
      </c>
      <c r="E92" s="13">
        <f t="shared" si="24"/>
        <v>3550</v>
      </c>
      <c r="F92" s="14">
        <f t="shared" si="25"/>
        <v>0</v>
      </c>
      <c r="G92" s="14">
        <f t="shared" si="19"/>
        <v>3550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500</v>
      </c>
      <c r="D93" s="13">
        <f t="shared" si="23"/>
        <v>50</v>
      </c>
      <c r="E93" s="13">
        <f t="shared" si="24"/>
        <v>3600</v>
      </c>
      <c r="F93" s="14">
        <f t="shared" si="25"/>
        <v>0</v>
      </c>
      <c r="G93" s="14">
        <f t="shared" si="19"/>
        <v>3600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500</v>
      </c>
      <c r="D94" s="13">
        <f t="shared" si="23"/>
        <v>50</v>
      </c>
      <c r="E94" s="13">
        <f t="shared" si="24"/>
        <v>3650</v>
      </c>
      <c r="F94" s="14">
        <f t="shared" si="25"/>
        <v>0</v>
      </c>
      <c r="G94" s="14">
        <f t="shared" si="19"/>
        <v>3650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500</v>
      </c>
      <c r="D95" s="13">
        <f t="shared" si="23"/>
        <v>50</v>
      </c>
      <c r="E95" s="13">
        <f t="shared" si="24"/>
        <v>3700</v>
      </c>
      <c r="F95" s="14">
        <f t="shared" si="25"/>
        <v>0</v>
      </c>
      <c r="G95" s="14">
        <f t="shared" si="19"/>
        <v>3700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500</v>
      </c>
      <c r="D96" s="13">
        <f t="shared" si="23"/>
        <v>50</v>
      </c>
      <c r="E96" s="13">
        <f t="shared" si="24"/>
        <v>3750</v>
      </c>
      <c r="F96" s="14">
        <f t="shared" si="25"/>
        <v>0</v>
      </c>
      <c r="G96" s="14">
        <f t="shared" si="19"/>
        <v>3750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500</v>
      </c>
      <c r="D97" s="13">
        <f t="shared" si="23"/>
        <v>50</v>
      </c>
      <c r="E97" s="13">
        <f t="shared" si="24"/>
        <v>3800</v>
      </c>
      <c r="F97" s="14">
        <f t="shared" si="25"/>
        <v>0</v>
      </c>
      <c r="G97" s="14">
        <f t="shared" si="19"/>
        <v>3800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500</v>
      </c>
      <c r="D98" s="13">
        <f t="shared" si="23"/>
        <v>50</v>
      </c>
      <c r="E98" s="13">
        <f t="shared" si="24"/>
        <v>3850</v>
      </c>
      <c r="F98" s="14">
        <f t="shared" si="25"/>
        <v>0</v>
      </c>
      <c r="G98" s="14">
        <f t="shared" si="19"/>
        <v>3850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500</v>
      </c>
      <c r="D99" s="13">
        <f t="shared" si="23"/>
        <v>50</v>
      </c>
      <c r="E99" s="13">
        <f t="shared" si="24"/>
        <v>3900</v>
      </c>
      <c r="F99" s="14">
        <f t="shared" si="25"/>
        <v>0</v>
      </c>
      <c r="G99" s="14">
        <f t="shared" si="19"/>
        <v>3900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500</v>
      </c>
      <c r="D100" s="13">
        <f t="shared" si="23"/>
        <v>50</v>
      </c>
      <c r="E100" s="13">
        <f t="shared" si="24"/>
        <v>3950</v>
      </c>
      <c r="F100" s="14">
        <f t="shared" si="25"/>
        <v>0</v>
      </c>
      <c r="G100" s="14">
        <f t="shared" si="19"/>
        <v>3950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500</v>
      </c>
      <c r="D101" s="13">
        <f t="shared" si="23"/>
        <v>50</v>
      </c>
      <c r="E101" s="13">
        <f t="shared" si="24"/>
        <v>4000</v>
      </c>
      <c r="F101" s="14">
        <f t="shared" si="25"/>
        <v>0</v>
      </c>
      <c r="G101" s="14">
        <f t="shared" ref="G101:G124" si="29">E101-F101</f>
        <v>4000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500</v>
      </c>
      <c r="D102" s="13">
        <f t="shared" ref="D102:D124" si="33">C101*$K$1</f>
        <v>50</v>
      </c>
      <c r="E102" s="13">
        <f t="shared" ref="E102:E124" si="34">C101*$K$1+G101</f>
        <v>4050</v>
      </c>
      <c r="F102" s="14">
        <f t="shared" ref="F102:F124" si="35">IF(J102&gt;E102,E102,J102)</f>
        <v>0</v>
      </c>
      <c r="G102" s="14">
        <f t="shared" si="29"/>
        <v>4050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500</v>
      </c>
      <c r="D103" s="13">
        <f t="shared" si="33"/>
        <v>50</v>
      </c>
      <c r="E103" s="13">
        <f t="shared" si="34"/>
        <v>4100</v>
      </c>
      <c r="F103" s="14">
        <f t="shared" si="35"/>
        <v>0</v>
      </c>
      <c r="G103" s="14">
        <f t="shared" si="29"/>
        <v>4100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500</v>
      </c>
      <c r="D104" s="13">
        <f t="shared" si="33"/>
        <v>50</v>
      </c>
      <c r="E104" s="13">
        <f t="shared" si="34"/>
        <v>4150</v>
      </c>
      <c r="F104" s="14">
        <f t="shared" si="35"/>
        <v>0</v>
      </c>
      <c r="G104" s="14">
        <f t="shared" si="29"/>
        <v>4150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500</v>
      </c>
      <c r="D105" s="13">
        <f t="shared" si="33"/>
        <v>50</v>
      </c>
      <c r="E105" s="13">
        <f t="shared" si="34"/>
        <v>4200</v>
      </c>
      <c r="F105" s="14">
        <f t="shared" si="35"/>
        <v>0</v>
      </c>
      <c r="G105" s="14">
        <f t="shared" si="29"/>
        <v>4200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500</v>
      </c>
      <c r="D106" s="13">
        <f t="shared" si="33"/>
        <v>50</v>
      </c>
      <c r="E106" s="13">
        <f t="shared" si="34"/>
        <v>4250</v>
      </c>
      <c r="F106" s="14">
        <f t="shared" si="35"/>
        <v>0</v>
      </c>
      <c r="G106" s="14">
        <f t="shared" si="29"/>
        <v>4250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500</v>
      </c>
      <c r="D107" s="13">
        <f t="shared" si="33"/>
        <v>50</v>
      </c>
      <c r="E107" s="13">
        <f t="shared" si="34"/>
        <v>4300</v>
      </c>
      <c r="F107" s="14">
        <f t="shared" si="35"/>
        <v>0</v>
      </c>
      <c r="G107" s="14">
        <f t="shared" si="29"/>
        <v>4300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500</v>
      </c>
      <c r="D108" s="13">
        <f t="shared" si="33"/>
        <v>50</v>
      </c>
      <c r="E108" s="13">
        <f t="shared" si="34"/>
        <v>4350</v>
      </c>
      <c r="F108" s="14">
        <f t="shared" si="35"/>
        <v>0</v>
      </c>
      <c r="G108" s="14">
        <f t="shared" si="29"/>
        <v>4350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500</v>
      </c>
      <c r="D109" s="13">
        <f t="shared" si="33"/>
        <v>50</v>
      </c>
      <c r="E109" s="13">
        <f t="shared" si="34"/>
        <v>4400</v>
      </c>
      <c r="F109" s="14">
        <f t="shared" si="35"/>
        <v>0</v>
      </c>
      <c r="G109" s="14">
        <f t="shared" si="29"/>
        <v>4400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500</v>
      </c>
      <c r="D110" s="13">
        <f t="shared" si="33"/>
        <v>50</v>
      </c>
      <c r="E110" s="13">
        <f t="shared" si="34"/>
        <v>4450</v>
      </c>
      <c r="F110" s="14">
        <f t="shared" si="35"/>
        <v>0</v>
      </c>
      <c r="G110" s="14">
        <f t="shared" si="29"/>
        <v>4450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500</v>
      </c>
      <c r="D111" s="13">
        <f t="shared" si="33"/>
        <v>50</v>
      </c>
      <c r="E111" s="13">
        <f t="shared" si="34"/>
        <v>4500</v>
      </c>
      <c r="F111" s="14">
        <f t="shared" si="35"/>
        <v>0</v>
      </c>
      <c r="G111" s="14">
        <f t="shared" si="29"/>
        <v>4500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500</v>
      </c>
      <c r="D112" s="13">
        <f t="shared" si="33"/>
        <v>50</v>
      </c>
      <c r="E112" s="13">
        <f t="shared" si="34"/>
        <v>4550</v>
      </c>
      <c r="F112" s="14">
        <f t="shared" si="35"/>
        <v>0</v>
      </c>
      <c r="G112" s="14">
        <f t="shared" si="29"/>
        <v>4550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500</v>
      </c>
      <c r="D113" s="13">
        <f t="shared" si="33"/>
        <v>50</v>
      </c>
      <c r="E113" s="13">
        <f t="shared" si="34"/>
        <v>4600</v>
      </c>
      <c r="F113" s="14">
        <f t="shared" si="35"/>
        <v>0</v>
      </c>
      <c r="G113" s="14">
        <f t="shared" si="29"/>
        <v>4600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500</v>
      </c>
      <c r="D114" s="13">
        <f t="shared" si="33"/>
        <v>50</v>
      </c>
      <c r="E114" s="13">
        <f t="shared" si="34"/>
        <v>4650</v>
      </c>
      <c r="F114" s="14">
        <f t="shared" si="35"/>
        <v>0</v>
      </c>
      <c r="G114" s="14">
        <f t="shared" si="29"/>
        <v>4650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500</v>
      </c>
      <c r="D115" s="13">
        <f t="shared" si="33"/>
        <v>50</v>
      </c>
      <c r="E115" s="13">
        <f t="shared" si="34"/>
        <v>4700</v>
      </c>
      <c r="F115" s="14">
        <f t="shared" si="35"/>
        <v>0</v>
      </c>
      <c r="G115" s="14">
        <f t="shared" si="29"/>
        <v>4700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500</v>
      </c>
      <c r="D116" s="13">
        <f t="shared" si="33"/>
        <v>50</v>
      </c>
      <c r="E116" s="13">
        <f t="shared" si="34"/>
        <v>4750</v>
      </c>
      <c r="F116" s="14">
        <f t="shared" si="35"/>
        <v>0</v>
      </c>
      <c r="G116" s="14">
        <f t="shared" si="29"/>
        <v>4750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500</v>
      </c>
      <c r="D117" s="13">
        <f t="shared" si="33"/>
        <v>50</v>
      </c>
      <c r="E117" s="13">
        <f t="shared" si="34"/>
        <v>4800</v>
      </c>
      <c r="F117" s="14">
        <f t="shared" si="35"/>
        <v>0</v>
      </c>
      <c r="G117" s="14">
        <f t="shared" si="29"/>
        <v>4800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500</v>
      </c>
      <c r="D118" s="13">
        <f t="shared" si="33"/>
        <v>50</v>
      </c>
      <c r="E118" s="13">
        <f t="shared" si="34"/>
        <v>4850</v>
      </c>
      <c r="F118" s="14">
        <f t="shared" si="35"/>
        <v>0</v>
      </c>
      <c r="G118" s="14">
        <f t="shared" si="29"/>
        <v>4850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500</v>
      </c>
      <c r="D119" s="13">
        <f t="shared" si="33"/>
        <v>50</v>
      </c>
      <c r="E119" s="13">
        <f t="shared" si="34"/>
        <v>4900</v>
      </c>
      <c r="F119" s="14">
        <f t="shared" si="35"/>
        <v>0</v>
      </c>
      <c r="G119" s="14">
        <f t="shared" si="29"/>
        <v>4900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500</v>
      </c>
      <c r="D120" s="13">
        <f t="shared" si="33"/>
        <v>50</v>
      </c>
      <c r="E120" s="13">
        <f t="shared" si="34"/>
        <v>4950</v>
      </c>
      <c r="F120" s="14">
        <f t="shared" si="35"/>
        <v>0</v>
      </c>
      <c r="G120" s="14">
        <f t="shared" si="29"/>
        <v>4950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500</v>
      </c>
      <c r="D121" s="13">
        <f t="shared" si="33"/>
        <v>50</v>
      </c>
      <c r="E121" s="13">
        <f t="shared" si="34"/>
        <v>5000</v>
      </c>
      <c r="F121" s="14">
        <f t="shared" si="35"/>
        <v>0</v>
      </c>
      <c r="G121" s="14">
        <f t="shared" si="29"/>
        <v>5000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500</v>
      </c>
      <c r="D122" s="13">
        <f t="shared" si="33"/>
        <v>50</v>
      </c>
      <c r="E122" s="13">
        <f t="shared" si="34"/>
        <v>5050</v>
      </c>
      <c r="F122" s="14">
        <f t="shared" si="35"/>
        <v>0</v>
      </c>
      <c r="G122" s="14">
        <f t="shared" si="29"/>
        <v>5050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500</v>
      </c>
      <c r="D123" s="13">
        <f t="shared" si="33"/>
        <v>50</v>
      </c>
      <c r="E123" s="13">
        <f t="shared" si="34"/>
        <v>5100</v>
      </c>
      <c r="F123" s="14">
        <f t="shared" si="35"/>
        <v>0</v>
      </c>
      <c r="G123" s="14">
        <f t="shared" si="29"/>
        <v>5100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500</v>
      </c>
      <c r="D124" s="13">
        <f t="shared" si="33"/>
        <v>50</v>
      </c>
      <c r="E124" s="13">
        <f t="shared" si="34"/>
        <v>5150</v>
      </c>
      <c r="F124" s="14">
        <f t="shared" si="35"/>
        <v>0</v>
      </c>
      <c r="G124" s="14">
        <f t="shared" si="29"/>
        <v>5150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K22" sqref="K22"/>
    </sheetView>
  </sheetViews>
  <sheetFormatPr defaultColWidth="11" defaultRowHeight="15"/>
  <cols>
    <col min="1" max="1" width="7" hidden="1" customWidth="1"/>
    <col min="2" max="2" width="10.1428571428571" customWidth="1"/>
    <col min="3" max="3" width="10.2857142857143" customWidth="1"/>
    <col min="4" max="4" width="11" customWidth="1"/>
    <col min="5" max="5" width="11.5714285714286" customWidth="1"/>
    <col min="6" max="6" width="11.4285714285714" customWidth="1"/>
    <col min="7" max="7" width="11" customWidth="1"/>
    <col min="8" max="8" width="11.4285714285714" customWidth="1"/>
    <col min="9" max="9" width="10.2857142857143" customWidth="1"/>
    <col min="10" max="12" width="11" customWidth="1"/>
    <col min="13" max="13" width="10.5714285714286" customWidth="1"/>
    <col min="14" max="14" width="10.2857142857143" customWidth="1"/>
    <col min="15" max="15" width="11.1428571428571" customWidth="1"/>
    <col min="16" max="16" width="8.28571428571429" customWidth="1"/>
    <col min="17" max="17" width="4" customWidth="1"/>
    <col min="18" max="18" width="19.1428571428571" customWidth="1"/>
    <col min="19" max="19" width="7" customWidth="1"/>
  </cols>
  <sheetData>
    <row r="1" spans="2:16">
      <c r="B1" s="1" t="s">
        <v>9</v>
      </c>
      <c r="C1" s="2" t="s">
        <v>218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f ca="1">TODAY()</f>
        <v>44095</v>
      </c>
      <c r="N1" s="19" t="s">
        <v>13</v>
      </c>
      <c r="O1" s="20">
        <v>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ca="1" t="shared" ref="A6:A37" si="1">MONTH(B6)&amp;YEAR(B6)</f>
        <v>102020</v>
      </c>
      <c r="B6" s="12">
        <f ca="1" t="shared" ref="B6:B37" si="2">EDATE(B5,1)</f>
        <v>44125</v>
      </c>
      <c r="C6" s="13">
        <f t="shared" ref="C6:C37" si="3">C5-H6+I6</f>
        <v>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v>0</v>
      </c>
      <c r="I6" s="24">
        <f t="shared" ref="I6:I37" si="7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112020</v>
      </c>
      <c r="B7" s="12">
        <f ca="1" t="shared" si="2"/>
        <v>44156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v>0</v>
      </c>
      <c r="I7" s="24">
        <f t="shared" si="7"/>
        <v>0</v>
      </c>
      <c r="J7" s="24">
        <f t="shared" ref="J7:J70" si="8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1"/>
        <v>122020</v>
      </c>
      <c r="B8" s="12">
        <f ca="1" t="shared" si="2"/>
        <v>44186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v>0</v>
      </c>
      <c r="I8" s="24">
        <f t="shared" si="7"/>
        <v>0</v>
      </c>
      <c r="J8" s="24">
        <f t="shared" si="8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ca="1" t="shared" si="1"/>
        <v>12021</v>
      </c>
      <c r="B9" s="12">
        <f ca="1" t="shared" si="2"/>
        <v>44217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v>0</v>
      </c>
      <c r="I9" s="24">
        <f t="shared" si="7"/>
        <v>0</v>
      </c>
      <c r="J9" s="24">
        <f t="shared" si="8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22021</v>
      </c>
      <c r="B10" s="12">
        <f ca="1" t="shared" si="2"/>
        <v>44248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v>0</v>
      </c>
      <c r="I10" s="24">
        <f t="shared" si="7"/>
        <v>0</v>
      </c>
      <c r="J10" s="24">
        <f t="shared" si="8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32021</v>
      </c>
      <c r="B11" s="12">
        <f ca="1" t="shared" si="2"/>
        <v>44276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v>0</v>
      </c>
      <c r="I11" s="24">
        <f t="shared" si="7"/>
        <v>0</v>
      </c>
      <c r="J11" s="24">
        <f t="shared" si="8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42021</v>
      </c>
      <c r="B12" s="12">
        <f ca="1" t="shared" si="2"/>
        <v>44307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v>0</v>
      </c>
      <c r="I12" s="24">
        <f t="shared" si="7"/>
        <v>0</v>
      </c>
      <c r="J12" s="24">
        <f t="shared" si="8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52021</v>
      </c>
      <c r="B13" s="12">
        <f ca="1" t="shared" si="2"/>
        <v>44337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v>0</v>
      </c>
      <c r="I13" s="24">
        <f t="shared" si="7"/>
        <v>0</v>
      </c>
      <c r="J13" s="24">
        <f t="shared" si="8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62021</v>
      </c>
      <c r="B14" s="12">
        <f ca="1" t="shared" si="2"/>
        <v>44368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v>0</v>
      </c>
      <c r="I14" s="24">
        <f t="shared" si="7"/>
        <v>0</v>
      </c>
      <c r="J14" s="24">
        <f t="shared" si="8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72021</v>
      </c>
      <c r="B15" s="12">
        <f ca="1" t="shared" si="2"/>
        <v>44398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v>0</v>
      </c>
      <c r="I15" s="24">
        <f t="shared" si="7"/>
        <v>0</v>
      </c>
      <c r="J15" s="24">
        <f t="shared" si="8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82021</v>
      </c>
      <c r="B16" s="12">
        <f ca="1" t="shared" si="2"/>
        <v>44429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v>0</v>
      </c>
      <c r="I16" s="24">
        <f t="shared" si="7"/>
        <v>0</v>
      </c>
      <c r="J16" s="24">
        <f t="shared" si="8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92021</v>
      </c>
      <c r="B17" s="12">
        <f ca="1" t="shared" si="2"/>
        <v>44460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v>0</v>
      </c>
      <c r="I17" s="24">
        <f t="shared" si="7"/>
        <v>0</v>
      </c>
      <c r="J17" s="24">
        <f t="shared" si="8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102021</v>
      </c>
      <c r="B18" s="12">
        <f ca="1" t="shared" si="2"/>
        <v>44490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v>0</v>
      </c>
      <c r="I18" s="24">
        <f t="shared" si="7"/>
        <v>0</v>
      </c>
      <c r="J18" s="24">
        <f t="shared" si="8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112021</v>
      </c>
      <c r="B19" s="12">
        <f ca="1" t="shared" si="2"/>
        <v>44521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v>0</v>
      </c>
      <c r="I19" s="24">
        <f t="shared" si="7"/>
        <v>0</v>
      </c>
      <c r="J19" s="24">
        <f t="shared" si="8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122021</v>
      </c>
      <c r="B20" s="12">
        <f ca="1" t="shared" si="2"/>
        <v>44551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v>0</v>
      </c>
      <c r="I20" s="24">
        <f t="shared" si="7"/>
        <v>0</v>
      </c>
      <c r="J20" s="24">
        <f t="shared" si="8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12022</v>
      </c>
      <c r="B21" s="12">
        <f ca="1" t="shared" si="2"/>
        <v>44582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v>0</v>
      </c>
      <c r="I21" s="24">
        <f t="shared" si="7"/>
        <v>0</v>
      </c>
      <c r="J21" s="24">
        <f t="shared" si="8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22022</v>
      </c>
      <c r="B22" s="12">
        <f ca="1" t="shared" si="2"/>
        <v>44613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v>0</v>
      </c>
      <c r="I22" s="24">
        <f t="shared" si="7"/>
        <v>0</v>
      </c>
      <c r="J22" s="24">
        <f t="shared" si="8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32022</v>
      </c>
      <c r="B23" s="12">
        <f ca="1" t="shared" si="2"/>
        <v>44641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v>0</v>
      </c>
      <c r="I23" s="24">
        <f t="shared" si="7"/>
        <v>0</v>
      </c>
      <c r="J23" s="24">
        <f t="shared" si="8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42022</v>
      </c>
      <c r="B24" s="12">
        <f ca="1" t="shared" si="2"/>
        <v>44672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v>0</v>
      </c>
      <c r="I24" s="24">
        <f t="shared" si="7"/>
        <v>0</v>
      </c>
      <c r="J24" s="24">
        <f t="shared" si="8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52022</v>
      </c>
      <c r="B25" s="12">
        <f ca="1" t="shared" si="2"/>
        <v>44702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v>0</v>
      </c>
      <c r="I25" s="24">
        <f t="shared" si="7"/>
        <v>0</v>
      </c>
      <c r="J25" s="24">
        <f t="shared" si="8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62022</v>
      </c>
      <c r="B26" s="12">
        <f ca="1" t="shared" si="2"/>
        <v>44733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v>0</v>
      </c>
      <c r="I26" s="24">
        <f t="shared" si="7"/>
        <v>0</v>
      </c>
      <c r="J26" s="24">
        <f t="shared" si="8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72022</v>
      </c>
      <c r="B27" s="12">
        <f ca="1" t="shared" si="2"/>
        <v>44763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v>0</v>
      </c>
      <c r="I27" s="24">
        <f t="shared" si="7"/>
        <v>0</v>
      </c>
      <c r="J27" s="24">
        <f t="shared" si="8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82022</v>
      </c>
      <c r="B28" s="12">
        <f ca="1" t="shared" si="2"/>
        <v>44794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v>0</v>
      </c>
      <c r="I28" s="24">
        <f t="shared" si="7"/>
        <v>0</v>
      </c>
      <c r="J28" s="24">
        <f t="shared" si="8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92022</v>
      </c>
      <c r="B29" s="12">
        <f ca="1" t="shared" si="2"/>
        <v>44825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v>0</v>
      </c>
      <c r="I29" s="24">
        <f t="shared" si="7"/>
        <v>0</v>
      </c>
      <c r="J29" s="24">
        <f t="shared" si="8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102022</v>
      </c>
      <c r="B30" s="12">
        <f ca="1" t="shared" si="2"/>
        <v>44855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v>0</v>
      </c>
      <c r="I30" s="24">
        <f t="shared" si="7"/>
        <v>0</v>
      </c>
      <c r="J30" s="24">
        <f t="shared" si="8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112022</v>
      </c>
      <c r="B31" s="12">
        <f ca="1" t="shared" si="2"/>
        <v>44886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v>0</v>
      </c>
      <c r="I31" s="24">
        <f t="shared" si="7"/>
        <v>0</v>
      </c>
      <c r="J31" s="24">
        <f t="shared" si="8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122022</v>
      </c>
      <c r="B32" s="12">
        <f ca="1" t="shared" si="2"/>
        <v>44916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v>0</v>
      </c>
      <c r="I32" s="24">
        <f t="shared" si="7"/>
        <v>0</v>
      </c>
      <c r="J32" s="24">
        <f t="shared" si="8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12023</v>
      </c>
      <c r="B33" s="12">
        <f ca="1" t="shared" si="2"/>
        <v>44947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v>0</v>
      </c>
      <c r="I33" s="24">
        <f t="shared" si="7"/>
        <v>0</v>
      </c>
      <c r="J33" s="24">
        <f t="shared" si="8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22023</v>
      </c>
      <c r="B34" s="12">
        <f ca="1" t="shared" si="2"/>
        <v>44978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v>0</v>
      </c>
      <c r="I34" s="24">
        <f t="shared" si="7"/>
        <v>0</v>
      </c>
      <c r="J34" s="24">
        <f t="shared" si="8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32023</v>
      </c>
      <c r="B35" s="12">
        <f ca="1" t="shared" si="2"/>
        <v>45006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v>0</v>
      </c>
      <c r="I35" s="24">
        <f t="shared" si="7"/>
        <v>0</v>
      </c>
      <c r="J35" s="24">
        <f t="shared" si="8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42023</v>
      </c>
      <c r="B36" s="12">
        <f ca="1" t="shared" si="2"/>
        <v>45037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v>0</v>
      </c>
      <c r="I36" s="24">
        <f t="shared" si="7"/>
        <v>0</v>
      </c>
      <c r="J36" s="24">
        <f t="shared" si="8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52023</v>
      </c>
      <c r="B37" s="12">
        <f ca="1" t="shared" si="2"/>
        <v>45067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9">E37-F37</f>
        <v>0</v>
      </c>
      <c r="H37" s="14">
        <v>0</v>
      </c>
      <c r="I37" s="24">
        <f t="shared" si="7"/>
        <v>0</v>
      </c>
      <c r="J37" s="24">
        <f t="shared" si="8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0">MONTH(B38)&amp;YEAR(B38)</f>
        <v>62023</v>
      </c>
      <c r="B38" s="12">
        <f ca="1" t="shared" ref="B38:B69" si="11">EDATE(B37,1)</f>
        <v>45098</v>
      </c>
      <c r="C38" s="13">
        <f t="shared" ref="C38:C69" si="12">C37-H38+I38</f>
        <v>0</v>
      </c>
      <c r="D38" s="13">
        <f t="shared" ref="D38:D69" si="13">C37*$K$1</f>
        <v>0</v>
      </c>
      <c r="E38" s="13">
        <f t="shared" ref="E38:E69" si="14">C37*$K$1+G37</f>
        <v>0</v>
      </c>
      <c r="F38" s="14">
        <f t="shared" ref="F38:F69" si="15">IF(J38&gt;E38,E38,J38)</f>
        <v>0</v>
      </c>
      <c r="G38" s="14">
        <f t="shared" si="9"/>
        <v>0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 s="24">
        <f t="shared" si="8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0"/>
        <v>72023</v>
      </c>
      <c r="B39" s="12">
        <f ca="1" t="shared" si="11"/>
        <v>45128</v>
      </c>
      <c r="C39" s="13">
        <f t="shared" si="12"/>
        <v>0</v>
      </c>
      <c r="D39" s="13">
        <f t="shared" si="13"/>
        <v>0</v>
      </c>
      <c r="E39" s="13">
        <f t="shared" si="14"/>
        <v>0</v>
      </c>
      <c r="F39" s="14">
        <f t="shared" si="15"/>
        <v>0</v>
      </c>
      <c r="G39" s="14">
        <f t="shared" si="9"/>
        <v>0</v>
      </c>
      <c r="H39" s="14">
        <f t="shared" si="16"/>
        <v>0</v>
      </c>
      <c r="I39" s="24">
        <f t="shared" si="17"/>
        <v>0</v>
      </c>
      <c r="J39" s="24">
        <f t="shared" si="8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0"/>
        <v>82023</v>
      </c>
      <c r="B40" s="12">
        <f ca="1" t="shared" si="11"/>
        <v>45159</v>
      </c>
      <c r="C40" s="13">
        <f t="shared" si="12"/>
        <v>0</v>
      </c>
      <c r="D40" s="13">
        <f t="shared" si="13"/>
        <v>0</v>
      </c>
      <c r="E40" s="13">
        <f t="shared" si="14"/>
        <v>0</v>
      </c>
      <c r="F40" s="14">
        <f t="shared" si="15"/>
        <v>0</v>
      </c>
      <c r="G40" s="14">
        <f t="shared" si="9"/>
        <v>0</v>
      </c>
      <c r="H40" s="14">
        <f t="shared" si="16"/>
        <v>0</v>
      </c>
      <c r="I40" s="24">
        <f t="shared" si="17"/>
        <v>0</v>
      </c>
      <c r="J40" s="24">
        <f t="shared" si="8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0"/>
        <v>92023</v>
      </c>
      <c r="B41" s="12">
        <f ca="1" t="shared" si="11"/>
        <v>45190</v>
      </c>
      <c r="C41" s="13">
        <f t="shared" si="12"/>
        <v>0</v>
      </c>
      <c r="D41" s="13">
        <f t="shared" si="13"/>
        <v>0</v>
      </c>
      <c r="E41" s="13">
        <f t="shared" si="14"/>
        <v>0</v>
      </c>
      <c r="F41" s="14">
        <f t="shared" si="15"/>
        <v>0</v>
      </c>
      <c r="G41" s="14">
        <f t="shared" si="9"/>
        <v>0</v>
      </c>
      <c r="H41" s="14">
        <f t="shared" si="16"/>
        <v>0</v>
      </c>
      <c r="I41" s="24">
        <f t="shared" si="17"/>
        <v>0</v>
      </c>
      <c r="J41" s="24">
        <f t="shared" si="8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0"/>
        <v>102023</v>
      </c>
      <c r="B42" s="12">
        <f ca="1" t="shared" si="11"/>
        <v>45220</v>
      </c>
      <c r="C42" s="13">
        <f t="shared" si="12"/>
        <v>0</v>
      </c>
      <c r="D42" s="13">
        <f t="shared" si="13"/>
        <v>0</v>
      </c>
      <c r="E42" s="13">
        <f t="shared" si="14"/>
        <v>0</v>
      </c>
      <c r="F42" s="14">
        <f t="shared" si="15"/>
        <v>0</v>
      </c>
      <c r="G42" s="14">
        <f t="shared" si="9"/>
        <v>0</v>
      </c>
      <c r="H42" s="14">
        <f t="shared" si="16"/>
        <v>0</v>
      </c>
      <c r="I42" s="24">
        <f t="shared" si="17"/>
        <v>0</v>
      </c>
      <c r="J42" s="24">
        <f t="shared" si="8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0"/>
        <v>112023</v>
      </c>
      <c r="B43" s="12">
        <f ca="1" t="shared" si="11"/>
        <v>45251</v>
      </c>
      <c r="C43" s="13">
        <f t="shared" si="12"/>
        <v>0</v>
      </c>
      <c r="D43" s="13">
        <f t="shared" si="13"/>
        <v>0</v>
      </c>
      <c r="E43" s="13">
        <f t="shared" si="14"/>
        <v>0</v>
      </c>
      <c r="F43" s="14">
        <f t="shared" si="15"/>
        <v>0</v>
      </c>
      <c r="G43" s="14">
        <f t="shared" si="9"/>
        <v>0</v>
      </c>
      <c r="H43" s="14">
        <f t="shared" si="16"/>
        <v>0</v>
      </c>
      <c r="I43" s="24">
        <f t="shared" si="17"/>
        <v>0</v>
      </c>
      <c r="J43" s="24">
        <f t="shared" si="8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0"/>
        <v>122023</v>
      </c>
      <c r="B44" s="12">
        <f ca="1" t="shared" si="11"/>
        <v>45281</v>
      </c>
      <c r="C44" s="13">
        <f t="shared" si="12"/>
        <v>0</v>
      </c>
      <c r="D44" s="13">
        <f t="shared" si="13"/>
        <v>0</v>
      </c>
      <c r="E44" s="13">
        <f t="shared" si="14"/>
        <v>0</v>
      </c>
      <c r="F44" s="14">
        <f t="shared" si="15"/>
        <v>0</v>
      </c>
      <c r="G44" s="14">
        <f t="shared" si="9"/>
        <v>0</v>
      </c>
      <c r="H44" s="14">
        <f t="shared" si="16"/>
        <v>0</v>
      </c>
      <c r="I44" s="24">
        <f t="shared" si="17"/>
        <v>0</v>
      </c>
      <c r="J44" s="24">
        <f t="shared" si="8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0"/>
        <v>12024</v>
      </c>
      <c r="B45" s="12">
        <f ca="1" t="shared" si="11"/>
        <v>45312</v>
      </c>
      <c r="C45" s="13">
        <f t="shared" si="12"/>
        <v>0</v>
      </c>
      <c r="D45" s="13">
        <f t="shared" si="13"/>
        <v>0</v>
      </c>
      <c r="E45" s="13">
        <f t="shared" si="14"/>
        <v>0</v>
      </c>
      <c r="F45" s="14">
        <f t="shared" si="15"/>
        <v>0</v>
      </c>
      <c r="G45" s="14">
        <f t="shared" si="9"/>
        <v>0</v>
      </c>
      <c r="H45" s="14">
        <f t="shared" si="16"/>
        <v>0</v>
      </c>
      <c r="I45" s="24">
        <f t="shared" si="17"/>
        <v>0</v>
      </c>
      <c r="J45" s="24">
        <f t="shared" si="8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0"/>
        <v>22024</v>
      </c>
      <c r="B46" s="12">
        <f ca="1" t="shared" si="11"/>
        <v>45343</v>
      </c>
      <c r="C46" s="13">
        <f t="shared" si="12"/>
        <v>0</v>
      </c>
      <c r="D46" s="13">
        <f t="shared" si="13"/>
        <v>0</v>
      </c>
      <c r="E46" s="13">
        <f t="shared" si="14"/>
        <v>0</v>
      </c>
      <c r="F46" s="14">
        <f t="shared" si="15"/>
        <v>0</v>
      </c>
      <c r="G46" s="14">
        <f t="shared" si="9"/>
        <v>0</v>
      </c>
      <c r="H46" s="14">
        <f t="shared" si="16"/>
        <v>0</v>
      </c>
      <c r="I46" s="24">
        <f t="shared" si="17"/>
        <v>0</v>
      </c>
      <c r="J46" s="24">
        <f t="shared" si="8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0"/>
        <v>32024</v>
      </c>
      <c r="B47" s="12">
        <f ca="1" t="shared" si="11"/>
        <v>45372</v>
      </c>
      <c r="C47" s="13">
        <f t="shared" si="12"/>
        <v>0</v>
      </c>
      <c r="D47" s="13">
        <f t="shared" si="13"/>
        <v>0</v>
      </c>
      <c r="E47" s="13">
        <f t="shared" si="14"/>
        <v>0</v>
      </c>
      <c r="F47" s="14">
        <f t="shared" si="15"/>
        <v>0</v>
      </c>
      <c r="G47" s="14">
        <f t="shared" si="9"/>
        <v>0</v>
      </c>
      <c r="H47" s="14">
        <f t="shared" si="16"/>
        <v>0</v>
      </c>
      <c r="I47" s="24">
        <f t="shared" si="17"/>
        <v>0</v>
      </c>
      <c r="J47" s="24">
        <f t="shared" si="8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0"/>
        <v>42024</v>
      </c>
      <c r="B48" s="12">
        <f ca="1" t="shared" si="11"/>
        <v>45403</v>
      </c>
      <c r="C48" s="13">
        <f t="shared" si="12"/>
        <v>0</v>
      </c>
      <c r="D48" s="13">
        <f t="shared" si="13"/>
        <v>0</v>
      </c>
      <c r="E48" s="13">
        <f t="shared" si="14"/>
        <v>0</v>
      </c>
      <c r="F48" s="14">
        <f t="shared" si="15"/>
        <v>0</v>
      </c>
      <c r="G48" s="14">
        <f t="shared" si="9"/>
        <v>0</v>
      </c>
      <c r="H48" s="14">
        <f t="shared" si="16"/>
        <v>0</v>
      </c>
      <c r="I48" s="24">
        <f t="shared" si="17"/>
        <v>0</v>
      </c>
      <c r="J48" s="24">
        <f t="shared" si="8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0"/>
        <v>52024</v>
      </c>
      <c r="B49" s="12">
        <f ca="1" t="shared" si="11"/>
        <v>45433</v>
      </c>
      <c r="C49" s="13">
        <f t="shared" si="12"/>
        <v>0</v>
      </c>
      <c r="D49" s="13">
        <f t="shared" si="13"/>
        <v>0</v>
      </c>
      <c r="E49" s="13">
        <f t="shared" si="14"/>
        <v>0</v>
      </c>
      <c r="F49" s="14">
        <f t="shared" si="15"/>
        <v>0</v>
      </c>
      <c r="G49" s="14">
        <f t="shared" si="9"/>
        <v>0</v>
      </c>
      <c r="H49" s="14">
        <f t="shared" si="16"/>
        <v>0</v>
      </c>
      <c r="I49" s="24">
        <f t="shared" si="17"/>
        <v>0</v>
      </c>
      <c r="J49" s="24">
        <f t="shared" si="8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0"/>
        <v>62024</v>
      </c>
      <c r="B50" s="12">
        <f ca="1" t="shared" si="11"/>
        <v>45464</v>
      </c>
      <c r="C50" s="13">
        <f t="shared" si="12"/>
        <v>0</v>
      </c>
      <c r="D50" s="13">
        <f t="shared" si="13"/>
        <v>0</v>
      </c>
      <c r="E50" s="13">
        <f t="shared" si="14"/>
        <v>0</v>
      </c>
      <c r="F50" s="14">
        <f t="shared" si="15"/>
        <v>0</v>
      </c>
      <c r="G50" s="14">
        <f t="shared" si="9"/>
        <v>0</v>
      </c>
      <c r="H50" s="14">
        <f t="shared" si="16"/>
        <v>0</v>
      </c>
      <c r="I50" s="24">
        <f t="shared" si="17"/>
        <v>0</v>
      </c>
      <c r="J50" s="24">
        <f t="shared" si="8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0"/>
        <v>72024</v>
      </c>
      <c r="B51" s="12">
        <f ca="1" t="shared" si="11"/>
        <v>45494</v>
      </c>
      <c r="C51" s="13">
        <f t="shared" si="12"/>
        <v>0</v>
      </c>
      <c r="D51" s="13">
        <f t="shared" si="13"/>
        <v>0</v>
      </c>
      <c r="E51" s="13">
        <f t="shared" si="14"/>
        <v>0</v>
      </c>
      <c r="F51" s="14">
        <f t="shared" si="15"/>
        <v>0</v>
      </c>
      <c r="G51" s="14">
        <f t="shared" si="9"/>
        <v>0</v>
      </c>
      <c r="H51" s="14">
        <f t="shared" si="16"/>
        <v>0</v>
      </c>
      <c r="I51" s="24">
        <f t="shared" si="17"/>
        <v>0</v>
      </c>
      <c r="J51" s="24">
        <f t="shared" si="8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0"/>
        <v>82024</v>
      </c>
      <c r="B52" s="12">
        <f ca="1" t="shared" si="11"/>
        <v>45525</v>
      </c>
      <c r="C52" s="13">
        <f t="shared" si="12"/>
        <v>0</v>
      </c>
      <c r="D52" s="13">
        <f t="shared" si="13"/>
        <v>0</v>
      </c>
      <c r="E52" s="13">
        <f t="shared" si="14"/>
        <v>0</v>
      </c>
      <c r="F52" s="14">
        <f t="shared" si="15"/>
        <v>0</v>
      </c>
      <c r="G52" s="14">
        <f t="shared" si="9"/>
        <v>0</v>
      </c>
      <c r="H52" s="14">
        <f t="shared" si="16"/>
        <v>0</v>
      </c>
      <c r="I52" s="24">
        <f t="shared" si="17"/>
        <v>0</v>
      </c>
      <c r="J52" s="24">
        <f t="shared" si="8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0"/>
        <v>92024</v>
      </c>
      <c r="B53" s="12">
        <f ca="1" t="shared" si="11"/>
        <v>45556</v>
      </c>
      <c r="C53" s="13">
        <f t="shared" si="12"/>
        <v>0</v>
      </c>
      <c r="D53" s="13">
        <f t="shared" si="13"/>
        <v>0</v>
      </c>
      <c r="E53" s="13">
        <f t="shared" si="14"/>
        <v>0</v>
      </c>
      <c r="F53" s="14">
        <f t="shared" si="15"/>
        <v>0</v>
      </c>
      <c r="G53" s="14">
        <f t="shared" si="9"/>
        <v>0</v>
      </c>
      <c r="H53" s="14">
        <f t="shared" si="16"/>
        <v>0</v>
      </c>
      <c r="I53" s="24">
        <f t="shared" si="17"/>
        <v>0</v>
      </c>
      <c r="J53" s="24">
        <f t="shared" si="8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0"/>
        <v>102024</v>
      </c>
      <c r="B54" s="12">
        <f ca="1" t="shared" si="11"/>
        <v>45586</v>
      </c>
      <c r="C54" s="13">
        <f t="shared" si="12"/>
        <v>0</v>
      </c>
      <c r="D54" s="13">
        <f t="shared" si="13"/>
        <v>0</v>
      </c>
      <c r="E54" s="13">
        <f t="shared" si="14"/>
        <v>0</v>
      </c>
      <c r="F54" s="14">
        <f t="shared" si="15"/>
        <v>0</v>
      </c>
      <c r="G54" s="14">
        <f t="shared" si="9"/>
        <v>0</v>
      </c>
      <c r="H54" s="14">
        <f t="shared" si="16"/>
        <v>0</v>
      </c>
      <c r="I54" s="24">
        <f t="shared" si="17"/>
        <v>0</v>
      </c>
      <c r="J54" s="24">
        <f t="shared" si="8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0"/>
        <v>112024</v>
      </c>
      <c r="B55" s="12">
        <f ca="1" t="shared" si="11"/>
        <v>45617</v>
      </c>
      <c r="C55" s="13">
        <f t="shared" si="12"/>
        <v>0</v>
      </c>
      <c r="D55" s="13">
        <f t="shared" si="13"/>
        <v>0</v>
      </c>
      <c r="E55" s="13">
        <f t="shared" si="14"/>
        <v>0</v>
      </c>
      <c r="F55" s="14">
        <f t="shared" si="15"/>
        <v>0</v>
      </c>
      <c r="G55" s="14">
        <f t="shared" si="9"/>
        <v>0</v>
      </c>
      <c r="H55" s="14">
        <f t="shared" si="16"/>
        <v>0</v>
      </c>
      <c r="I55" s="24">
        <f t="shared" si="17"/>
        <v>0</v>
      </c>
      <c r="J55" s="24">
        <f t="shared" si="8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0"/>
        <v>122024</v>
      </c>
      <c r="B56" s="12">
        <f ca="1" t="shared" si="11"/>
        <v>45647</v>
      </c>
      <c r="C56" s="13">
        <f t="shared" si="12"/>
        <v>0</v>
      </c>
      <c r="D56" s="13">
        <f t="shared" si="13"/>
        <v>0</v>
      </c>
      <c r="E56" s="13">
        <f t="shared" si="14"/>
        <v>0</v>
      </c>
      <c r="F56" s="14">
        <f t="shared" si="15"/>
        <v>0</v>
      </c>
      <c r="G56" s="14">
        <f t="shared" si="9"/>
        <v>0</v>
      </c>
      <c r="H56" s="14">
        <f t="shared" si="16"/>
        <v>0</v>
      </c>
      <c r="I56" s="24">
        <f t="shared" si="17"/>
        <v>0</v>
      </c>
      <c r="J56" s="24">
        <f t="shared" si="8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0"/>
        <v>12025</v>
      </c>
      <c r="B57" s="12">
        <f ca="1" t="shared" si="11"/>
        <v>45678</v>
      </c>
      <c r="C57" s="13">
        <f t="shared" si="12"/>
        <v>0</v>
      </c>
      <c r="D57" s="13">
        <f t="shared" si="13"/>
        <v>0</v>
      </c>
      <c r="E57" s="13">
        <f t="shared" si="14"/>
        <v>0</v>
      </c>
      <c r="F57" s="14">
        <f t="shared" si="15"/>
        <v>0</v>
      </c>
      <c r="G57" s="14">
        <f t="shared" si="9"/>
        <v>0</v>
      </c>
      <c r="H57" s="14">
        <f t="shared" si="16"/>
        <v>0</v>
      </c>
      <c r="I57" s="24">
        <f t="shared" si="17"/>
        <v>0</v>
      </c>
      <c r="J57" s="24">
        <f t="shared" si="8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0"/>
        <v>22025</v>
      </c>
      <c r="B58" s="12">
        <f ca="1" t="shared" si="11"/>
        <v>45709</v>
      </c>
      <c r="C58" s="13">
        <f t="shared" si="12"/>
        <v>0</v>
      </c>
      <c r="D58" s="13">
        <f t="shared" si="13"/>
        <v>0</v>
      </c>
      <c r="E58" s="13">
        <f t="shared" si="14"/>
        <v>0</v>
      </c>
      <c r="F58" s="14">
        <f t="shared" si="15"/>
        <v>0</v>
      </c>
      <c r="G58" s="14">
        <f t="shared" si="9"/>
        <v>0</v>
      </c>
      <c r="H58" s="14">
        <f t="shared" si="16"/>
        <v>0</v>
      </c>
      <c r="I58" s="24">
        <f t="shared" si="17"/>
        <v>0</v>
      </c>
      <c r="J58" s="24">
        <f t="shared" si="8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0"/>
        <v>32025</v>
      </c>
      <c r="B59" s="12">
        <f ca="1" t="shared" si="11"/>
        <v>45737</v>
      </c>
      <c r="C59" s="13">
        <f t="shared" si="12"/>
        <v>0</v>
      </c>
      <c r="D59" s="13">
        <f t="shared" si="13"/>
        <v>0</v>
      </c>
      <c r="E59" s="13">
        <f t="shared" si="14"/>
        <v>0</v>
      </c>
      <c r="F59" s="14">
        <f t="shared" si="15"/>
        <v>0</v>
      </c>
      <c r="G59" s="14">
        <f t="shared" si="9"/>
        <v>0</v>
      </c>
      <c r="H59" s="14">
        <f t="shared" si="16"/>
        <v>0</v>
      </c>
      <c r="I59" s="24">
        <f t="shared" si="17"/>
        <v>0</v>
      </c>
      <c r="J59" s="24">
        <f t="shared" si="8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0"/>
        <v>42025</v>
      </c>
      <c r="B60" s="12">
        <f ca="1" t="shared" si="11"/>
        <v>45768</v>
      </c>
      <c r="C60" s="13">
        <f t="shared" si="12"/>
        <v>0</v>
      </c>
      <c r="D60" s="13">
        <f t="shared" si="13"/>
        <v>0</v>
      </c>
      <c r="E60" s="13">
        <f t="shared" si="14"/>
        <v>0</v>
      </c>
      <c r="F60" s="14">
        <f t="shared" si="15"/>
        <v>0</v>
      </c>
      <c r="G60" s="14">
        <f t="shared" si="9"/>
        <v>0</v>
      </c>
      <c r="H60" s="14">
        <f t="shared" si="16"/>
        <v>0</v>
      </c>
      <c r="I60" s="24">
        <f t="shared" si="17"/>
        <v>0</v>
      </c>
      <c r="J60" s="24">
        <f t="shared" si="8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0"/>
        <v>52025</v>
      </c>
      <c r="B61" s="12">
        <f ca="1" t="shared" si="11"/>
        <v>45798</v>
      </c>
      <c r="C61" s="13">
        <f t="shared" si="12"/>
        <v>0</v>
      </c>
      <c r="D61" s="13">
        <f t="shared" si="13"/>
        <v>0</v>
      </c>
      <c r="E61" s="13">
        <f t="shared" si="14"/>
        <v>0</v>
      </c>
      <c r="F61" s="14">
        <f t="shared" si="15"/>
        <v>0</v>
      </c>
      <c r="G61" s="14">
        <f t="shared" si="9"/>
        <v>0</v>
      </c>
      <c r="H61" s="14">
        <f t="shared" si="16"/>
        <v>0</v>
      </c>
      <c r="I61" s="24">
        <f t="shared" si="17"/>
        <v>0</v>
      </c>
      <c r="J61" s="24">
        <f t="shared" si="8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0"/>
        <v>62025</v>
      </c>
      <c r="B62" s="12">
        <f ca="1" t="shared" si="11"/>
        <v>45829</v>
      </c>
      <c r="C62" s="13">
        <f t="shared" si="12"/>
        <v>0</v>
      </c>
      <c r="D62" s="13">
        <f t="shared" si="13"/>
        <v>0</v>
      </c>
      <c r="E62" s="13">
        <f t="shared" si="14"/>
        <v>0</v>
      </c>
      <c r="F62" s="14">
        <f t="shared" si="15"/>
        <v>0</v>
      </c>
      <c r="G62" s="14">
        <f t="shared" si="9"/>
        <v>0</v>
      </c>
      <c r="H62" s="14">
        <f t="shared" si="16"/>
        <v>0</v>
      </c>
      <c r="I62" s="24">
        <f t="shared" si="17"/>
        <v>0</v>
      </c>
      <c r="J62" s="24">
        <f t="shared" si="8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0"/>
        <v>72025</v>
      </c>
      <c r="B63" s="12">
        <f ca="1" t="shared" si="11"/>
        <v>45859</v>
      </c>
      <c r="C63" s="13">
        <f t="shared" si="12"/>
        <v>0</v>
      </c>
      <c r="D63" s="13">
        <f t="shared" si="13"/>
        <v>0</v>
      </c>
      <c r="E63" s="13">
        <f t="shared" si="14"/>
        <v>0</v>
      </c>
      <c r="F63" s="14">
        <f t="shared" si="15"/>
        <v>0</v>
      </c>
      <c r="G63" s="14">
        <f t="shared" si="9"/>
        <v>0</v>
      </c>
      <c r="H63" s="14">
        <f t="shared" si="16"/>
        <v>0</v>
      </c>
      <c r="I63" s="24">
        <f t="shared" si="17"/>
        <v>0</v>
      </c>
      <c r="J63" s="24">
        <f t="shared" si="8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0"/>
        <v>82025</v>
      </c>
      <c r="B64" s="12">
        <f ca="1" t="shared" si="11"/>
        <v>45890</v>
      </c>
      <c r="C64" s="13">
        <f t="shared" si="12"/>
        <v>0</v>
      </c>
      <c r="D64" s="13">
        <f t="shared" si="13"/>
        <v>0</v>
      </c>
      <c r="E64" s="13">
        <f t="shared" si="14"/>
        <v>0</v>
      </c>
      <c r="F64" s="14">
        <f t="shared" si="15"/>
        <v>0</v>
      </c>
      <c r="G64" s="14">
        <f t="shared" si="9"/>
        <v>0</v>
      </c>
      <c r="H64" s="14">
        <f t="shared" si="16"/>
        <v>0</v>
      </c>
      <c r="I64" s="24">
        <f t="shared" si="17"/>
        <v>0</v>
      </c>
      <c r="J64" s="24">
        <f t="shared" si="8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0"/>
        <v>92025</v>
      </c>
      <c r="B65" s="12">
        <f ca="1" t="shared" si="11"/>
        <v>45921</v>
      </c>
      <c r="C65" s="13">
        <f t="shared" si="12"/>
        <v>0</v>
      </c>
      <c r="D65" s="13">
        <f t="shared" si="13"/>
        <v>0</v>
      </c>
      <c r="E65" s="13">
        <f t="shared" si="14"/>
        <v>0</v>
      </c>
      <c r="F65" s="14">
        <f t="shared" si="15"/>
        <v>0</v>
      </c>
      <c r="G65" s="14">
        <f t="shared" si="9"/>
        <v>0</v>
      </c>
      <c r="H65" s="14">
        <f t="shared" si="16"/>
        <v>0</v>
      </c>
      <c r="I65" s="24">
        <f t="shared" si="17"/>
        <v>0</v>
      </c>
      <c r="J65" s="24">
        <f t="shared" si="8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0"/>
        <v>102025</v>
      </c>
      <c r="B66" s="12">
        <f ca="1" t="shared" si="11"/>
        <v>45951</v>
      </c>
      <c r="C66" s="13">
        <f t="shared" si="12"/>
        <v>0</v>
      </c>
      <c r="D66" s="13">
        <f t="shared" si="13"/>
        <v>0</v>
      </c>
      <c r="E66" s="13">
        <f t="shared" si="14"/>
        <v>0</v>
      </c>
      <c r="F66" s="14">
        <f t="shared" si="15"/>
        <v>0</v>
      </c>
      <c r="G66" s="14">
        <f t="shared" si="9"/>
        <v>0</v>
      </c>
      <c r="H66" s="14">
        <f t="shared" si="16"/>
        <v>0</v>
      </c>
      <c r="I66" s="24">
        <f t="shared" si="17"/>
        <v>0</v>
      </c>
      <c r="J66" s="24">
        <f t="shared" si="8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0"/>
        <v>112025</v>
      </c>
      <c r="B67" s="12">
        <f ca="1" t="shared" si="11"/>
        <v>45982</v>
      </c>
      <c r="C67" s="13">
        <f t="shared" si="12"/>
        <v>0</v>
      </c>
      <c r="D67" s="13">
        <f t="shared" si="13"/>
        <v>0</v>
      </c>
      <c r="E67" s="13">
        <f t="shared" si="14"/>
        <v>0</v>
      </c>
      <c r="F67" s="14">
        <f t="shared" si="15"/>
        <v>0</v>
      </c>
      <c r="G67" s="14">
        <f t="shared" si="9"/>
        <v>0</v>
      </c>
      <c r="H67" s="14">
        <f t="shared" si="16"/>
        <v>0</v>
      </c>
      <c r="I67" s="24">
        <f t="shared" si="17"/>
        <v>0</v>
      </c>
      <c r="J67" s="24">
        <f t="shared" si="8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0"/>
        <v>122025</v>
      </c>
      <c r="B68" s="12">
        <f ca="1" t="shared" si="11"/>
        <v>46012</v>
      </c>
      <c r="C68" s="13">
        <f t="shared" si="12"/>
        <v>0</v>
      </c>
      <c r="D68" s="13">
        <f t="shared" si="13"/>
        <v>0</v>
      </c>
      <c r="E68" s="13">
        <f t="shared" si="14"/>
        <v>0</v>
      </c>
      <c r="F68" s="14">
        <f t="shared" si="15"/>
        <v>0</v>
      </c>
      <c r="G68" s="14">
        <f t="shared" si="9"/>
        <v>0</v>
      </c>
      <c r="H68" s="14">
        <f t="shared" si="16"/>
        <v>0</v>
      </c>
      <c r="I68" s="24">
        <f t="shared" si="17"/>
        <v>0</v>
      </c>
      <c r="J68" s="24">
        <f t="shared" si="8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0"/>
        <v>12026</v>
      </c>
      <c r="B69" s="12">
        <f ca="1" t="shared" si="11"/>
        <v>46043</v>
      </c>
      <c r="C69" s="13">
        <f t="shared" si="12"/>
        <v>0</v>
      </c>
      <c r="D69" s="13">
        <f t="shared" si="13"/>
        <v>0</v>
      </c>
      <c r="E69" s="13">
        <f t="shared" si="14"/>
        <v>0</v>
      </c>
      <c r="F69" s="14">
        <f t="shared" si="15"/>
        <v>0</v>
      </c>
      <c r="G69" s="14">
        <f t="shared" ref="G69:G100" si="18">E69-F69</f>
        <v>0</v>
      </c>
      <c r="H69" s="14">
        <f t="shared" si="16"/>
        <v>0</v>
      </c>
      <c r="I69" s="24">
        <f t="shared" si="17"/>
        <v>0</v>
      </c>
      <c r="J69" s="24">
        <f t="shared" si="8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19">MONTH(B70)&amp;YEAR(B70)</f>
        <v>22026</v>
      </c>
      <c r="B70" s="12">
        <f ca="1" t="shared" ref="B70:B101" si="20">EDATE(B69,1)</f>
        <v>46074</v>
      </c>
      <c r="C70" s="13">
        <f t="shared" ref="C70:C101" si="21">C69-H70+I70</f>
        <v>0</v>
      </c>
      <c r="D70" s="13">
        <f t="shared" ref="D70:D101" si="22">C69*$K$1</f>
        <v>0</v>
      </c>
      <c r="E70" s="13">
        <f t="shared" ref="E70:E101" si="23">C69*$K$1+G69</f>
        <v>0</v>
      </c>
      <c r="F70" s="14">
        <f t="shared" ref="F70:F101" si="24">IF(J70&gt;E70,E70,J70)</f>
        <v>0</v>
      </c>
      <c r="G70" s="14">
        <f t="shared" si="18"/>
        <v>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8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19"/>
        <v>32026</v>
      </c>
      <c r="B71" s="12">
        <f ca="1" t="shared" si="20"/>
        <v>46102</v>
      </c>
      <c r="C71" s="13">
        <f t="shared" si="21"/>
        <v>0</v>
      </c>
      <c r="D71" s="13">
        <f t="shared" si="22"/>
        <v>0</v>
      </c>
      <c r="E71" s="13">
        <f t="shared" si="23"/>
        <v>0</v>
      </c>
      <c r="F71" s="14">
        <f t="shared" si="24"/>
        <v>0</v>
      </c>
      <c r="G71" s="14">
        <f t="shared" si="18"/>
        <v>0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19"/>
        <v>42026</v>
      </c>
      <c r="B72" s="12">
        <f ca="1" t="shared" si="20"/>
        <v>46133</v>
      </c>
      <c r="C72" s="13">
        <f t="shared" si="21"/>
        <v>0</v>
      </c>
      <c r="D72" s="13">
        <f t="shared" si="22"/>
        <v>0</v>
      </c>
      <c r="E72" s="13">
        <f t="shared" si="23"/>
        <v>0</v>
      </c>
      <c r="F72" s="14">
        <f t="shared" si="24"/>
        <v>0</v>
      </c>
      <c r="G72" s="14">
        <f t="shared" si="18"/>
        <v>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19"/>
        <v>52026</v>
      </c>
      <c r="B73" s="12">
        <f ca="1" t="shared" si="20"/>
        <v>46163</v>
      </c>
      <c r="C73" s="13">
        <f t="shared" si="21"/>
        <v>0</v>
      </c>
      <c r="D73" s="13">
        <f t="shared" si="22"/>
        <v>0</v>
      </c>
      <c r="E73" s="13">
        <f t="shared" si="23"/>
        <v>0</v>
      </c>
      <c r="F73" s="14">
        <f t="shared" si="24"/>
        <v>0</v>
      </c>
      <c r="G73" s="14">
        <f t="shared" si="18"/>
        <v>0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19"/>
        <v>62026</v>
      </c>
      <c r="B74" s="12">
        <f ca="1" t="shared" si="20"/>
        <v>46194</v>
      </c>
      <c r="C74" s="13">
        <f t="shared" si="21"/>
        <v>0</v>
      </c>
      <c r="D74" s="13">
        <f t="shared" si="22"/>
        <v>0</v>
      </c>
      <c r="E74" s="13">
        <f t="shared" si="23"/>
        <v>0</v>
      </c>
      <c r="F74" s="14">
        <f t="shared" si="24"/>
        <v>0</v>
      </c>
      <c r="G74" s="14">
        <f t="shared" si="18"/>
        <v>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19"/>
        <v>72026</v>
      </c>
      <c r="B75" s="12">
        <f ca="1" t="shared" si="20"/>
        <v>46224</v>
      </c>
      <c r="C75" s="13">
        <f t="shared" si="21"/>
        <v>0</v>
      </c>
      <c r="D75" s="13">
        <f t="shared" si="22"/>
        <v>0</v>
      </c>
      <c r="E75" s="13">
        <f t="shared" si="23"/>
        <v>0</v>
      </c>
      <c r="F75" s="14">
        <f t="shared" si="24"/>
        <v>0</v>
      </c>
      <c r="G75" s="14">
        <f t="shared" si="18"/>
        <v>0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19"/>
        <v>82026</v>
      </c>
      <c r="B76" s="12">
        <f ca="1" t="shared" si="20"/>
        <v>46255</v>
      </c>
      <c r="C76" s="13">
        <f t="shared" si="21"/>
        <v>0</v>
      </c>
      <c r="D76" s="13">
        <f t="shared" si="22"/>
        <v>0</v>
      </c>
      <c r="E76" s="13">
        <f t="shared" si="23"/>
        <v>0</v>
      </c>
      <c r="F76" s="14">
        <f t="shared" si="24"/>
        <v>0</v>
      </c>
      <c r="G76" s="14">
        <f t="shared" si="18"/>
        <v>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19"/>
        <v>92026</v>
      </c>
      <c r="B77" s="12">
        <f ca="1" t="shared" si="20"/>
        <v>46286</v>
      </c>
      <c r="C77" s="13">
        <f t="shared" si="21"/>
        <v>0</v>
      </c>
      <c r="D77" s="13">
        <f t="shared" si="22"/>
        <v>0</v>
      </c>
      <c r="E77" s="13">
        <f t="shared" si="23"/>
        <v>0</v>
      </c>
      <c r="F77" s="14">
        <f t="shared" si="24"/>
        <v>0</v>
      </c>
      <c r="G77" s="14">
        <f t="shared" si="18"/>
        <v>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19"/>
        <v>102026</v>
      </c>
      <c r="B78" s="12">
        <f ca="1" t="shared" si="20"/>
        <v>46316</v>
      </c>
      <c r="C78" s="13">
        <f t="shared" si="21"/>
        <v>0</v>
      </c>
      <c r="D78" s="13">
        <f t="shared" si="22"/>
        <v>0</v>
      </c>
      <c r="E78" s="13">
        <f t="shared" si="23"/>
        <v>0</v>
      </c>
      <c r="F78" s="14">
        <f t="shared" si="24"/>
        <v>0</v>
      </c>
      <c r="G78" s="14">
        <f t="shared" si="18"/>
        <v>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19"/>
        <v>112026</v>
      </c>
      <c r="B79" s="12">
        <f ca="1" t="shared" si="20"/>
        <v>46347</v>
      </c>
      <c r="C79" s="13">
        <f t="shared" si="21"/>
        <v>0</v>
      </c>
      <c r="D79" s="13">
        <f t="shared" si="22"/>
        <v>0</v>
      </c>
      <c r="E79" s="13">
        <f t="shared" si="23"/>
        <v>0</v>
      </c>
      <c r="F79" s="14">
        <f t="shared" si="24"/>
        <v>0</v>
      </c>
      <c r="G79" s="14">
        <f t="shared" si="18"/>
        <v>0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19"/>
        <v>122026</v>
      </c>
      <c r="B80" s="12">
        <f ca="1" t="shared" si="20"/>
        <v>46377</v>
      </c>
      <c r="C80" s="13">
        <f t="shared" si="21"/>
        <v>0</v>
      </c>
      <c r="D80" s="13">
        <f t="shared" si="22"/>
        <v>0</v>
      </c>
      <c r="E80" s="13">
        <f t="shared" si="23"/>
        <v>0</v>
      </c>
      <c r="F80" s="14">
        <f t="shared" si="24"/>
        <v>0</v>
      </c>
      <c r="G80" s="14">
        <f t="shared" si="18"/>
        <v>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19"/>
        <v>12027</v>
      </c>
      <c r="B81" s="12">
        <f ca="1" t="shared" si="20"/>
        <v>46408</v>
      </c>
      <c r="C81" s="13">
        <f t="shared" si="21"/>
        <v>0</v>
      </c>
      <c r="D81" s="13">
        <f t="shared" si="22"/>
        <v>0</v>
      </c>
      <c r="E81" s="13">
        <f t="shared" si="23"/>
        <v>0</v>
      </c>
      <c r="F81" s="14">
        <f t="shared" si="24"/>
        <v>0</v>
      </c>
      <c r="G81" s="14">
        <f t="shared" si="18"/>
        <v>0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19"/>
        <v>22027</v>
      </c>
      <c r="B82" s="12">
        <f ca="1" t="shared" si="20"/>
        <v>46439</v>
      </c>
      <c r="C82" s="13">
        <f t="shared" si="21"/>
        <v>0</v>
      </c>
      <c r="D82" s="13">
        <f t="shared" si="22"/>
        <v>0</v>
      </c>
      <c r="E82" s="13">
        <f t="shared" si="23"/>
        <v>0</v>
      </c>
      <c r="F82" s="14">
        <f t="shared" si="24"/>
        <v>0</v>
      </c>
      <c r="G82" s="14">
        <f t="shared" si="18"/>
        <v>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19"/>
        <v>32027</v>
      </c>
      <c r="B83" s="12">
        <f ca="1" t="shared" si="20"/>
        <v>46467</v>
      </c>
      <c r="C83" s="13">
        <f t="shared" si="21"/>
        <v>0</v>
      </c>
      <c r="D83" s="13">
        <f t="shared" si="22"/>
        <v>0</v>
      </c>
      <c r="E83" s="13">
        <f t="shared" si="23"/>
        <v>0</v>
      </c>
      <c r="F83" s="14">
        <f t="shared" si="24"/>
        <v>0</v>
      </c>
      <c r="G83" s="14">
        <f t="shared" si="18"/>
        <v>0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19"/>
        <v>42027</v>
      </c>
      <c r="B84" s="12">
        <f ca="1" t="shared" si="20"/>
        <v>46498</v>
      </c>
      <c r="C84" s="13">
        <f t="shared" si="21"/>
        <v>0</v>
      </c>
      <c r="D84" s="13">
        <f t="shared" si="22"/>
        <v>0</v>
      </c>
      <c r="E84" s="13">
        <f t="shared" si="23"/>
        <v>0</v>
      </c>
      <c r="F84" s="14">
        <f t="shared" si="24"/>
        <v>0</v>
      </c>
      <c r="G84" s="14">
        <f t="shared" si="18"/>
        <v>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19"/>
        <v>52027</v>
      </c>
      <c r="B85" s="12">
        <f ca="1" t="shared" si="20"/>
        <v>46528</v>
      </c>
      <c r="C85" s="13">
        <f t="shared" si="21"/>
        <v>0</v>
      </c>
      <c r="D85" s="13">
        <f t="shared" si="22"/>
        <v>0</v>
      </c>
      <c r="E85" s="13">
        <f t="shared" si="23"/>
        <v>0</v>
      </c>
      <c r="F85" s="14">
        <f t="shared" si="24"/>
        <v>0</v>
      </c>
      <c r="G85" s="14">
        <f t="shared" si="18"/>
        <v>0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19"/>
        <v>62027</v>
      </c>
      <c r="B86" s="12">
        <f ca="1" t="shared" si="20"/>
        <v>46559</v>
      </c>
      <c r="C86" s="13">
        <f t="shared" si="21"/>
        <v>0</v>
      </c>
      <c r="D86" s="13">
        <f t="shared" si="22"/>
        <v>0</v>
      </c>
      <c r="E86" s="13">
        <f t="shared" si="23"/>
        <v>0</v>
      </c>
      <c r="F86" s="14">
        <f t="shared" si="24"/>
        <v>0</v>
      </c>
      <c r="G86" s="14">
        <f t="shared" si="18"/>
        <v>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19"/>
        <v>72027</v>
      </c>
      <c r="B87" s="12">
        <f ca="1" t="shared" si="20"/>
        <v>46589</v>
      </c>
      <c r="C87" s="13">
        <f t="shared" si="21"/>
        <v>0</v>
      </c>
      <c r="D87" s="13">
        <f t="shared" si="22"/>
        <v>0</v>
      </c>
      <c r="E87" s="13">
        <f t="shared" si="23"/>
        <v>0</v>
      </c>
      <c r="F87" s="14">
        <f t="shared" si="24"/>
        <v>0</v>
      </c>
      <c r="G87" s="14">
        <f t="shared" si="18"/>
        <v>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19"/>
        <v>82027</v>
      </c>
      <c r="B88" s="12">
        <f ca="1" t="shared" si="20"/>
        <v>46620</v>
      </c>
      <c r="C88" s="13">
        <f t="shared" si="21"/>
        <v>0</v>
      </c>
      <c r="D88" s="13">
        <f t="shared" si="22"/>
        <v>0</v>
      </c>
      <c r="E88" s="13">
        <f t="shared" si="23"/>
        <v>0</v>
      </c>
      <c r="F88" s="14">
        <f t="shared" si="24"/>
        <v>0</v>
      </c>
      <c r="G88" s="14">
        <f t="shared" si="18"/>
        <v>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19"/>
        <v>92027</v>
      </c>
      <c r="B89" s="12">
        <f ca="1" t="shared" si="20"/>
        <v>46651</v>
      </c>
      <c r="C89" s="13">
        <f t="shared" si="21"/>
        <v>0</v>
      </c>
      <c r="D89" s="13">
        <f t="shared" si="22"/>
        <v>0</v>
      </c>
      <c r="E89" s="13">
        <f t="shared" si="23"/>
        <v>0</v>
      </c>
      <c r="F89" s="14">
        <f t="shared" si="24"/>
        <v>0</v>
      </c>
      <c r="G89" s="14">
        <f t="shared" si="18"/>
        <v>0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19"/>
        <v>102027</v>
      </c>
      <c r="B90" s="12">
        <f ca="1" t="shared" si="20"/>
        <v>46681</v>
      </c>
      <c r="C90" s="13">
        <f t="shared" si="21"/>
        <v>0</v>
      </c>
      <c r="D90" s="13">
        <f t="shared" si="22"/>
        <v>0</v>
      </c>
      <c r="E90" s="13">
        <f t="shared" si="23"/>
        <v>0</v>
      </c>
      <c r="F90" s="14">
        <f t="shared" si="24"/>
        <v>0</v>
      </c>
      <c r="G90" s="14">
        <f t="shared" si="18"/>
        <v>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19"/>
        <v>112027</v>
      </c>
      <c r="B91" s="12">
        <f ca="1" t="shared" si="20"/>
        <v>46712</v>
      </c>
      <c r="C91" s="13">
        <f t="shared" si="21"/>
        <v>0</v>
      </c>
      <c r="D91" s="13">
        <f t="shared" si="22"/>
        <v>0</v>
      </c>
      <c r="E91" s="13">
        <f t="shared" si="23"/>
        <v>0</v>
      </c>
      <c r="F91" s="14">
        <f t="shared" si="24"/>
        <v>0</v>
      </c>
      <c r="G91" s="14">
        <f t="shared" si="18"/>
        <v>0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19"/>
        <v>122027</v>
      </c>
      <c r="B92" s="12">
        <f ca="1" t="shared" si="20"/>
        <v>46742</v>
      </c>
      <c r="C92" s="13">
        <f t="shared" si="21"/>
        <v>0</v>
      </c>
      <c r="D92" s="13">
        <f t="shared" si="22"/>
        <v>0</v>
      </c>
      <c r="E92" s="13">
        <f t="shared" si="23"/>
        <v>0</v>
      </c>
      <c r="F92" s="14">
        <f t="shared" si="24"/>
        <v>0</v>
      </c>
      <c r="G92" s="14">
        <f t="shared" si="18"/>
        <v>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19"/>
        <v>12028</v>
      </c>
      <c r="B93" s="12">
        <f ca="1" t="shared" si="20"/>
        <v>46773</v>
      </c>
      <c r="C93" s="13">
        <f t="shared" si="21"/>
        <v>0</v>
      </c>
      <c r="D93" s="13">
        <f t="shared" si="22"/>
        <v>0</v>
      </c>
      <c r="E93" s="13">
        <f t="shared" si="23"/>
        <v>0</v>
      </c>
      <c r="F93" s="14">
        <f t="shared" si="24"/>
        <v>0</v>
      </c>
      <c r="G93" s="14">
        <f t="shared" si="18"/>
        <v>0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19"/>
        <v>22028</v>
      </c>
      <c r="B94" s="12">
        <f ca="1" t="shared" si="20"/>
        <v>46804</v>
      </c>
      <c r="C94" s="13">
        <f t="shared" si="21"/>
        <v>0</v>
      </c>
      <c r="D94" s="13">
        <f t="shared" si="22"/>
        <v>0</v>
      </c>
      <c r="E94" s="13">
        <f t="shared" si="23"/>
        <v>0</v>
      </c>
      <c r="F94" s="14">
        <f t="shared" si="24"/>
        <v>0</v>
      </c>
      <c r="G94" s="14">
        <f t="shared" si="18"/>
        <v>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19"/>
        <v>32028</v>
      </c>
      <c r="B95" s="12">
        <f ca="1" t="shared" si="20"/>
        <v>46833</v>
      </c>
      <c r="C95" s="13">
        <f t="shared" si="21"/>
        <v>0</v>
      </c>
      <c r="D95" s="13">
        <f t="shared" si="22"/>
        <v>0</v>
      </c>
      <c r="E95" s="13">
        <f t="shared" si="23"/>
        <v>0</v>
      </c>
      <c r="F95" s="14">
        <f t="shared" si="24"/>
        <v>0</v>
      </c>
      <c r="G95" s="14">
        <f t="shared" si="18"/>
        <v>0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19"/>
        <v>42028</v>
      </c>
      <c r="B96" s="12">
        <f ca="1" t="shared" si="20"/>
        <v>46864</v>
      </c>
      <c r="C96" s="13">
        <f t="shared" si="21"/>
        <v>0</v>
      </c>
      <c r="D96" s="13">
        <f t="shared" si="22"/>
        <v>0</v>
      </c>
      <c r="E96" s="13">
        <f t="shared" si="23"/>
        <v>0</v>
      </c>
      <c r="F96" s="14">
        <f t="shared" si="24"/>
        <v>0</v>
      </c>
      <c r="G96" s="14">
        <f t="shared" si="18"/>
        <v>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19"/>
        <v>52028</v>
      </c>
      <c r="B97" s="12">
        <f ca="1" t="shared" si="20"/>
        <v>46894</v>
      </c>
      <c r="C97" s="13">
        <f t="shared" si="21"/>
        <v>0</v>
      </c>
      <c r="D97" s="13">
        <f t="shared" si="22"/>
        <v>0</v>
      </c>
      <c r="E97" s="13">
        <f t="shared" si="23"/>
        <v>0</v>
      </c>
      <c r="F97" s="14">
        <f t="shared" si="24"/>
        <v>0</v>
      </c>
      <c r="G97" s="14">
        <f t="shared" si="18"/>
        <v>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19"/>
        <v>62028</v>
      </c>
      <c r="B98" s="12">
        <f ca="1" t="shared" si="20"/>
        <v>46925</v>
      </c>
      <c r="C98" s="13">
        <f t="shared" si="21"/>
        <v>0</v>
      </c>
      <c r="D98" s="13">
        <f t="shared" si="22"/>
        <v>0</v>
      </c>
      <c r="E98" s="13">
        <f t="shared" si="23"/>
        <v>0</v>
      </c>
      <c r="F98" s="14">
        <f t="shared" si="24"/>
        <v>0</v>
      </c>
      <c r="G98" s="14">
        <f t="shared" si="18"/>
        <v>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19"/>
        <v>72028</v>
      </c>
      <c r="B99" s="12">
        <f ca="1" t="shared" si="20"/>
        <v>46955</v>
      </c>
      <c r="C99" s="13">
        <f t="shared" si="21"/>
        <v>0</v>
      </c>
      <c r="D99" s="13">
        <f t="shared" si="22"/>
        <v>0</v>
      </c>
      <c r="E99" s="13">
        <f t="shared" si="23"/>
        <v>0</v>
      </c>
      <c r="F99" s="14">
        <f t="shared" si="24"/>
        <v>0</v>
      </c>
      <c r="G99" s="14">
        <f t="shared" si="18"/>
        <v>0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19"/>
        <v>82028</v>
      </c>
      <c r="B100" s="12">
        <f ca="1" t="shared" si="20"/>
        <v>46986</v>
      </c>
      <c r="C100" s="13">
        <f t="shared" si="21"/>
        <v>0</v>
      </c>
      <c r="D100" s="13">
        <f t="shared" si="22"/>
        <v>0</v>
      </c>
      <c r="E100" s="13">
        <f t="shared" si="23"/>
        <v>0</v>
      </c>
      <c r="F100" s="14">
        <f t="shared" si="24"/>
        <v>0</v>
      </c>
      <c r="G100" s="14">
        <f t="shared" si="18"/>
        <v>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19"/>
        <v>92028</v>
      </c>
      <c r="B101" s="12">
        <f ca="1" t="shared" si="20"/>
        <v>47017</v>
      </c>
      <c r="C101" s="13">
        <f t="shared" si="21"/>
        <v>0</v>
      </c>
      <c r="D101" s="13">
        <f t="shared" si="22"/>
        <v>0</v>
      </c>
      <c r="E101" s="13">
        <f t="shared" si="23"/>
        <v>0</v>
      </c>
      <c r="F101" s="14">
        <f t="shared" si="24"/>
        <v>0</v>
      </c>
      <c r="G101" s="14">
        <f t="shared" ref="G101:G124" si="28">E101-F101</f>
        <v>0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29">MONTH(B102)&amp;YEAR(B102)</f>
        <v>102028</v>
      </c>
      <c r="B102" s="12">
        <f ca="1" t="shared" ref="B102:B124" si="30">EDATE(B101,1)</f>
        <v>47047</v>
      </c>
      <c r="C102" s="13">
        <f t="shared" ref="C102:C124" si="31">C101-H102+I102</f>
        <v>0</v>
      </c>
      <c r="D102" s="13">
        <f t="shared" ref="D102:D124" si="32">C101*$K$1</f>
        <v>0</v>
      </c>
      <c r="E102" s="13">
        <f t="shared" ref="E102:E124" si="33">C101*$K$1+G101</f>
        <v>0</v>
      </c>
      <c r="F102" s="14">
        <f t="shared" ref="F102:F124" si="34">IF(J102&gt;E102,E102,J102)</f>
        <v>0</v>
      </c>
      <c r="G102" s="14">
        <f t="shared" si="28"/>
        <v>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29"/>
        <v>112028</v>
      </c>
      <c r="B103" s="12">
        <f ca="1" t="shared" si="30"/>
        <v>47078</v>
      </c>
      <c r="C103" s="13">
        <f t="shared" si="31"/>
        <v>0</v>
      </c>
      <c r="D103" s="13">
        <f t="shared" si="32"/>
        <v>0</v>
      </c>
      <c r="E103" s="13">
        <f t="shared" si="33"/>
        <v>0</v>
      </c>
      <c r="F103" s="14">
        <f t="shared" si="34"/>
        <v>0</v>
      </c>
      <c r="G103" s="14">
        <f t="shared" si="28"/>
        <v>0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29"/>
        <v>122028</v>
      </c>
      <c r="B104" s="12">
        <f ca="1" t="shared" si="30"/>
        <v>47108</v>
      </c>
      <c r="C104" s="13">
        <f t="shared" si="31"/>
        <v>0</v>
      </c>
      <c r="D104" s="13">
        <f t="shared" si="32"/>
        <v>0</v>
      </c>
      <c r="E104" s="13">
        <f t="shared" si="33"/>
        <v>0</v>
      </c>
      <c r="F104" s="14">
        <f t="shared" si="34"/>
        <v>0</v>
      </c>
      <c r="G104" s="14">
        <f t="shared" si="28"/>
        <v>0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29"/>
        <v>12029</v>
      </c>
      <c r="B105" s="12">
        <f ca="1" t="shared" si="30"/>
        <v>47139</v>
      </c>
      <c r="C105" s="13">
        <f t="shared" si="31"/>
        <v>0</v>
      </c>
      <c r="D105" s="13">
        <f t="shared" si="32"/>
        <v>0</v>
      </c>
      <c r="E105" s="13">
        <f t="shared" si="33"/>
        <v>0</v>
      </c>
      <c r="F105" s="14">
        <f t="shared" si="34"/>
        <v>0</v>
      </c>
      <c r="G105" s="14">
        <f t="shared" si="28"/>
        <v>0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29"/>
        <v>22029</v>
      </c>
      <c r="B106" s="12">
        <f ca="1" t="shared" si="30"/>
        <v>47170</v>
      </c>
      <c r="C106" s="13">
        <f t="shared" si="31"/>
        <v>0</v>
      </c>
      <c r="D106" s="13">
        <f t="shared" si="32"/>
        <v>0</v>
      </c>
      <c r="E106" s="13">
        <f t="shared" si="33"/>
        <v>0</v>
      </c>
      <c r="F106" s="14">
        <f t="shared" si="34"/>
        <v>0</v>
      </c>
      <c r="G106" s="14">
        <f t="shared" si="28"/>
        <v>0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29"/>
        <v>32029</v>
      </c>
      <c r="B107" s="12">
        <f ca="1" t="shared" si="30"/>
        <v>47198</v>
      </c>
      <c r="C107" s="13">
        <f t="shared" si="31"/>
        <v>0</v>
      </c>
      <c r="D107" s="13">
        <f t="shared" si="32"/>
        <v>0</v>
      </c>
      <c r="E107" s="13">
        <f t="shared" si="33"/>
        <v>0</v>
      </c>
      <c r="F107" s="14">
        <f t="shared" si="34"/>
        <v>0</v>
      </c>
      <c r="G107" s="14">
        <f t="shared" si="28"/>
        <v>0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29"/>
        <v>42029</v>
      </c>
      <c r="B108" s="12">
        <f ca="1" t="shared" si="30"/>
        <v>47229</v>
      </c>
      <c r="C108" s="13">
        <f t="shared" si="31"/>
        <v>0</v>
      </c>
      <c r="D108" s="13">
        <f t="shared" si="32"/>
        <v>0</v>
      </c>
      <c r="E108" s="13">
        <f t="shared" si="33"/>
        <v>0</v>
      </c>
      <c r="F108" s="14">
        <f t="shared" si="34"/>
        <v>0</v>
      </c>
      <c r="G108" s="14">
        <f t="shared" si="28"/>
        <v>0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29"/>
        <v>52029</v>
      </c>
      <c r="B109" s="12">
        <f ca="1" t="shared" si="30"/>
        <v>47259</v>
      </c>
      <c r="C109" s="13">
        <f t="shared" si="31"/>
        <v>0</v>
      </c>
      <c r="D109" s="13">
        <f t="shared" si="32"/>
        <v>0</v>
      </c>
      <c r="E109" s="13">
        <f t="shared" si="33"/>
        <v>0</v>
      </c>
      <c r="F109" s="14">
        <f t="shared" si="34"/>
        <v>0</v>
      </c>
      <c r="G109" s="14">
        <f t="shared" si="28"/>
        <v>0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29"/>
        <v>62029</v>
      </c>
      <c r="B110" s="12">
        <f ca="1" t="shared" si="30"/>
        <v>47290</v>
      </c>
      <c r="C110" s="13">
        <f t="shared" si="31"/>
        <v>0</v>
      </c>
      <c r="D110" s="13">
        <f t="shared" si="32"/>
        <v>0</v>
      </c>
      <c r="E110" s="13">
        <f t="shared" si="33"/>
        <v>0</v>
      </c>
      <c r="F110" s="14">
        <f t="shared" si="34"/>
        <v>0</v>
      </c>
      <c r="G110" s="14">
        <f t="shared" si="28"/>
        <v>0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29"/>
        <v>72029</v>
      </c>
      <c r="B111" s="12">
        <f ca="1" t="shared" si="30"/>
        <v>47320</v>
      </c>
      <c r="C111" s="13">
        <f t="shared" si="31"/>
        <v>0</v>
      </c>
      <c r="D111" s="13">
        <f t="shared" si="32"/>
        <v>0</v>
      </c>
      <c r="E111" s="13">
        <f t="shared" si="33"/>
        <v>0</v>
      </c>
      <c r="F111" s="14">
        <f t="shared" si="34"/>
        <v>0</v>
      </c>
      <c r="G111" s="14">
        <f t="shared" si="28"/>
        <v>0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29"/>
        <v>82029</v>
      </c>
      <c r="B112" s="12">
        <f ca="1" t="shared" si="30"/>
        <v>47351</v>
      </c>
      <c r="C112" s="13">
        <f t="shared" si="31"/>
        <v>0</v>
      </c>
      <c r="D112" s="13">
        <f t="shared" si="32"/>
        <v>0</v>
      </c>
      <c r="E112" s="13">
        <f t="shared" si="33"/>
        <v>0</v>
      </c>
      <c r="F112" s="14">
        <f t="shared" si="34"/>
        <v>0</v>
      </c>
      <c r="G112" s="14">
        <f t="shared" si="28"/>
        <v>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29"/>
        <v>92029</v>
      </c>
      <c r="B113" s="12">
        <f ca="1" t="shared" si="30"/>
        <v>47382</v>
      </c>
      <c r="C113" s="13">
        <f t="shared" si="31"/>
        <v>0</v>
      </c>
      <c r="D113" s="13">
        <f t="shared" si="32"/>
        <v>0</v>
      </c>
      <c r="E113" s="13">
        <f t="shared" si="33"/>
        <v>0</v>
      </c>
      <c r="F113" s="14">
        <f t="shared" si="34"/>
        <v>0</v>
      </c>
      <c r="G113" s="14">
        <f t="shared" si="28"/>
        <v>0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29"/>
        <v>102029</v>
      </c>
      <c r="B114" s="12">
        <f ca="1" t="shared" si="30"/>
        <v>47412</v>
      </c>
      <c r="C114" s="13">
        <f t="shared" si="31"/>
        <v>0</v>
      </c>
      <c r="D114" s="13">
        <f t="shared" si="32"/>
        <v>0</v>
      </c>
      <c r="E114" s="13">
        <f t="shared" si="33"/>
        <v>0</v>
      </c>
      <c r="F114" s="14">
        <f t="shared" si="34"/>
        <v>0</v>
      </c>
      <c r="G114" s="14">
        <f t="shared" si="28"/>
        <v>0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29"/>
        <v>112029</v>
      </c>
      <c r="B115" s="12">
        <f ca="1" t="shared" si="30"/>
        <v>47443</v>
      </c>
      <c r="C115" s="13">
        <f t="shared" si="31"/>
        <v>0</v>
      </c>
      <c r="D115" s="13">
        <f t="shared" si="32"/>
        <v>0</v>
      </c>
      <c r="E115" s="13">
        <f t="shared" si="33"/>
        <v>0</v>
      </c>
      <c r="F115" s="14">
        <f t="shared" si="34"/>
        <v>0</v>
      </c>
      <c r="G115" s="14">
        <f t="shared" si="28"/>
        <v>0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29"/>
        <v>122029</v>
      </c>
      <c r="B116" s="12">
        <f ca="1" t="shared" si="30"/>
        <v>47473</v>
      </c>
      <c r="C116" s="13">
        <f t="shared" si="31"/>
        <v>0</v>
      </c>
      <c r="D116" s="13">
        <f t="shared" si="32"/>
        <v>0</v>
      </c>
      <c r="E116" s="13">
        <f t="shared" si="33"/>
        <v>0</v>
      </c>
      <c r="F116" s="14">
        <f t="shared" si="34"/>
        <v>0</v>
      </c>
      <c r="G116" s="14">
        <f t="shared" si="28"/>
        <v>0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29"/>
        <v>12030</v>
      </c>
      <c r="B117" s="12">
        <f ca="1" t="shared" si="30"/>
        <v>47504</v>
      </c>
      <c r="C117" s="13">
        <f t="shared" si="31"/>
        <v>0</v>
      </c>
      <c r="D117" s="13">
        <f t="shared" si="32"/>
        <v>0</v>
      </c>
      <c r="E117" s="13">
        <f t="shared" si="33"/>
        <v>0</v>
      </c>
      <c r="F117" s="14">
        <f t="shared" si="34"/>
        <v>0</v>
      </c>
      <c r="G117" s="14">
        <f t="shared" si="28"/>
        <v>0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29"/>
        <v>22030</v>
      </c>
      <c r="B118" s="12">
        <f ca="1" t="shared" si="30"/>
        <v>47535</v>
      </c>
      <c r="C118" s="13">
        <f t="shared" si="31"/>
        <v>0</v>
      </c>
      <c r="D118" s="13">
        <f t="shared" si="32"/>
        <v>0</v>
      </c>
      <c r="E118" s="13">
        <f t="shared" si="33"/>
        <v>0</v>
      </c>
      <c r="F118" s="14">
        <f t="shared" si="34"/>
        <v>0</v>
      </c>
      <c r="G118" s="14">
        <f t="shared" si="28"/>
        <v>0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29"/>
        <v>32030</v>
      </c>
      <c r="B119" s="12">
        <f ca="1" t="shared" si="30"/>
        <v>47563</v>
      </c>
      <c r="C119" s="13">
        <f t="shared" si="31"/>
        <v>0</v>
      </c>
      <c r="D119" s="13">
        <f t="shared" si="32"/>
        <v>0</v>
      </c>
      <c r="E119" s="13">
        <f t="shared" si="33"/>
        <v>0</v>
      </c>
      <c r="F119" s="14">
        <f t="shared" si="34"/>
        <v>0</v>
      </c>
      <c r="G119" s="14">
        <f t="shared" si="28"/>
        <v>0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29"/>
        <v>42030</v>
      </c>
      <c r="B120" s="12">
        <f ca="1" t="shared" si="30"/>
        <v>47594</v>
      </c>
      <c r="C120" s="13">
        <f t="shared" si="31"/>
        <v>0</v>
      </c>
      <c r="D120" s="13">
        <f t="shared" si="32"/>
        <v>0</v>
      </c>
      <c r="E120" s="13">
        <f t="shared" si="33"/>
        <v>0</v>
      </c>
      <c r="F120" s="14">
        <f t="shared" si="34"/>
        <v>0</v>
      </c>
      <c r="G120" s="14">
        <f t="shared" si="28"/>
        <v>0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29"/>
        <v>52030</v>
      </c>
      <c r="B121" s="12">
        <f ca="1" t="shared" si="30"/>
        <v>47624</v>
      </c>
      <c r="C121" s="13">
        <f t="shared" si="31"/>
        <v>0</v>
      </c>
      <c r="D121" s="13">
        <f t="shared" si="32"/>
        <v>0</v>
      </c>
      <c r="E121" s="13">
        <f t="shared" si="33"/>
        <v>0</v>
      </c>
      <c r="F121" s="14">
        <f t="shared" si="34"/>
        <v>0</v>
      </c>
      <c r="G121" s="14">
        <f t="shared" si="28"/>
        <v>0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29"/>
        <v>62030</v>
      </c>
      <c r="B122" s="12">
        <f ca="1" t="shared" si="30"/>
        <v>47655</v>
      </c>
      <c r="C122" s="13">
        <f t="shared" si="31"/>
        <v>0</v>
      </c>
      <c r="D122" s="13">
        <f t="shared" si="32"/>
        <v>0</v>
      </c>
      <c r="E122" s="13">
        <f t="shared" si="33"/>
        <v>0</v>
      </c>
      <c r="F122" s="14">
        <f t="shared" si="34"/>
        <v>0</v>
      </c>
      <c r="G122" s="14">
        <f t="shared" si="28"/>
        <v>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29"/>
        <v>72030</v>
      </c>
      <c r="B123" s="12">
        <f ca="1" t="shared" si="30"/>
        <v>47685</v>
      </c>
      <c r="C123" s="13">
        <f t="shared" si="31"/>
        <v>0</v>
      </c>
      <c r="D123" s="13">
        <f t="shared" si="32"/>
        <v>0</v>
      </c>
      <c r="E123" s="13">
        <f t="shared" si="33"/>
        <v>0</v>
      </c>
      <c r="F123" s="14">
        <f t="shared" si="34"/>
        <v>0</v>
      </c>
      <c r="G123" s="14">
        <f t="shared" si="28"/>
        <v>0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29"/>
        <v>82030</v>
      </c>
      <c r="B124" s="12">
        <f ca="1" t="shared" si="30"/>
        <v>47716</v>
      </c>
      <c r="C124" s="13">
        <f t="shared" si="31"/>
        <v>0</v>
      </c>
      <c r="D124" s="13">
        <f t="shared" si="32"/>
        <v>0</v>
      </c>
      <c r="E124" s="13">
        <f t="shared" si="33"/>
        <v>0</v>
      </c>
      <c r="F124" s="14">
        <f t="shared" si="34"/>
        <v>0</v>
      </c>
      <c r="G124" s="14">
        <f t="shared" si="28"/>
        <v>0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N1" sqref="N1"/>
    </sheetView>
  </sheetViews>
  <sheetFormatPr defaultColWidth="11" defaultRowHeight="15"/>
  <cols>
    <col min="1" max="1" width="7" hidden="1" customWidth="1"/>
    <col min="2" max="2" width="9.71428571428571" customWidth="1"/>
    <col min="4" max="4" width="10.1428571428571" customWidth="1"/>
    <col min="5" max="5" width="12" customWidth="1"/>
    <col min="6" max="6" width="10.7142857142857" customWidth="1"/>
    <col min="7" max="7" width="12" customWidth="1"/>
    <col min="8" max="8" width="10.4285714285714" customWidth="1"/>
    <col min="9" max="9" width="9.85714285714286" customWidth="1"/>
    <col min="10" max="10" width="10" customWidth="1"/>
    <col min="15" max="15" width="11.1428571428571" customWidth="1"/>
    <col min="16" max="16" width="8.42857142857143" customWidth="1"/>
    <col min="17" max="17" width="4.14285714285714" customWidth="1"/>
    <col min="18" max="18" width="19" customWidth="1"/>
    <col min="19" max="19" width="9.57142857142857" customWidth="1"/>
  </cols>
  <sheetData>
    <row r="1" spans="2:16">
      <c r="B1" s="1" t="s">
        <v>9</v>
      </c>
      <c r="C1" s="2" t="s">
        <v>219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400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400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400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700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400</v>
      </c>
      <c r="D6" s="13">
        <f t="shared" ref="D6:D37" si="4">C5*$K$1</f>
        <v>40</v>
      </c>
      <c r="E6" s="13">
        <f t="shared" ref="E6:E37" si="5">C5*$K$1+G5</f>
        <v>40</v>
      </c>
      <c r="F6" s="14">
        <f t="shared" ref="F6:F37" si="6">IF(J6&gt;E6,E6,J6)</f>
        <v>40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40</v>
      </c>
      <c r="K6" s="27">
        <v>43620</v>
      </c>
      <c r="L6" s="26">
        <v>40</v>
      </c>
      <c r="M6" s="27"/>
      <c r="N6" s="28"/>
      <c r="O6" s="27"/>
      <c r="P6" s="28"/>
      <c r="R6" s="34" t="s">
        <v>5</v>
      </c>
      <c r="S6" s="33">
        <f ca="1">VLOOKUP($A$2,$A$5:$P$127,4,FALSE)</f>
        <v>70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700</v>
      </c>
      <c r="D7" s="13">
        <f t="shared" si="4"/>
        <v>40</v>
      </c>
      <c r="E7" s="13">
        <f t="shared" si="5"/>
        <v>40</v>
      </c>
      <c r="F7" s="14">
        <f t="shared" si="6"/>
        <v>40</v>
      </c>
      <c r="G7" s="14">
        <f t="shared" si="0"/>
        <v>0</v>
      </c>
      <c r="H7" s="14">
        <f t="shared" si="7"/>
        <v>0</v>
      </c>
      <c r="I7" s="24">
        <f t="shared" si="8"/>
        <v>300</v>
      </c>
      <c r="J7" s="24">
        <f t="shared" ref="J7:J70" si="9">IF($L7&gt;0,$L7,0)+IF($N7&gt;0,$N7,0)+IF($P7&gt;0,$P7,0)</f>
        <v>40</v>
      </c>
      <c r="K7" s="27">
        <v>43653</v>
      </c>
      <c r="L7" s="26">
        <v>40</v>
      </c>
      <c r="M7" s="27">
        <v>43653</v>
      </c>
      <c r="N7" s="28">
        <v>-300</v>
      </c>
      <c r="O7" s="27"/>
      <c r="P7" s="28"/>
      <c r="R7" s="35" t="s">
        <v>24</v>
      </c>
      <c r="S7" s="33">
        <f ca="1">VLOOKUP($A$2,$A$5:$P$127,7,FALSE)</f>
        <v>420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700</v>
      </c>
      <c r="D8" s="13">
        <f t="shared" si="4"/>
        <v>70</v>
      </c>
      <c r="E8" s="13">
        <f t="shared" si="5"/>
        <v>70</v>
      </c>
      <c r="F8" s="14">
        <f t="shared" si="6"/>
        <v>70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70</v>
      </c>
      <c r="K8" s="27">
        <v>43679</v>
      </c>
      <c r="L8" s="26">
        <v>70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700</v>
      </c>
      <c r="D9" s="13">
        <f t="shared" si="4"/>
        <v>70</v>
      </c>
      <c r="E9" s="13">
        <f t="shared" si="5"/>
        <v>70</v>
      </c>
      <c r="F9" s="14">
        <f t="shared" si="6"/>
        <v>70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70</v>
      </c>
      <c r="K9" s="27">
        <v>43713</v>
      </c>
      <c r="L9" s="26">
        <v>70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700</v>
      </c>
      <c r="D10" s="13">
        <f t="shared" si="4"/>
        <v>70</v>
      </c>
      <c r="E10" s="13">
        <f t="shared" si="5"/>
        <v>70</v>
      </c>
      <c r="F10" s="14">
        <f t="shared" si="6"/>
        <v>70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70</v>
      </c>
      <c r="K10" s="27">
        <v>43745</v>
      </c>
      <c r="L10" s="26">
        <v>70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700</v>
      </c>
      <c r="D11" s="13">
        <f t="shared" si="4"/>
        <v>70</v>
      </c>
      <c r="E11" s="13">
        <f t="shared" si="5"/>
        <v>70</v>
      </c>
      <c r="F11" s="14">
        <f t="shared" si="6"/>
        <v>70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70</v>
      </c>
      <c r="K11" s="27">
        <v>43775</v>
      </c>
      <c r="L11" s="26">
        <v>70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700</v>
      </c>
      <c r="D12" s="13">
        <f t="shared" si="4"/>
        <v>70</v>
      </c>
      <c r="E12" s="13">
        <f t="shared" si="5"/>
        <v>70</v>
      </c>
      <c r="F12" s="14">
        <f t="shared" si="6"/>
        <v>70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70</v>
      </c>
      <c r="K12" s="27">
        <v>43800</v>
      </c>
      <c r="L12" s="26">
        <v>70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700</v>
      </c>
      <c r="D13" s="13">
        <f t="shared" si="4"/>
        <v>70</v>
      </c>
      <c r="E13" s="13">
        <f t="shared" si="5"/>
        <v>70</v>
      </c>
      <c r="F13" s="14">
        <f t="shared" si="6"/>
        <v>70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70</v>
      </c>
      <c r="K13" s="27">
        <v>43863</v>
      </c>
      <c r="L13" s="26">
        <v>70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700</v>
      </c>
      <c r="D14" s="13">
        <f t="shared" si="4"/>
        <v>70</v>
      </c>
      <c r="E14" s="13">
        <f t="shared" si="5"/>
        <v>70</v>
      </c>
      <c r="F14" s="14">
        <f t="shared" si="6"/>
        <v>70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70</v>
      </c>
      <c r="K14" s="27">
        <v>43863</v>
      </c>
      <c r="L14" s="26">
        <v>70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700</v>
      </c>
      <c r="D15" s="13">
        <f t="shared" si="4"/>
        <v>70</v>
      </c>
      <c r="E15" s="13">
        <f t="shared" si="5"/>
        <v>70</v>
      </c>
      <c r="F15" s="14">
        <f t="shared" si="6"/>
        <v>70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70</v>
      </c>
      <c r="K15" s="29">
        <v>43904</v>
      </c>
      <c r="L15" s="26">
        <v>70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700</v>
      </c>
      <c r="D16" s="13">
        <f t="shared" si="4"/>
        <v>70</v>
      </c>
      <c r="E16" s="13">
        <f t="shared" si="5"/>
        <v>70</v>
      </c>
      <c r="F16" s="14">
        <f t="shared" si="6"/>
        <v>0</v>
      </c>
      <c r="G16" s="14">
        <f t="shared" si="0"/>
        <v>70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700</v>
      </c>
      <c r="D17" s="13">
        <f t="shared" si="4"/>
        <v>70</v>
      </c>
      <c r="E17" s="13">
        <f t="shared" si="5"/>
        <v>140</v>
      </c>
      <c r="F17" s="14">
        <f t="shared" si="6"/>
        <v>0</v>
      </c>
      <c r="G17" s="14">
        <f t="shared" si="0"/>
        <v>140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700</v>
      </c>
      <c r="D18" s="13">
        <f t="shared" si="4"/>
        <v>70</v>
      </c>
      <c r="E18" s="13">
        <f t="shared" si="5"/>
        <v>210</v>
      </c>
      <c r="F18" s="14">
        <f t="shared" si="6"/>
        <v>0</v>
      </c>
      <c r="G18" s="14">
        <f t="shared" si="0"/>
        <v>210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700</v>
      </c>
      <c r="D19" s="13">
        <f t="shared" si="4"/>
        <v>70</v>
      </c>
      <c r="E19" s="13">
        <f t="shared" si="5"/>
        <v>280</v>
      </c>
      <c r="F19" s="14">
        <f t="shared" si="6"/>
        <v>0</v>
      </c>
      <c r="G19" s="14">
        <f t="shared" si="0"/>
        <v>280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700</v>
      </c>
      <c r="D20" s="13">
        <f t="shared" si="4"/>
        <v>70</v>
      </c>
      <c r="E20" s="13">
        <f t="shared" si="5"/>
        <v>350</v>
      </c>
      <c r="F20" s="14">
        <f t="shared" si="6"/>
        <v>0</v>
      </c>
      <c r="G20" s="14">
        <f t="shared" si="0"/>
        <v>350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700</v>
      </c>
      <c r="D21" s="13">
        <f t="shared" si="4"/>
        <v>70</v>
      </c>
      <c r="E21" s="13">
        <f t="shared" si="5"/>
        <v>420</v>
      </c>
      <c r="F21" s="14">
        <f t="shared" si="6"/>
        <v>0</v>
      </c>
      <c r="G21" s="14">
        <f t="shared" si="0"/>
        <v>420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700</v>
      </c>
      <c r="D22" s="13">
        <f t="shared" si="4"/>
        <v>70</v>
      </c>
      <c r="E22" s="13">
        <f t="shared" si="5"/>
        <v>490</v>
      </c>
      <c r="F22" s="14">
        <f t="shared" si="6"/>
        <v>0</v>
      </c>
      <c r="G22" s="14">
        <f t="shared" si="0"/>
        <v>490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700</v>
      </c>
      <c r="D23" s="13">
        <f t="shared" si="4"/>
        <v>70</v>
      </c>
      <c r="E23" s="13">
        <f t="shared" si="5"/>
        <v>560</v>
      </c>
      <c r="F23" s="14">
        <f t="shared" si="6"/>
        <v>0</v>
      </c>
      <c r="G23" s="14">
        <f t="shared" si="0"/>
        <v>560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700</v>
      </c>
      <c r="D24" s="13">
        <f t="shared" si="4"/>
        <v>70</v>
      </c>
      <c r="E24" s="13">
        <f t="shared" si="5"/>
        <v>630</v>
      </c>
      <c r="F24" s="14">
        <f t="shared" si="6"/>
        <v>0</v>
      </c>
      <c r="G24" s="14">
        <f t="shared" si="0"/>
        <v>630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700</v>
      </c>
      <c r="D25" s="13">
        <f t="shared" si="4"/>
        <v>70</v>
      </c>
      <c r="E25" s="13">
        <f t="shared" si="5"/>
        <v>700</v>
      </c>
      <c r="F25" s="14">
        <f t="shared" si="6"/>
        <v>0</v>
      </c>
      <c r="G25" s="14">
        <f t="shared" si="0"/>
        <v>700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700</v>
      </c>
      <c r="D26" s="13">
        <f t="shared" si="4"/>
        <v>70</v>
      </c>
      <c r="E26" s="13">
        <f t="shared" si="5"/>
        <v>770</v>
      </c>
      <c r="F26" s="14">
        <f t="shared" si="6"/>
        <v>0</v>
      </c>
      <c r="G26" s="14">
        <f t="shared" si="0"/>
        <v>770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700</v>
      </c>
      <c r="D27" s="13">
        <f t="shared" si="4"/>
        <v>70</v>
      </c>
      <c r="E27" s="13">
        <f t="shared" si="5"/>
        <v>840</v>
      </c>
      <c r="F27" s="14">
        <f t="shared" si="6"/>
        <v>0</v>
      </c>
      <c r="G27" s="14">
        <f t="shared" si="0"/>
        <v>840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700</v>
      </c>
      <c r="D28" s="13">
        <f t="shared" si="4"/>
        <v>70</v>
      </c>
      <c r="E28" s="13">
        <f t="shared" si="5"/>
        <v>910</v>
      </c>
      <c r="F28" s="14">
        <f t="shared" si="6"/>
        <v>0</v>
      </c>
      <c r="G28" s="14">
        <f t="shared" si="0"/>
        <v>910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700</v>
      </c>
      <c r="D29" s="13">
        <f t="shared" si="4"/>
        <v>70</v>
      </c>
      <c r="E29" s="13">
        <f t="shared" si="5"/>
        <v>980</v>
      </c>
      <c r="F29" s="14">
        <f t="shared" si="6"/>
        <v>0</v>
      </c>
      <c r="G29" s="14">
        <f t="shared" si="0"/>
        <v>980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700</v>
      </c>
      <c r="D30" s="13">
        <f t="shared" si="4"/>
        <v>70</v>
      </c>
      <c r="E30" s="13">
        <f t="shared" si="5"/>
        <v>1050</v>
      </c>
      <c r="F30" s="14">
        <f t="shared" si="6"/>
        <v>0</v>
      </c>
      <c r="G30" s="14">
        <f t="shared" si="0"/>
        <v>1050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700</v>
      </c>
      <c r="D31" s="13">
        <f t="shared" si="4"/>
        <v>70</v>
      </c>
      <c r="E31" s="13">
        <f t="shared" si="5"/>
        <v>1120</v>
      </c>
      <c r="F31" s="14">
        <f t="shared" si="6"/>
        <v>0</v>
      </c>
      <c r="G31" s="14">
        <f t="shared" si="0"/>
        <v>1120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700</v>
      </c>
      <c r="D32" s="13">
        <f t="shared" si="4"/>
        <v>70</v>
      </c>
      <c r="E32" s="13">
        <f t="shared" si="5"/>
        <v>1190</v>
      </c>
      <c r="F32" s="14">
        <f t="shared" si="6"/>
        <v>0</v>
      </c>
      <c r="G32" s="14">
        <f t="shared" si="0"/>
        <v>1190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700</v>
      </c>
      <c r="D33" s="13">
        <f t="shared" si="4"/>
        <v>70</v>
      </c>
      <c r="E33" s="13">
        <f t="shared" si="5"/>
        <v>1260</v>
      </c>
      <c r="F33" s="14">
        <f t="shared" si="6"/>
        <v>0</v>
      </c>
      <c r="G33" s="14">
        <f t="shared" si="0"/>
        <v>1260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700</v>
      </c>
      <c r="D34" s="13">
        <f t="shared" si="4"/>
        <v>70</v>
      </c>
      <c r="E34" s="13">
        <f t="shared" si="5"/>
        <v>1330</v>
      </c>
      <c r="F34" s="14">
        <f t="shared" si="6"/>
        <v>0</v>
      </c>
      <c r="G34" s="14">
        <f t="shared" si="0"/>
        <v>1330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700</v>
      </c>
      <c r="D35" s="13">
        <f t="shared" si="4"/>
        <v>70</v>
      </c>
      <c r="E35" s="13">
        <f t="shared" si="5"/>
        <v>1400</v>
      </c>
      <c r="F35" s="14">
        <f t="shared" si="6"/>
        <v>0</v>
      </c>
      <c r="G35" s="14">
        <f t="shared" si="0"/>
        <v>1400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700</v>
      </c>
      <c r="D36" s="13">
        <f t="shared" si="4"/>
        <v>70</v>
      </c>
      <c r="E36" s="13">
        <f t="shared" si="5"/>
        <v>1470</v>
      </c>
      <c r="F36" s="14">
        <f t="shared" si="6"/>
        <v>0</v>
      </c>
      <c r="G36" s="14">
        <f t="shared" si="0"/>
        <v>1470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700</v>
      </c>
      <c r="D37" s="13">
        <f t="shared" si="4"/>
        <v>70</v>
      </c>
      <c r="E37" s="13">
        <f t="shared" si="5"/>
        <v>1540</v>
      </c>
      <c r="F37" s="14">
        <f t="shared" si="6"/>
        <v>0</v>
      </c>
      <c r="G37" s="14">
        <f t="shared" ref="G37:G68" si="10">E37-F37</f>
        <v>1540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700</v>
      </c>
      <c r="D38" s="13">
        <f t="shared" ref="D38:D69" si="14">C37*$K$1</f>
        <v>70</v>
      </c>
      <c r="E38" s="13">
        <f t="shared" ref="E38:E69" si="15">C37*$K$1+G37</f>
        <v>1610</v>
      </c>
      <c r="F38" s="14">
        <f t="shared" ref="F38:F69" si="16">IF(J38&gt;E38,E38,J38)</f>
        <v>0</v>
      </c>
      <c r="G38" s="14">
        <f t="shared" si="10"/>
        <v>1610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700</v>
      </c>
      <c r="D39" s="13">
        <f t="shared" si="14"/>
        <v>70</v>
      </c>
      <c r="E39" s="13">
        <f t="shared" si="15"/>
        <v>1680</v>
      </c>
      <c r="F39" s="14">
        <f t="shared" si="16"/>
        <v>0</v>
      </c>
      <c r="G39" s="14">
        <f t="shared" si="10"/>
        <v>1680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700</v>
      </c>
      <c r="D40" s="13">
        <f t="shared" si="14"/>
        <v>70</v>
      </c>
      <c r="E40" s="13">
        <f t="shared" si="15"/>
        <v>1750</v>
      </c>
      <c r="F40" s="14">
        <f t="shared" si="16"/>
        <v>0</v>
      </c>
      <c r="G40" s="14">
        <f t="shared" si="10"/>
        <v>1750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700</v>
      </c>
      <c r="D41" s="13">
        <f t="shared" si="14"/>
        <v>70</v>
      </c>
      <c r="E41" s="13">
        <f t="shared" si="15"/>
        <v>1820</v>
      </c>
      <c r="F41" s="14">
        <f t="shared" si="16"/>
        <v>0</v>
      </c>
      <c r="G41" s="14">
        <f t="shared" si="10"/>
        <v>1820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700</v>
      </c>
      <c r="D42" s="13">
        <f t="shared" si="14"/>
        <v>70</v>
      </c>
      <c r="E42" s="13">
        <f t="shared" si="15"/>
        <v>1890</v>
      </c>
      <c r="F42" s="14">
        <f t="shared" si="16"/>
        <v>0</v>
      </c>
      <c r="G42" s="14">
        <f t="shared" si="10"/>
        <v>1890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700</v>
      </c>
      <c r="D43" s="13">
        <f t="shared" si="14"/>
        <v>70</v>
      </c>
      <c r="E43" s="13">
        <f t="shared" si="15"/>
        <v>1960</v>
      </c>
      <c r="F43" s="14">
        <f t="shared" si="16"/>
        <v>0</v>
      </c>
      <c r="G43" s="14">
        <f t="shared" si="10"/>
        <v>1960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700</v>
      </c>
      <c r="D44" s="13">
        <f t="shared" si="14"/>
        <v>70</v>
      </c>
      <c r="E44" s="13">
        <f t="shared" si="15"/>
        <v>2030</v>
      </c>
      <c r="F44" s="14">
        <f t="shared" si="16"/>
        <v>0</v>
      </c>
      <c r="G44" s="14">
        <f t="shared" si="10"/>
        <v>2030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700</v>
      </c>
      <c r="D45" s="13">
        <f t="shared" si="14"/>
        <v>70</v>
      </c>
      <c r="E45" s="13">
        <f t="shared" si="15"/>
        <v>2100</v>
      </c>
      <c r="F45" s="14">
        <f t="shared" si="16"/>
        <v>0</v>
      </c>
      <c r="G45" s="14">
        <f t="shared" si="10"/>
        <v>2100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700</v>
      </c>
      <c r="D46" s="13">
        <f t="shared" si="14"/>
        <v>70</v>
      </c>
      <c r="E46" s="13">
        <f t="shared" si="15"/>
        <v>2170</v>
      </c>
      <c r="F46" s="14">
        <f t="shared" si="16"/>
        <v>0</v>
      </c>
      <c r="G46" s="14">
        <f t="shared" si="10"/>
        <v>2170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700</v>
      </c>
      <c r="D47" s="13">
        <f t="shared" si="14"/>
        <v>70</v>
      </c>
      <c r="E47" s="13">
        <f t="shared" si="15"/>
        <v>2240</v>
      </c>
      <c r="F47" s="14">
        <f t="shared" si="16"/>
        <v>0</v>
      </c>
      <c r="G47" s="14">
        <f t="shared" si="10"/>
        <v>2240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700</v>
      </c>
      <c r="D48" s="13">
        <f t="shared" si="14"/>
        <v>70</v>
      </c>
      <c r="E48" s="13">
        <f t="shared" si="15"/>
        <v>2310</v>
      </c>
      <c r="F48" s="14">
        <f t="shared" si="16"/>
        <v>0</v>
      </c>
      <c r="G48" s="14">
        <f t="shared" si="10"/>
        <v>2310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700</v>
      </c>
      <c r="D49" s="13">
        <f t="shared" si="14"/>
        <v>70</v>
      </c>
      <c r="E49" s="13">
        <f t="shared" si="15"/>
        <v>2380</v>
      </c>
      <c r="F49" s="14">
        <f t="shared" si="16"/>
        <v>0</v>
      </c>
      <c r="G49" s="14">
        <f t="shared" si="10"/>
        <v>2380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700</v>
      </c>
      <c r="D50" s="13">
        <f t="shared" si="14"/>
        <v>70</v>
      </c>
      <c r="E50" s="13">
        <f t="shared" si="15"/>
        <v>2450</v>
      </c>
      <c r="F50" s="14">
        <f t="shared" si="16"/>
        <v>0</v>
      </c>
      <c r="G50" s="14">
        <f t="shared" si="10"/>
        <v>2450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700</v>
      </c>
      <c r="D51" s="13">
        <f t="shared" si="14"/>
        <v>70</v>
      </c>
      <c r="E51" s="13">
        <f t="shared" si="15"/>
        <v>2520</v>
      </c>
      <c r="F51" s="14">
        <f t="shared" si="16"/>
        <v>0</v>
      </c>
      <c r="G51" s="14">
        <f t="shared" si="10"/>
        <v>2520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700</v>
      </c>
      <c r="D52" s="13">
        <f t="shared" si="14"/>
        <v>70</v>
      </c>
      <c r="E52" s="13">
        <f t="shared" si="15"/>
        <v>2590</v>
      </c>
      <c r="F52" s="14">
        <f t="shared" si="16"/>
        <v>0</v>
      </c>
      <c r="G52" s="14">
        <f t="shared" si="10"/>
        <v>2590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700</v>
      </c>
      <c r="D53" s="13">
        <f t="shared" si="14"/>
        <v>70</v>
      </c>
      <c r="E53" s="13">
        <f t="shared" si="15"/>
        <v>2660</v>
      </c>
      <c r="F53" s="14">
        <f t="shared" si="16"/>
        <v>0</v>
      </c>
      <c r="G53" s="14">
        <f t="shared" si="10"/>
        <v>2660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700</v>
      </c>
      <c r="D54" s="13">
        <f t="shared" si="14"/>
        <v>70</v>
      </c>
      <c r="E54" s="13">
        <f t="shared" si="15"/>
        <v>2730</v>
      </c>
      <c r="F54" s="14">
        <f t="shared" si="16"/>
        <v>0</v>
      </c>
      <c r="G54" s="14">
        <f t="shared" si="10"/>
        <v>2730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700</v>
      </c>
      <c r="D55" s="13">
        <f t="shared" si="14"/>
        <v>70</v>
      </c>
      <c r="E55" s="13">
        <f t="shared" si="15"/>
        <v>2800</v>
      </c>
      <c r="F55" s="14">
        <f t="shared" si="16"/>
        <v>0</v>
      </c>
      <c r="G55" s="14">
        <f t="shared" si="10"/>
        <v>2800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700</v>
      </c>
      <c r="D56" s="13">
        <f t="shared" si="14"/>
        <v>70</v>
      </c>
      <c r="E56" s="13">
        <f t="shared" si="15"/>
        <v>2870</v>
      </c>
      <c r="F56" s="14">
        <f t="shared" si="16"/>
        <v>0</v>
      </c>
      <c r="G56" s="14">
        <f t="shared" si="10"/>
        <v>2870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700</v>
      </c>
      <c r="D57" s="13">
        <f t="shared" si="14"/>
        <v>70</v>
      </c>
      <c r="E57" s="13">
        <f t="shared" si="15"/>
        <v>2940</v>
      </c>
      <c r="F57" s="14">
        <f t="shared" si="16"/>
        <v>0</v>
      </c>
      <c r="G57" s="14">
        <f t="shared" si="10"/>
        <v>2940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700</v>
      </c>
      <c r="D58" s="13">
        <f t="shared" si="14"/>
        <v>70</v>
      </c>
      <c r="E58" s="13">
        <f t="shared" si="15"/>
        <v>3010</v>
      </c>
      <c r="F58" s="14">
        <f t="shared" si="16"/>
        <v>0</v>
      </c>
      <c r="G58" s="14">
        <f t="shared" si="10"/>
        <v>3010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700</v>
      </c>
      <c r="D59" s="13">
        <f t="shared" si="14"/>
        <v>70</v>
      </c>
      <c r="E59" s="13">
        <f t="shared" si="15"/>
        <v>3080</v>
      </c>
      <c r="F59" s="14">
        <f t="shared" si="16"/>
        <v>0</v>
      </c>
      <c r="G59" s="14">
        <f t="shared" si="10"/>
        <v>3080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700</v>
      </c>
      <c r="D60" s="13">
        <f t="shared" si="14"/>
        <v>70</v>
      </c>
      <c r="E60" s="13">
        <f t="shared" si="15"/>
        <v>3150</v>
      </c>
      <c r="F60" s="14">
        <f t="shared" si="16"/>
        <v>0</v>
      </c>
      <c r="G60" s="14">
        <f t="shared" si="10"/>
        <v>3150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700</v>
      </c>
      <c r="D61" s="13">
        <f t="shared" si="14"/>
        <v>70</v>
      </c>
      <c r="E61" s="13">
        <f t="shared" si="15"/>
        <v>3220</v>
      </c>
      <c r="F61" s="14">
        <f t="shared" si="16"/>
        <v>0</v>
      </c>
      <c r="G61" s="14">
        <f t="shared" si="10"/>
        <v>3220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700</v>
      </c>
      <c r="D62" s="13">
        <f t="shared" si="14"/>
        <v>70</v>
      </c>
      <c r="E62" s="13">
        <f t="shared" si="15"/>
        <v>3290</v>
      </c>
      <c r="F62" s="14">
        <f t="shared" si="16"/>
        <v>0</v>
      </c>
      <c r="G62" s="14">
        <f t="shared" si="10"/>
        <v>3290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700</v>
      </c>
      <c r="D63" s="13">
        <f t="shared" si="14"/>
        <v>70</v>
      </c>
      <c r="E63" s="13">
        <f t="shared" si="15"/>
        <v>3360</v>
      </c>
      <c r="F63" s="14">
        <f t="shared" si="16"/>
        <v>0</v>
      </c>
      <c r="G63" s="14">
        <f t="shared" si="10"/>
        <v>3360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700</v>
      </c>
      <c r="D64" s="13">
        <f t="shared" si="14"/>
        <v>70</v>
      </c>
      <c r="E64" s="13">
        <f t="shared" si="15"/>
        <v>3430</v>
      </c>
      <c r="F64" s="14">
        <f t="shared" si="16"/>
        <v>0</v>
      </c>
      <c r="G64" s="14">
        <f t="shared" si="10"/>
        <v>3430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700</v>
      </c>
      <c r="D65" s="13">
        <f t="shared" si="14"/>
        <v>70</v>
      </c>
      <c r="E65" s="13">
        <f t="shared" si="15"/>
        <v>3500</v>
      </c>
      <c r="F65" s="14">
        <f t="shared" si="16"/>
        <v>0</v>
      </c>
      <c r="G65" s="14">
        <f t="shared" si="10"/>
        <v>3500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700</v>
      </c>
      <c r="D66" s="13">
        <f t="shared" si="14"/>
        <v>70</v>
      </c>
      <c r="E66" s="13">
        <f t="shared" si="15"/>
        <v>3570</v>
      </c>
      <c r="F66" s="14">
        <f t="shared" si="16"/>
        <v>0</v>
      </c>
      <c r="G66" s="14">
        <f t="shared" si="10"/>
        <v>3570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700</v>
      </c>
      <c r="D67" s="13">
        <f t="shared" si="14"/>
        <v>70</v>
      </c>
      <c r="E67" s="13">
        <f t="shared" si="15"/>
        <v>3640</v>
      </c>
      <c r="F67" s="14">
        <f t="shared" si="16"/>
        <v>0</v>
      </c>
      <c r="G67" s="14">
        <f t="shared" si="10"/>
        <v>3640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700</v>
      </c>
      <c r="D68" s="13">
        <f t="shared" si="14"/>
        <v>70</v>
      </c>
      <c r="E68" s="13">
        <f t="shared" si="15"/>
        <v>3710</v>
      </c>
      <c r="F68" s="14">
        <f t="shared" si="16"/>
        <v>0</v>
      </c>
      <c r="G68" s="14">
        <f t="shared" si="10"/>
        <v>3710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700</v>
      </c>
      <c r="D69" s="13">
        <f t="shared" si="14"/>
        <v>70</v>
      </c>
      <c r="E69" s="13">
        <f t="shared" si="15"/>
        <v>3780</v>
      </c>
      <c r="F69" s="14">
        <f t="shared" si="16"/>
        <v>0</v>
      </c>
      <c r="G69" s="14">
        <f t="shared" ref="G69:G100" si="19">E69-F69</f>
        <v>3780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700</v>
      </c>
      <c r="D70" s="13">
        <f t="shared" ref="D70:D101" si="23">C69*$K$1</f>
        <v>70</v>
      </c>
      <c r="E70" s="13">
        <f t="shared" ref="E70:E101" si="24">C69*$K$1+G69</f>
        <v>3850</v>
      </c>
      <c r="F70" s="14">
        <f t="shared" ref="F70:F101" si="25">IF(J70&gt;E70,E70,J70)</f>
        <v>0</v>
      </c>
      <c r="G70" s="14">
        <f t="shared" si="19"/>
        <v>3850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700</v>
      </c>
      <c r="D71" s="13">
        <f t="shared" si="23"/>
        <v>70</v>
      </c>
      <c r="E71" s="13">
        <f t="shared" si="24"/>
        <v>3920</v>
      </c>
      <c r="F71" s="14">
        <f t="shared" si="25"/>
        <v>0</v>
      </c>
      <c r="G71" s="14">
        <f t="shared" si="19"/>
        <v>3920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700</v>
      </c>
      <c r="D72" s="13">
        <f t="shared" si="23"/>
        <v>70</v>
      </c>
      <c r="E72" s="13">
        <f t="shared" si="24"/>
        <v>3990</v>
      </c>
      <c r="F72" s="14">
        <f t="shared" si="25"/>
        <v>0</v>
      </c>
      <c r="G72" s="14">
        <f t="shared" si="19"/>
        <v>3990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700</v>
      </c>
      <c r="D73" s="13">
        <f t="shared" si="23"/>
        <v>70</v>
      </c>
      <c r="E73" s="13">
        <f t="shared" si="24"/>
        <v>4060</v>
      </c>
      <c r="F73" s="14">
        <f t="shared" si="25"/>
        <v>0</v>
      </c>
      <c r="G73" s="14">
        <f t="shared" si="19"/>
        <v>4060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700</v>
      </c>
      <c r="D74" s="13">
        <f t="shared" si="23"/>
        <v>70</v>
      </c>
      <c r="E74" s="13">
        <f t="shared" si="24"/>
        <v>4130</v>
      </c>
      <c r="F74" s="14">
        <f t="shared" si="25"/>
        <v>0</v>
      </c>
      <c r="G74" s="14">
        <f t="shared" si="19"/>
        <v>4130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700</v>
      </c>
      <c r="D75" s="13">
        <f t="shared" si="23"/>
        <v>70</v>
      </c>
      <c r="E75" s="13">
        <f t="shared" si="24"/>
        <v>4200</v>
      </c>
      <c r="F75" s="14">
        <f t="shared" si="25"/>
        <v>0</v>
      </c>
      <c r="G75" s="14">
        <f t="shared" si="19"/>
        <v>4200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700</v>
      </c>
      <c r="D76" s="13">
        <f t="shared" si="23"/>
        <v>70</v>
      </c>
      <c r="E76" s="13">
        <f t="shared" si="24"/>
        <v>4270</v>
      </c>
      <c r="F76" s="14">
        <f t="shared" si="25"/>
        <v>0</v>
      </c>
      <c r="G76" s="14">
        <f t="shared" si="19"/>
        <v>4270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700</v>
      </c>
      <c r="D77" s="13">
        <f t="shared" si="23"/>
        <v>70</v>
      </c>
      <c r="E77" s="13">
        <f t="shared" si="24"/>
        <v>4340</v>
      </c>
      <c r="F77" s="14">
        <f t="shared" si="25"/>
        <v>0</v>
      </c>
      <c r="G77" s="14">
        <f t="shared" si="19"/>
        <v>4340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700</v>
      </c>
      <c r="D78" s="13">
        <f t="shared" si="23"/>
        <v>70</v>
      </c>
      <c r="E78" s="13">
        <f t="shared" si="24"/>
        <v>4410</v>
      </c>
      <c r="F78" s="14">
        <f t="shared" si="25"/>
        <v>0</v>
      </c>
      <c r="G78" s="14">
        <f t="shared" si="19"/>
        <v>4410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700</v>
      </c>
      <c r="D79" s="13">
        <f t="shared" si="23"/>
        <v>70</v>
      </c>
      <c r="E79" s="13">
        <f t="shared" si="24"/>
        <v>4480</v>
      </c>
      <c r="F79" s="14">
        <f t="shared" si="25"/>
        <v>0</v>
      </c>
      <c r="G79" s="14">
        <f t="shared" si="19"/>
        <v>4480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700</v>
      </c>
      <c r="D80" s="13">
        <f t="shared" si="23"/>
        <v>70</v>
      </c>
      <c r="E80" s="13">
        <f t="shared" si="24"/>
        <v>4550</v>
      </c>
      <c r="F80" s="14">
        <f t="shared" si="25"/>
        <v>0</v>
      </c>
      <c r="G80" s="14">
        <f t="shared" si="19"/>
        <v>4550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700</v>
      </c>
      <c r="D81" s="13">
        <f t="shared" si="23"/>
        <v>70</v>
      </c>
      <c r="E81" s="13">
        <f t="shared" si="24"/>
        <v>4620</v>
      </c>
      <c r="F81" s="14">
        <f t="shared" si="25"/>
        <v>0</v>
      </c>
      <c r="G81" s="14">
        <f t="shared" si="19"/>
        <v>4620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700</v>
      </c>
      <c r="D82" s="13">
        <f t="shared" si="23"/>
        <v>70</v>
      </c>
      <c r="E82" s="13">
        <f t="shared" si="24"/>
        <v>4690</v>
      </c>
      <c r="F82" s="14">
        <f t="shared" si="25"/>
        <v>0</v>
      </c>
      <c r="G82" s="14">
        <f t="shared" si="19"/>
        <v>4690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700</v>
      </c>
      <c r="D83" s="13">
        <f t="shared" si="23"/>
        <v>70</v>
      </c>
      <c r="E83" s="13">
        <f t="shared" si="24"/>
        <v>4760</v>
      </c>
      <c r="F83" s="14">
        <f t="shared" si="25"/>
        <v>0</v>
      </c>
      <c r="G83" s="14">
        <f t="shared" si="19"/>
        <v>4760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700</v>
      </c>
      <c r="D84" s="13">
        <f t="shared" si="23"/>
        <v>70</v>
      </c>
      <c r="E84" s="13">
        <f t="shared" si="24"/>
        <v>4830</v>
      </c>
      <c r="F84" s="14">
        <f t="shared" si="25"/>
        <v>0</v>
      </c>
      <c r="G84" s="14">
        <f t="shared" si="19"/>
        <v>4830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700</v>
      </c>
      <c r="D85" s="13">
        <f t="shared" si="23"/>
        <v>70</v>
      </c>
      <c r="E85" s="13">
        <f t="shared" si="24"/>
        <v>4900</v>
      </c>
      <c r="F85" s="14">
        <f t="shared" si="25"/>
        <v>0</v>
      </c>
      <c r="G85" s="14">
        <f t="shared" si="19"/>
        <v>4900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700</v>
      </c>
      <c r="D86" s="13">
        <f t="shared" si="23"/>
        <v>70</v>
      </c>
      <c r="E86" s="13">
        <f t="shared" si="24"/>
        <v>4970</v>
      </c>
      <c r="F86" s="14">
        <f t="shared" si="25"/>
        <v>0</v>
      </c>
      <c r="G86" s="14">
        <f t="shared" si="19"/>
        <v>4970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700</v>
      </c>
      <c r="D87" s="13">
        <f t="shared" si="23"/>
        <v>70</v>
      </c>
      <c r="E87" s="13">
        <f t="shared" si="24"/>
        <v>5040</v>
      </c>
      <c r="F87" s="14">
        <f t="shared" si="25"/>
        <v>0</v>
      </c>
      <c r="G87" s="14">
        <f t="shared" si="19"/>
        <v>5040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700</v>
      </c>
      <c r="D88" s="13">
        <f t="shared" si="23"/>
        <v>70</v>
      </c>
      <c r="E88" s="13">
        <f t="shared" si="24"/>
        <v>5110</v>
      </c>
      <c r="F88" s="14">
        <f t="shared" si="25"/>
        <v>0</v>
      </c>
      <c r="G88" s="14">
        <f t="shared" si="19"/>
        <v>5110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700</v>
      </c>
      <c r="D89" s="13">
        <f t="shared" si="23"/>
        <v>70</v>
      </c>
      <c r="E89" s="13">
        <f t="shared" si="24"/>
        <v>5180</v>
      </c>
      <c r="F89" s="14">
        <f t="shared" si="25"/>
        <v>0</v>
      </c>
      <c r="G89" s="14">
        <f t="shared" si="19"/>
        <v>5180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700</v>
      </c>
      <c r="D90" s="13">
        <f t="shared" si="23"/>
        <v>70</v>
      </c>
      <c r="E90" s="13">
        <f t="shared" si="24"/>
        <v>5250</v>
      </c>
      <c r="F90" s="14">
        <f t="shared" si="25"/>
        <v>0</v>
      </c>
      <c r="G90" s="14">
        <f t="shared" si="19"/>
        <v>5250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700</v>
      </c>
      <c r="D91" s="13">
        <f t="shared" si="23"/>
        <v>70</v>
      </c>
      <c r="E91" s="13">
        <f t="shared" si="24"/>
        <v>5320</v>
      </c>
      <c r="F91" s="14">
        <f t="shared" si="25"/>
        <v>0</v>
      </c>
      <c r="G91" s="14">
        <f t="shared" si="19"/>
        <v>5320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700</v>
      </c>
      <c r="D92" s="13">
        <f t="shared" si="23"/>
        <v>70</v>
      </c>
      <c r="E92" s="13">
        <f t="shared" si="24"/>
        <v>5390</v>
      </c>
      <c r="F92" s="14">
        <f t="shared" si="25"/>
        <v>0</v>
      </c>
      <c r="G92" s="14">
        <f t="shared" si="19"/>
        <v>5390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700</v>
      </c>
      <c r="D93" s="13">
        <f t="shared" si="23"/>
        <v>70</v>
      </c>
      <c r="E93" s="13">
        <f t="shared" si="24"/>
        <v>5460</v>
      </c>
      <c r="F93" s="14">
        <f t="shared" si="25"/>
        <v>0</v>
      </c>
      <c r="G93" s="14">
        <f t="shared" si="19"/>
        <v>5460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700</v>
      </c>
      <c r="D94" s="13">
        <f t="shared" si="23"/>
        <v>70</v>
      </c>
      <c r="E94" s="13">
        <f t="shared" si="24"/>
        <v>5530</v>
      </c>
      <c r="F94" s="14">
        <f t="shared" si="25"/>
        <v>0</v>
      </c>
      <c r="G94" s="14">
        <f t="shared" si="19"/>
        <v>5530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700</v>
      </c>
      <c r="D95" s="13">
        <f t="shared" si="23"/>
        <v>70</v>
      </c>
      <c r="E95" s="13">
        <f t="shared" si="24"/>
        <v>5600</v>
      </c>
      <c r="F95" s="14">
        <f t="shared" si="25"/>
        <v>0</v>
      </c>
      <c r="G95" s="14">
        <f t="shared" si="19"/>
        <v>5600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700</v>
      </c>
      <c r="D96" s="13">
        <f t="shared" si="23"/>
        <v>70</v>
      </c>
      <c r="E96" s="13">
        <f t="shared" si="24"/>
        <v>5670</v>
      </c>
      <c r="F96" s="14">
        <f t="shared" si="25"/>
        <v>0</v>
      </c>
      <c r="G96" s="14">
        <f t="shared" si="19"/>
        <v>5670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700</v>
      </c>
      <c r="D97" s="13">
        <f t="shared" si="23"/>
        <v>70</v>
      </c>
      <c r="E97" s="13">
        <f t="shared" si="24"/>
        <v>5740</v>
      </c>
      <c r="F97" s="14">
        <f t="shared" si="25"/>
        <v>0</v>
      </c>
      <c r="G97" s="14">
        <f t="shared" si="19"/>
        <v>5740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700</v>
      </c>
      <c r="D98" s="13">
        <f t="shared" si="23"/>
        <v>70</v>
      </c>
      <c r="E98" s="13">
        <f t="shared" si="24"/>
        <v>5810</v>
      </c>
      <c r="F98" s="14">
        <f t="shared" si="25"/>
        <v>0</v>
      </c>
      <c r="G98" s="14">
        <f t="shared" si="19"/>
        <v>5810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700</v>
      </c>
      <c r="D99" s="13">
        <f t="shared" si="23"/>
        <v>70</v>
      </c>
      <c r="E99" s="13">
        <f t="shared" si="24"/>
        <v>5880</v>
      </c>
      <c r="F99" s="14">
        <f t="shared" si="25"/>
        <v>0</v>
      </c>
      <c r="G99" s="14">
        <f t="shared" si="19"/>
        <v>5880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700</v>
      </c>
      <c r="D100" s="13">
        <f t="shared" si="23"/>
        <v>70</v>
      </c>
      <c r="E100" s="13">
        <f t="shared" si="24"/>
        <v>5950</v>
      </c>
      <c r="F100" s="14">
        <f t="shared" si="25"/>
        <v>0</v>
      </c>
      <c r="G100" s="14">
        <f t="shared" si="19"/>
        <v>5950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700</v>
      </c>
      <c r="D101" s="13">
        <f t="shared" si="23"/>
        <v>70</v>
      </c>
      <c r="E101" s="13">
        <f t="shared" si="24"/>
        <v>6020</v>
      </c>
      <c r="F101" s="14">
        <f t="shared" si="25"/>
        <v>0</v>
      </c>
      <c r="G101" s="14">
        <f t="shared" ref="G101:G124" si="29">E101-F101</f>
        <v>6020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700</v>
      </c>
      <c r="D102" s="13">
        <f t="shared" ref="D102:D124" si="33">C101*$K$1</f>
        <v>70</v>
      </c>
      <c r="E102" s="13">
        <f t="shared" ref="E102:E124" si="34">C101*$K$1+G101</f>
        <v>6090</v>
      </c>
      <c r="F102" s="14">
        <f t="shared" ref="F102:F124" si="35">IF(J102&gt;E102,E102,J102)</f>
        <v>0</v>
      </c>
      <c r="G102" s="14">
        <f t="shared" si="29"/>
        <v>6090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700</v>
      </c>
      <c r="D103" s="13">
        <f t="shared" si="33"/>
        <v>70</v>
      </c>
      <c r="E103" s="13">
        <f t="shared" si="34"/>
        <v>6160</v>
      </c>
      <c r="F103" s="14">
        <f t="shared" si="35"/>
        <v>0</v>
      </c>
      <c r="G103" s="14">
        <f t="shared" si="29"/>
        <v>6160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700</v>
      </c>
      <c r="D104" s="13">
        <f t="shared" si="33"/>
        <v>70</v>
      </c>
      <c r="E104" s="13">
        <f t="shared" si="34"/>
        <v>6230</v>
      </c>
      <c r="F104" s="14">
        <f t="shared" si="35"/>
        <v>0</v>
      </c>
      <c r="G104" s="14">
        <f t="shared" si="29"/>
        <v>6230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700</v>
      </c>
      <c r="D105" s="13">
        <f t="shared" si="33"/>
        <v>70</v>
      </c>
      <c r="E105" s="13">
        <f t="shared" si="34"/>
        <v>6300</v>
      </c>
      <c r="F105" s="14">
        <f t="shared" si="35"/>
        <v>0</v>
      </c>
      <c r="G105" s="14">
        <f t="shared" si="29"/>
        <v>6300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700</v>
      </c>
      <c r="D106" s="13">
        <f t="shared" si="33"/>
        <v>70</v>
      </c>
      <c r="E106" s="13">
        <f t="shared" si="34"/>
        <v>6370</v>
      </c>
      <c r="F106" s="14">
        <f t="shared" si="35"/>
        <v>0</v>
      </c>
      <c r="G106" s="14">
        <f t="shared" si="29"/>
        <v>6370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700</v>
      </c>
      <c r="D107" s="13">
        <f t="shared" si="33"/>
        <v>70</v>
      </c>
      <c r="E107" s="13">
        <f t="shared" si="34"/>
        <v>6440</v>
      </c>
      <c r="F107" s="14">
        <f t="shared" si="35"/>
        <v>0</v>
      </c>
      <c r="G107" s="14">
        <f t="shared" si="29"/>
        <v>6440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700</v>
      </c>
      <c r="D108" s="13">
        <f t="shared" si="33"/>
        <v>70</v>
      </c>
      <c r="E108" s="13">
        <f t="shared" si="34"/>
        <v>6510</v>
      </c>
      <c r="F108" s="14">
        <f t="shared" si="35"/>
        <v>0</v>
      </c>
      <c r="G108" s="14">
        <f t="shared" si="29"/>
        <v>6510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700</v>
      </c>
      <c r="D109" s="13">
        <f t="shared" si="33"/>
        <v>70</v>
      </c>
      <c r="E109" s="13">
        <f t="shared" si="34"/>
        <v>6580</v>
      </c>
      <c r="F109" s="14">
        <f t="shared" si="35"/>
        <v>0</v>
      </c>
      <c r="G109" s="14">
        <f t="shared" si="29"/>
        <v>6580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700</v>
      </c>
      <c r="D110" s="13">
        <f t="shared" si="33"/>
        <v>70</v>
      </c>
      <c r="E110" s="13">
        <f t="shared" si="34"/>
        <v>6650</v>
      </c>
      <c r="F110" s="14">
        <f t="shared" si="35"/>
        <v>0</v>
      </c>
      <c r="G110" s="14">
        <f t="shared" si="29"/>
        <v>6650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700</v>
      </c>
      <c r="D111" s="13">
        <f t="shared" si="33"/>
        <v>70</v>
      </c>
      <c r="E111" s="13">
        <f t="shared" si="34"/>
        <v>6720</v>
      </c>
      <c r="F111" s="14">
        <f t="shared" si="35"/>
        <v>0</v>
      </c>
      <c r="G111" s="14">
        <f t="shared" si="29"/>
        <v>6720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700</v>
      </c>
      <c r="D112" s="13">
        <f t="shared" si="33"/>
        <v>70</v>
      </c>
      <c r="E112" s="13">
        <f t="shared" si="34"/>
        <v>6790</v>
      </c>
      <c r="F112" s="14">
        <f t="shared" si="35"/>
        <v>0</v>
      </c>
      <c r="G112" s="14">
        <f t="shared" si="29"/>
        <v>6790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700</v>
      </c>
      <c r="D113" s="13">
        <f t="shared" si="33"/>
        <v>70</v>
      </c>
      <c r="E113" s="13">
        <f t="shared" si="34"/>
        <v>6860</v>
      </c>
      <c r="F113" s="14">
        <f t="shared" si="35"/>
        <v>0</v>
      </c>
      <c r="G113" s="14">
        <f t="shared" si="29"/>
        <v>6860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700</v>
      </c>
      <c r="D114" s="13">
        <f t="shared" si="33"/>
        <v>70</v>
      </c>
      <c r="E114" s="13">
        <f t="shared" si="34"/>
        <v>6930</v>
      </c>
      <c r="F114" s="14">
        <f t="shared" si="35"/>
        <v>0</v>
      </c>
      <c r="G114" s="14">
        <f t="shared" si="29"/>
        <v>6930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700</v>
      </c>
      <c r="D115" s="13">
        <f t="shared" si="33"/>
        <v>70</v>
      </c>
      <c r="E115" s="13">
        <f t="shared" si="34"/>
        <v>7000</v>
      </c>
      <c r="F115" s="14">
        <f t="shared" si="35"/>
        <v>0</v>
      </c>
      <c r="G115" s="14">
        <f t="shared" si="29"/>
        <v>7000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700</v>
      </c>
      <c r="D116" s="13">
        <f t="shared" si="33"/>
        <v>70</v>
      </c>
      <c r="E116" s="13">
        <f t="shared" si="34"/>
        <v>7070</v>
      </c>
      <c r="F116" s="14">
        <f t="shared" si="35"/>
        <v>0</v>
      </c>
      <c r="G116" s="14">
        <f t="shared" si="29"/>
        <v>7070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700</v>
      </c>
      <c r="D117" s="13">
        <f t="shared" si="33"/>
        <v>70</v>
      </c>
      <c r="E117" s="13">
        <f t="shared" si="34"/>
        <v>7140</v>
      </c>
      <c r="F117" s="14">
        <f t="shared" si="35"/>
        <v>0</v>
      </c>
      <c r="G117" s="14">
        <f t="shared" si="29"/>
        <v>7140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700</v>
      </c>
      <c r="D118" s="13">
        <f t="shared" si="33"/>
        <v>70</v>
      </c>
      <c r="E118" s="13">
        <f t="shared" si="34"/>
        <v>7210</v>
      </c>
      <c r="F118" s="14">
        <f t="shared" si="35"/>
        <v>0</v>
      </c>
      <c r="G118" s="14">
        <f t="shared" si="29"/>
        <v>7210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700</v>
      </c>
      <c r="D119" s="13">
        <f t="shared" si="33"/>
        <v>70</v>
      </c>
      <c r="E119" s="13">
        <f t="shared" si="34"/>
        <v>7280</v>
      </c>
      <c r="F119" s="14">
        <f t="shared" si="35"/>
        <v>0</v>
      </c>
      <c r="G119" s="14">
        <f t="shared" si="29"/>
        <v>7280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700</v>
      </c>
      <c r="D120" s="13">
        <f t="shared" si="33"/>
        <v>70</v>
      </c>
      <c r="E120" s="13">
        <f t="shared" si="34"/>
        <v>7350</v>
      </c>
      <c r="F120" s="14">
        <f t="shared" si="35"/>
        <v>0</v>
      </c>
      <c r="G120" s="14">
        <f t="shared" si="29"/>
        <v>7350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700</v>
      </c>
      <c r="D121" s="13">
        <f t="shared" si="33"/>
        <v>70</v>
      </c>
      <c r="E121" s="13">
        <f t="shared" si="34"/>
        <v>7420</v>
      </c>
      <c r="F121" s="14">
        <f t="shared" si="35"/>
        <v>0</v>
      </c>
      <c r="G121" s="14">
        <f t="shared" si="29"/>
        <v>7420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700</v>
      </c>
      <c r="D122" s="13">
        <f t="shared" si="33"/>
        <v>70</v>
      </c>
      <c r="E122" s="13">
        <f t="shared" si="34"/>
        <v>7490</v>
      </c>
      <c r="F122" s="14">
        <f t="shared" si="35"/>
        <v>0</v>
      </c>
      <c r="G122" s="14">
        <f t="shared" si="29"/>
        <v>7490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700</v>
      </c>
      <c r="D123" s="13">
        <f t="shared" si="33"/>
        <v>70</v>
      </c>
      <c r="E123" s="13">
        <f t="shared" si="34"/>
        <v>7560</v>
      </c>
      <c r="F123" s="14">
        <f t="shared" si="35"/>
        <v>0</v>
      </c>
      <c r="G123" s="14">
        <f t="shared" si="29"/>
        <v>7560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700</v>
      </c>
      <c r="D124" s="13">
        <f t="shared" si="33"/>
        <v>70</v>
      </c>
      <c r="E124" s="13">
        <f t="shared" si="34"/>
        <v>7630</v>
      </c>
      <c r="F124" s="14">
        <f t="shared" si="35"/>
        <v>0</v>
      </c>
      <c r="G124" s="14">
        <f t="shared" si="29"/>
        <v>7630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O20" sqref="O20"/>
    </sheetView>
  </sheetViews>
  <sheetFormatPr defaultColWidth="11" defaultRowHeight="15"/>
  <cols>
    <col min="1" max="1" width="7" hidden="1" customWidth="1"/>
    <col min="2" max="2" width="9.57142857142857" customWidth="1"/>
    <col min="3" max="3" width="10.5714285714286" customWidth="1"/>
    <col min="4" max="4" width="10" customWidth="1"/>
    <col min="5" max="5" width="11.1428571428571" customWidth="1"/>
    <col min="6" max="6" width="11.4285714285714" customWidth="1"/>
    <col min="7" max="7" width="10.7142857142857" customWidth="1"/>
    <col min="8" max="8" width="11.5714285714286" customWidth="1"/>
    <col min="9" max="9" width="10.4285714285714" customWidth="1"/>
    <col min="10" max="10" width="10.5714285714286" customWidth="1"/>
    <col min="11" max="11" width="11.4285714285714"/>
    <col min="12" max="12" width="10" customWidth="1"/>
    <col min="13" max="13" width="11.5714285714286" customWidth="1"/>
    <col min="15" max="15" width="11.5714285714286" customWidth="1"/>
    <col min="16" max="16" width="8.28571428571429" customWidth="1"/>
    <col min="17" max="17" width="3.71428571428571" customWidth="1"/>
    <col min="18" max="18" width="19.1428571428571" customWidth="1"/>
    <col min="19" max="19" width="9.28571428571429" customWidth="1"/>
  </cols>
  <sheetData>
    <row r="1" spans="2:16">
      <c r="B1" s="1" t="s">
        <v>9</v>
      </c>
      <c r="C1" s="2" t="s">
        <v>220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150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150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150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150</v>
      </c>
      <c r="D6" s="13">
        <f t="shared" ref="D6:D37" si="4">C5*$K$1</f>
        <v>15</v>
      </c>
      <c r="E6" s="13">
        <f t="shared" ref="E6:E37" si="5">C5*$K$1+G5</f>
        <v>15</v>
      </c>
      <c r="F6" s="14">
        <f t="shared" ref="F6:F37" si="6">IF(J6&gt;E6,E6,J6)</f>
        <v>15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15</v>
      </c>
      <c r="K6" s="27">
        <v>43610</v>
      </c>
      <c r="L6" s="26">
        <v>15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50</v>
      </c>
      <c r="D7" s="13">
        <f t="shared" si="4"/>
        <v>15</v>
      </c>
      <c r="E7" s="13">
        <f t="shared" si="5"/>
        <v>15</v>
      </c>
      <c r="F7" s="14">
        <f t="shared" si="6"/>
        <v>15</v>
      </c>
      <c r="G7" s="14">
        <f t="shared" si="0"/>
        <v>0</v>
      </c>
      <c r="H7" s="14">
        <f t="shared" si="7"/>
        <v>100</v>
      </c>
      <c r="I7" s="24">
        <f t="shared" si="8"/>
        <v>0</v>
      </c>
      <c r="J7" s="24">
        <f t="shared" ref="J7:J70" si="9">IF($L7&gt;0,$L7,0)+IF($N7&gt;0,$N7,0)+IF($P7&gt;0,$P7,0)</f>
        <v>115</v>
      </c>
      <c r="K7" s="27">
        <v>43641</v>
      </c>
      <c r="L7" s="26">
        <v>115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0</v>
      </c>
      <c r="D8" s="13">
        <f t="shared" si="4"/>
        <v>5</v>
      </c>
      <c r="E8" s="13">
        <f t="shared" si="5"/>
        <v>5</v>
      </c>
      <c r="F8" s="14">
        <f t="shared" si="6"/>
        <v>5</v>
      </c>
      <c r="G8" s="14">
        <f t="shared" si="0"/>
        <v>0</v>
      </c>
      <c r="H8" s="14">
        <f t="shared" si="7"/>
        <v>50</v>
      </c>
      <c r="I8" s="24">
        <f t="shared" si="8"/>
        <v>0</v>
      </c>
      <c r="J8" s="24">
        <f t="shared" si="9"/>
        <v>55</v>
      </c>
      <c r="K8" s="27">
        <v>43707</v>
      </c>
      <c r="L8" s="26">
        <v>55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100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100</v>
      </c>
      <c r="J9" s="24">
        <f t="shared" si="9"/>
        <v>0</v>
      </c>
      <c r="K9" s="27">
        <v>43714</v>
      </c>
      <c r="L9" s="26">
        <v>-50</v>
      </c>
      <c r="M9" s="27">
        <v>43729</v>
      </c>
      <c r="N9" s="28">
        <v>-50</v>
      </c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100</v>
      </c>
      <c r="D10" s="13">
        <f t="shared" si="4"/>
        <v>10</v>
      </c>
      <c r="E10" s="13">
        <f t="shared" si="5"/>
        <v>10</v>
      </c>
      <c r="F10" s="14">
        <f t="shared" si="6"/>
        <v>10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10</v>
      </c>
      <c r="K10" s="27">
        <v>43764</v>
      </c>
      <c r="L10" s="26">
        <v>10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0</v>
      </c>
      <c r="D11" s="13">
        <f t="shared" si="4"/>
        <v>10</v>
      </c>
      <c r="E11" s="13">
        <f t="shared" si="5"/>
        <v>10</v>
      </c>
      <c r="F11" s="14">
        <f t="shared" si="6"/>
        <v>10</v>
      </c>
      <c r="G11" s="14">
        <f t="shared" si="0"/>
        <v>0</v>
      </c>
      <c r="H11" s="14">
        <f t="shared" si="7"/>
        <v>100</v>
      </c>
      <c r="I11" s="24">
        <f t="shared" si="8"/>
        <v>0</v>
      </c>
      <c r="J11" s="24">
        <f t="shared" si="9"/>
        <v>110</v>
      </c>
      <c r="K11" s="27">
        <v>43798</v>
      </c>
      <c r="L11" s="26">
        <v>110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100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100</v>
      </c>
      <c r="J13" s="24">
        <f t="shared" si="9"/>
        <v>0</v>
      </c>
      <c r="K13" s="27">
        <v>43839</v>
      </c>
      <c r="L13" s="26">
        <v>-100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200</v>
      </c>
      <c r="D14" s="13">
        <f t="shared" si="4"/>
        <v>10</v>
      </c>
      <c r="E14" s="13">
        <f t="shared" si="5"/>
        <v>10</v>
      </c>
      <c r="F14" s="14">
        <f t="shared" si="6"/>
        <v>10</v>
      </c>
      <c r="G14" s="14">
        <f t="shared" si="0"/>
        <v>0</v>
      </c>
      <c r="H14" s="14">
        <f t="shared" si="7"/>
        <v>100</v>
      </c>
      <c r="I14" s="24">
        <f t="shared" si="8"/>
        <v>200</v>
      </c>
      <c r="J14" s="24">
        <f t="shared" si="9"/>
        <v>110</v>
      </c>
      <c r="K14" s="27">
        <v>43876</v>
      </c>
      <c r="L14" s="26">
        <v>110</v>
      </c>
      <c r="M14" s="27">
        <v>43888</v>
      </c>
      <c r="N14" s="28">
        <v>-200</v>
      </c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200</v>
      </c>
      <c r="D15" s="13">
        <f t="shared" si="4"/>
        <v>20</v>
      </c>
      <c r="E15" s="13">
        <f t="shared" si="5"/>
        <v>20</v>
      </c>
      <c r="F15" s="14">
        <f t="shared" si="6"/>
        <v>20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20</v>
      </c>
      <c r="K15" s="29">
        <v>43946</v>
      </c>
      <c r="L15" s="26">
        <v>20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200</v>
      </c>
      <c r="D16" s="13">
        <f t="shared" si="4"/>
        <v>20</v>
      </c>
      <c r="E16" s="13">
        <f t="shared" si="5"/>
        <v>20</v>
      </c>
      <c r="F16" s="14">
        <f t="shared" si="6"/>
        <v>15</v>
      </c>
      <c r="G16" s="14">
        <f t="shared" si="0"/>
        <v>5</v>
      </c>
      <c r="H16" s="14">
        <f t="shared" si="7"/>
        <v>0</v>
      </c>
      <c r="I16" s="24">
        <f t="shared" si="8"/>
        <v>0</v>
      </c>
      <c r="J16" s="24">
        <f t="shared" si="9"/>
        <v>15</v>
      </c>
      <c r="K16" s="25">
        <v>43946</v>
      </c>
      <c r="L16" s="26">
        <v>15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200</v>
      </c>
      <c r="D17" s="13">
        <f t="shared" si="4"/>
        <v>20</v>
      </c>
      <c r="E17" s="13">
        <f t="shared" si="5"/>
        <v>25</v>
      </c>
      <c r="F17" s="14">
        <f t="shared" si="6"/>
        <v>25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25</v>
      </c>
      <c r="K17" s="25">
        <v>43973</v>
      </c>
      <c r="L17" s="26">
        <v>25</v>
      </c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100</v>
      </c>
      <c r="D18" s="13">
        <f t="shared" si="4"/>
        <v>20</v>
      </c>
      <c r="E18" s="13">
        <f t="shared" si="5"/>
        <v>20</v>
      </c>
      <c r="F18" s="14">
        <f t="shared" si="6"/>
        <v>20</v>
      </c>
      <c r="G18" s="14">
        <f t="shared" si="0"/>
        <v>0</v>
      </c>
      <c r="H18" s="14">
        <f t="shared" si="7"/>
        <v>200</v>
      </c>
      <c r="I18" s="24">
        <f t="shared" si="8"/>
        <v>100</v>
      </c>
      <c r="J18" s="24">
        <f t="shared" si="9"/>
        <v>220</v>
      </c>
      <c r="K18" s="25">
        <v>44006</v>
      </c>
      <c r="L18" s="26">
        <v>220</v>
      </c>
      <c r="M18" s="25">
        <v>44007</v>
      </c>
      <c r="N18" s="26">
        <v>-100</v>
      </c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100</v>
      </c>
      <c r="D19" s="13">
        <f t="shared" si="4"/>
        <v>10</v>
      </c>
      <c r="E19" s="13">
        <f t="shared" si="5"/>
        <v>10</v>
      </c>
      <c r="F19" s="14">
        <f t="shared" si="6"/>
        <v>10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10</v>
      </c>
      <c r="K19" s="25">
        <v>44036</v>
      </c>
      <c r="L19" s="26">
        <v>10</v>
      </c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0</v>
      </c>
      <c r="D20" s="13">
        <f t="shared" si="4"/>
        <v>10</v>
      </c>
      <c r="E20" s="13">
        <f t="shared" si="5"/>
        <v>10</v>
      </c>
      <c r="F20" s="14">
        <f t="shared" si="6"/>
        <v>10</v>
      </c>
      <c r="G20" s="14">
        <f t="shared" si="0"/>
        <v>0</v>
      </c>
      <c r="H20" s="14">
        <f t="shared" si="7"/>
        <v>400</v>
      </c>
      <c r="I20" s="24">
        <f t="shared" si="8"/>
        <v>300</v>
      </c>
      <c r="J20" s="24">
        <f t="shared" si="9"/>
        <v>410</v>
      </c>
      <c r="K20" s="25">
        <v>44044</v>
      </c>
      <c r="L20" s="26">
        <v>-300</v>
      </c>
      <c r="M20" s="25">
        <v>44065</v>
      </c>
      <c r="N20" s="26">
        <v>410</v>
      </c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8">E69-F69</f>
        <v>0</v>
      </c>
      <c r="H69" s="14">
        <f t="shared" si="17"/>
        <v>0</v>
      </c>
      <c r="I69"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9">MONTH(B70)&amp;YEAR(B70)</f>
        <v>102024</v>
      </c>
      <c r="B70" s="12">
        <f t="shared" ref="B70:B101" si="20">EDATE(B69,1)</f>
        <v>45566</v>
      </c>
      <c r="C70" s="13">
        <f t="shared" ref="C70:C101" si="21">C69-H70+I70</f>
        <v>0</v>
      </c>
      <c r="D70" s="13">
        <f t="shared" ref="D70:D101" si="22">C69*$K$1</f>
        <v>0</v>
      </c>
      <c r="E70" s="13">
        <f t="shared" ref="E70:E101" si="23">C69*$K$1+G69</f>
        <v>0</v>
      </c>
      <c r="F70" s="14">
        <f t="shared" ref="F70:F101" si="24">IF(J70&gt;E70,E70,J70)</f>
        <v>0</v>
      </c>
      <c r="G70" s="14">
        <f t="shared" si="18"/>
        <v>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9"/>
        <v>112024</v>
      </c>
      <c r="B71" s="12">
        <f t="shared" si="20"/>
        <v>45597</v>
      </c>
      <c r="C71" s="13">
        <f t="shared" si="21"/>
        <v>0</v>
      </c>
      <c r="D71" s="13">
        <f t="shared" si="22"/>
        <v>0</v>
      </c>
      <c r="E71" s="13">
        <f t="shared" si="23"/>
        <v>0</v>
      </c>
      <c r="F71" s="14">
        <f t="shared" si="24"/>
        <v>0</v>
      </c>
      <c r="G71" s="14">
        <f t="shared" si="18"/>
        <v>0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9"/>
        <v>122024</v>
      </c>
      <c r="B72" s="12">
        <f t="shared" si="20"/>
        <v>45627</v>
      </c>
      <c r="C72" s="13">
        <f t="shared" si="21"/>
        <v>0</v>
      </c>
      <c r="D72" s="13">
        <f t="shared" si="22"/>
        <v>0</v>
      </c>
      <c r="E72" s="13">
        <f t="shared" si="23"/>
        <v>0</v>
      </c>
      <c r="F72" s="14">
        <f t="shared" si="24"/>
        <v>0</v>
      </c>
      <c r="G72" s="14">
        <f t="shared" si="18"/>
        <v>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9"/>
        <v>12025</v>
      </c>
      <c r="B73" s="12">
        <f t="shared" si="20"/>
        <v>45658</v>
      </c>
      <c r="C73" s="13">
        <f t="shared" si="21"/>
        <v>0</v>
      </c>
      <c r="D73" s="13">
        <f t="shared" si="22"/>
        <v>0</v>
      </c>
      <c r="E73" s="13">
        <f t="shared" si="23"/>
        <v>0</v>
      </c>
      <c r="F73" s="14">
        <f t="shared" si="24"/>
        <v>0</v>
      </c>
      <c r="G73" s="14">
        <f t="shared" si="18"/>
        <v>0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9"/>
        <v>22025</v>
      </c>
      <c r="B74" s="12">
        <f t="shared" si="20"/>
        <v>45689</v>
      </c>
      <c r="C74" s="13">
        <f t="shared" si="21"/>
        <v>0</v>
      </c>
      <c r="D74" s="13">
        <f t="shared" si="22"/>
        <v>0</v>
      </c>
      <c r="E74" s="13">
        <f t="shared" si="23"/>
        <v>0</v>
      </c>
      <c r="F74" s="14">
        <f t="shared" si="24"/>
        <v>0</v>
      </c>
      <c r="G74" s="14">
        <f t="shared" si="18"/>
        <v>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9"/>
        <v>32025</v>
      </c>
      <c r="B75" s="12">
        <f t="shared" si="20"/>
        <v>45717</v>
      </c>
      <c r="C75" s="13">
        <f t="shared" si="21"/>
        <v>0</v>
      </c>
      <c r="D75" s="13">
        <f t="shared" si="22"/>
        <v>0</v>
      </c>
      <c r="E75" s="13">
        <f t="shared" si="23"/>
        <v>0</v>
      </c>
      <c r="F75" s="14">
        <f t="shared" si="24"/>
        <v>0</v>
      </c>
      <c r="G75" s="14">
        <f t="shared" si="18"/>
        <v>0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9"/>
        <v>42025</v>
      </c>
      <c r="B76" s="12">
        <f t="shared" si="20"/>
        <v>45748</v>
      </c>
      <c r="C76" s="13">
        <f t="shared" si="21"/>
        <v>0</v>
      </c>
      <c r="D76" s="13">
        <f t="shared" si="22"/>
        <v>0</v>
      </c>
      <c r="E76" s="13">
        <f t="shared" si="23"/>
        <v>0</v>
      </c>
      <c r="F76" s="14">
        <f t="shared" si="24"/>
        <v>0</v>
      </c>
      <c r="G76" s="14">
        <f t="shared" si="18"/>
        <v>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9"/>
        <v>52025</v>
      </c>
      <c r="B77" s="12">
        <f t="shared" si="20"/>
        <v>45778</v>
      </c>
      <c r="C77" s="13">
        <f t="shared" si="21"/>
        <v>0</v>
      </c>
      <c r="D77" s="13">
        <f t="shared" si="22"/>
        <v>0</v>
      </c>
      <c r="E77" s="13">
        <f t="shared" si="23"/>
        <v>0</v>
      </c>
      <c r="F77" s="14">
        <f t="shared" si="24"/>
        <v>0</v>
      </c>
      <c r="G77" s="14">
        <f t="shared" si="18"/>
        <v>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9"/>
        <v>62025</v>
      </c>
      <c r="B78" s="12">
        <f t="shared" si="20"/>
        <v>45809</v>
      </c>
      <c r="C78" s="13">
        <f t="shared" si="21"/>
        <v>0</v>
      </c>
      <c r="D78" s="13">
        <f t="shared" si="22"/>
        <v>0</v>
      </c>
      <c r="E78" s="13">
        <f t="shared" si="23"/>
        <v>0</v>
      </c>
      <c r="F78" s="14">
        <f t="shared" si="24"/>
        <v>0</v>
      </c>
      <c r="G78" s="14">
        <f t="shared" si="18"/>
        <v>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9"/>
        <v>72025</v>
      </c>
      <c r="B79" s="12">
        <f t="shared" si="20"/>
        <v>45839</v>
      </c>
      <c r="C79" s="13">
        <f t="shared" si="21"/>
        <v>0</v>
      </c>
      <c r="D79" s="13">
        <f t="shared" si="22"/>
        <v>0</v>
      </c>
      <c r="E79" s="13">
        <f t="shared" si="23"/>
        <v>0</v>
      </c>
      <c r="F79" s="14">
        <f t="shared" si="24"/>
        <v>0</v>
      </c>
      <c r="G79" s="14">
        <f t="shared" si="18"/>
        <v>0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9"/>
        <v>82025</v>
      </c>
      <c r="B80" s="12">
        <f t="shared" si="20"/>
        <v>45870</v>
      </c>
      <c r="C80" s="13">
        <f t="shared" si="21"/>
        <v>0</v>
      </c>
      <c r="D80" s="13">
        <f t="shared" si="22"/>
        <v>0</v>
      </c>
      <c r="E80" s="13">
        <f t="shared" si="23"/>
        <v>0</v>
      </c>
      <c r="F80" s="14">
        <f t="shared" si="24"/>
        <v>0</v>
      </c>
      <c r="G80" s="14">
        <f t="shared" si="18"/>
        <v>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9"/>
        <v>92025</v>
      </c>
      <c r="B81" s="12">
        <f t="shared" si="20"/>
        <v>45901</v>
      </c>
      <c r="C81" s="13">
        <f t="shared" si="21"/>
        <v>0</v>
      </c>
      <c r="D81" s="13">
        <f t="shared" si="22"/>
        <v>0</v>
      </c>
      <c r="E81" s="13">
        <f t="shared" si="23"/>
        <v>0</v>
      </c>
      <c r="F81" s="14">
        <f t="shared" si="24"/>
        <v>0</v>
      </c>
      <c r="G81" s="14">
        <f t="shared" si="18"/>
        <v>0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9"/>
        <v>102025</v>
      </c>
      <c r="B82" s="12">
        <f t="shared" si="20"/>
        <v>45931</v>
      </c>
      <c r="C82" s="13">
        <f t="shared" si="21"/>
        <v>0</v>
      </c>
      <c r="D82" s="13">
        <f t="shared" si="22"/>
        <v>0</v>
      </c>
      <c r="E82" s="13">
        <f t="shared" si="23"/>
        <v>0</v>
      </c>
      <c r="F82" s="14">
        <f t="shared" si="24"/>
        <v>0</v>
      </c>
      <c r="G82" s="14">
        <f t="shared" si="18"/>
        <v>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9"/>
        <v>112025</v>
      </c>
      <c r="B83" s="12">
        <f t="shared" si="20"/>
        <v>45962</v>
      </c>
      <c r="C83" s="13">
        <f t="shared" si="21"/>
        <v>0</v>
      </c>
      <c r="D83" s="13">
        <f t="shared" si="22"/>
        <v>0</v>
      </c>
      <c r="E83" s="13">
        <f t="shared" si="23"/>
        <v>0</v>
      </c>
      <c r="F83" s="14">
        <f t="shared" si="24"/>
        <v>0</v>
      </c>
      <c r="G83" s="14">
        <f t="shared" si="18"/>
        <v>0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9"/>
        <v>122025</v>
      </c>
      <c r="B84" s="12">
        <f t="shared" si="20"/>
        <v>45992</v>
      </c>
      <c r="C84" s="13">
        <f t="shared" si="21"/>
        <v>0</v>
      </c>
      <c r="D84" s="13">
        <f t="shared" si="22"/>
        <v>0</v>
      </c>
      <c r="E84" s="13">
        <f t="shared" si="23"/>
        <v>0</v>
      </c>
      <c r="F84" s="14">
        <f t="shared" si="24"/>
        <v>0</v>
      </c>
      <c r="G84" s="14">
        <f t="shared" si="18"/>
        <v>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9"/>
        <v>12026</v>
      </c>
      <c r="B85" s="12">
        <f t="shared" si="20"/>
        <v>46023</v>
      </c>
      <c r="C85" s="13">
        <f t="shared" si="21"/>
        <v>0</v>
      </c>
      <c r="D85" s="13">
        <f t="shared" si="22"/>
        <v>0</v>
      </c>
      <c r="E85" s="13">
        <f t="shared" si="23"/>
        <v>0</v>
      </c>
      <c r="F85" s="14">
        <f t="shared" si="24"/>
        <v>0</v>
      </c>
      <c r="G85" s="14">
        <f t="shared" si="18"/>
        <v>0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9"/>
        <v>22026</v>
      </c>
      <c r="B86" s="12">
        <f t="shared" si="20"/>
        <v>46054</v>
      </c>
      <c r="C86" s="13">
        <f t="shared" si="21"/>
        <v>0</v>
      </c>
      <c r="D86" s="13">
        <f t="shared" si="22"/>
        <v>0</v>
      </c>
      <c r="E86" s="13">
        <f t="shared" si="23"/>
        <v>0</v>
      </c>
      <c r="F86" s="14">
        <f t="shared" si="24"/>
        <v>0</v>
      </c>
      <c r="G86" s="14">
        <f t="shared" si="18"/>
        <v>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9"/>
        <v>32026</v>
      </c>
      <c r="B87" s="12">
        <f t="shared" si="20"/>
        <v>46082</v>
      </c>
      <c r="C87" s="13">
        <f t="shared" si="21"/>
        <v>0</v>
      </c>
      <c r="D87" s="13">
        <f t="shared" si="22"/>
        <v>0</v>
      </c>
      <c r="E87" s="13">
        <f t="shared" si="23"/>
        <v>0</v>
      </c>
      <c r="F87" s="14">
        <f t="shared" si="24"/>
        <v>0</v>
      </c>
      <c r="G87" s="14">
        <f t="shared" si="18"/>
        <v>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9"/>
        <v>42026</v>
      </c>
      <c r="B88" s="12">
        <f t="shared" si="20"/>
        <v>46113</v>
      </c>
      <c r="C88" s="13">
        <f t="shared" si="21"/>
        <v>0</v>
      </c>
      <c r="D88" s="13">
        <f t="shared" si="22"/>
        <v>0</v>
      </c>
      <c r="E88" s="13">
        <f t="shared" si="23"/>
        <v>0</v>
      </c>
      <c r="F88" s="14">
        <f t="shared" si="24"/>
        <v>0</v>
      </c>
      <c r="G88" s="14">
        <f t="shared" si="18"/>
        <v>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9"/>
        <v>52026</v>
      </c>
      <c r="B89" s="12">
        <f t="shared" si="20"/>
        <v>46143</v>
      </c>
      <c r="C89" s="13">
        <f t="shared" si="21"/>
        <v>0</v>
      </c>
      <c r="D89" s="13">
        <f t="shared" si="22"/>
        <v>0</v>
      </c>
      <c r="E89" s="13">
        <f t="shared" si="23"/>
        <v>0</v>
      </c>
      <c r="F89" s="14">
        <f t="shared" si="24"/>
        <v>0</v>
      </c>
      <c r="G89" s="14">
        <f t="shared" si="18"/>
        <v>0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9"/>
        <v>62026</v>
      </c>
      <c r="B90" s="12">
        <f t="shared" si="20"/>
        <v>46174</v>
      </c>
      <c r="C90" s="13">
        <f t="shared" si="21"/>
        <v>0</v>
      </c>
      <c r="D90" s="13">
        <f t="shared" si="22"/>
        <v>0</v>
      </c>
      <c r="E90" s="13">
        <f t="shared" si="23"/>
        <v>0</v>
      </c>
      <c r="F90" s="14">
        <f t="shared" si="24"/>
        <v>0</v>
      </c>
      <c r="G90" s="14">
        <f t="shared" si="18"/>
        <v>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9"/>
        <v>72026</v>
      </c>
      <c r="B91" s="12">
        <f t="shared" si="20"/>
        <v>46204</v>
      </c>
      <c r="C91" s="13">
        <f t="shared" si="21"/>
        <v>0</v>
      </c>
      <c r="D91" s="13">
        <f t="shared" si="22"/>
        <v>0</v>
      </c>
      <c r="E91" s="13">
        <f t="shared" si="23"/>
        <v>0</v>
      </c>
      <c r="F91" s="14">
        <f t="shared" si="24"/>
        <v>0</v>
      </c>
      <c r="G91" s="14">
        <f t="shared" si="18"/>
        <v>0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9"/>
        <v>82026</v>
      </c>
      <c r="B92" s="12">
        <f t="shared" si="20"/>
        <v>46235</v>
      </c>
      <c r="C92" s="13">
        <f t="shared" si="21"/>
        <v>0</v>
      </c>
      <c r="D92" s="13">
        <f t="shared" si="22"/>
        <v>0</v>
      </c>
      <c r="E92" s="13">
        <f t="shared" si="23"/>
        <v>0</v>
      </c>
      <c r="F92" s="14">
        <f t="shared" si="24"/>
        <v>0</v>
      </c>
      <c r="G92" s="14">
        <f t="shared" si="18"/>
        <v>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9"/>
        <v>92026</v>
      </c>
      <c r="B93" s="12">
        <f t="shared" si="20"/>
        <v>46266</v>
      </c>
      <c r="C93" s="13">
        <f t="shared" si="21"/>
        <v>0</v>
      </c>
      <c r="D93" s="13">
        <f t="shared" si="22"/>
        <v>0</v>
      </c>
      <c r="E93" s="13">
        <f t="shared" si="23"/>
        <v>0</v>
      </c>
      <c r="F93" s="14">
        <f t="shared" si="24"/>
        <v>0</v>
      </c>
      <c r="G93" s="14">
        <f t="shared" si="18"/>
        <v>0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9"/>
        <v>102026</v>
      </c>
      <c r="B94" s="12">
        <f t="shared" si="20"/>
        <v>46296</v>
      </c>
      <c r="C94" s="13">
        <f t="shared" si="21"/>
        <v>0</v>
      </c>
      <c r="D94" s="13">
        <f t="shared" si="22"/>
        <v>0</v>
      </c>
      <c r="E94" s="13">
        <f t="shared" si="23"/>
        <v>0</v>
      </c>
      <c r="F94" s="14">
        <f t="shared" si="24"/>
        <v>0</v>
      </c>
      <c r="G94" s="14">
        <f t="shared" si="18"/>
        <v>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9"/>
        <v>112026</v>
      </c>
      <c r="B95" s="12">
        <f t="shared" si="20"/>
        <v>46327</v>
      </c>
      <c r="C95" s="13">
        <f t="shared" si="21"/>
        <v>0</v>
      </c>
      <c r="D95" s="13">
        <f t="shared" si="22"/>
        <v>0</v>
      </c>
      <c r="E95" s="13">
        <f t="shared" si="23"/>
        <v>0</v>
      </c>
      <c r="F95" s="14">
        <f t="shared" si="24"/>
        <v>0</v>
      </c>
      <c r="G95" s="14">
        <f t="shared" si="18"/>
        <v>0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9"/>
        <v>122026</v>
      </c>
      <c r="B96" s="12">
        <f t="shared" si="20"/>
        <v>46357</v>
      </c>
      <c r="C96" s="13">
        <f t="shared" si="21"/>
        <v>0</v>
      </c>
      <c r="D96" s="13">
        <f t="shared" si="22"/>
        <v>0</v>
      </c>
      <c r="E96" s="13">
        <f t="shared" si="23"/>
        <v>0</v>
      </c>
      <c r="F96" s="14">
        <f t="shared" si="24"/>
        <v>0</v>
      </c>
      <c r="G96" s="14">
        <f t="shared" si="18"/>
        <v>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9"/>
        <v>12027</v>
      </c>
      <c r="B97" s="12">
        <f t="shared" si="20"/>
        <v>46388</v>
      </c>
      <c r="C97" s="13">
        <f t="shared" si="21"/>
        <v>0</v>
      </c>
      <c r="D97" s="13">
        <f t="shared" si="22"/>
        <v>0</v>
      </c>
      <c r="E97" s="13">
        <f t="shared" si="23"/>
        <v>0</v>
      </c>
      <c r="F97" s="14">
        <f t="shared" si="24"/>
        <v>0</v>
      </c>
      <c r="G97" s="14">
        <f t="shared" si="18"/>
        <v>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9"/>
        <v>22027</v>
      </c>
      <c r="B98" s="12">
        <f t="shared" si="20"/>
        <v>46419</v>
      </c>
      <c r="C98" s="13">
        <f t="shared" si="21"/>
        <v>0</v>
      </c>
      <c r="D98" s="13">
        <f t="shared" si="22"/>
        <v>0</v>
      </c>
      <c r="E98" s="13">
        <f t="shared" si="23"/>
        <v>0</v>
      </c>
      <c r="F98" s="14">
        <f t="shared" si="24"/>
        <v>0</v>
      </c>
      <c r="G98" s="14">
        <f t="shared" si="18"/>
        <v>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9"/>
        <v>32027</v>
      </c>
      <c r="B99" s="12">
        <f t="shared" si="20"/>
        <v>46447</v>
      </c>
      <c r="C99" s="13">
        <f t="shared" si="21"/>
        <v>0</v>
      </c>
      <c r="D99" s="13">
        <f t="shared" si="22"/>
        <v>0</v>
      </c>
      <c r="E99" s="13">
        <f t="shared" si="23"/>
        <v>0</v>
      </c>
      <c r="F99" s="14">
        <f t="shared" si="24"/>
        <v>0</v>
      </c>
      <c r="G99" s="14">
        <f t="shared" si="18"/>
        <v>0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9"/>
        <v>42027</v>
      </c>
      <c r="B100" s="12">
        <f t="shared" si="20"/>
        <v>46478</v>
      </c>
      <c r="C100" s="13">
        <f t="shared" si="21"/>
        <v>0</v>
      </c>
      <c r="D100" s="13">
        <f t="shared" si="22"/>
        <v>0</v>
      </c>
      <c r="E100" s="13">
        <f t="shared" si="23"/>
        <v>0</v>
      </c>
      <c r="F100" s="14">
        <f t="shared" si="24"/>
        <v>0</v>
      </c>
      <c r="G100" s="14">
        <f t="shared" si="18"/>
        <v>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9"/>
        <v>52027</v>
      </c>
      <c r="B101" s="12">
        <f t="shared" si="20"/>
        <v>46508</v>
      </c>
      <c r="C101" s="13">
        <f t="shared" si="21"/>
        <v>0</v>
      </c>
      <c r="D101" s="13">
        <f t="shared" si="22"/>
        <v>0</v>
      </c>
      <c r="E101" s="13">
        <f t="shared" si="23"/>
        <v>0</v>
      </c>
      <c r="F101" s="14">
        <f t="shared" si="24"/>
        <v>0</v>
      </c>
      <c r="G101" s="14">
        <f t="shared" ref="G101:G124" si="28">E101-F101</f>
        <v>0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9">MONTH(B102)&amp;YEAR(B102)</f>
        <v>62027</v>
      </c>
      <c r="B102" s="12">
        <f t="shared" ref="B102:B124" si="30">EDATE(B101,1)</f>
        <v>46539</v>
      </c>
      <c r="C102" s="13">
        <f t="shared" ref="C102:C124" si="31">C101-H102+I102</f>
        <v>0</v>
      </c>
      <c r="D102" s="13">
        <f t="shared" ref="D102:D124" si="32">C101*$K$1</f>
        <v>0</v>
      </c>
      <c r="E102" s="13">
        <f t="shared" ref="E102:E124" si="33">C101*$K$1+G101</f>
        <v>0</v>
      </c>
      <c r="F102" s="14">
        <f t="shared" ref="F102:F124" si="34">IF(J102&gt;E102,E102,J102)</f>
        <v>0</v>
      </c>
      <c r="G102" s="14">
        <f t="shared" si="28"/>
        <v>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9"/>
        <v>72027</v>
      </c>
      <c r="B103" s="12">
        <f t="shared" si="30"/>
        <v>46569</v>
      </c>
      <c r="C103" s="13">
        <f t="shared" si="31"/>
        <v>0</v>
      </c>
      <c r="D103" s="13">
        <f t="shared" si="32"/>
        <v>0</v>
      </c>
      <c r="E103" s="13">
        <f t="shared" si="33"/>
        <v>0</v>
      </c>
      <c r="F103" s="14">
        <f t="shared" si="34"/>
        <v>0</v>
      </c>
      <c r="G103" s="14">
        <f t="shared" si="28"/>
        <v>0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9"/>
        <v>82027</v>
      </c>
      <c r="B104" s="12">
        <f t="shared" si="30"/>
        <v>46600</v>
      </c>
      <c r="C104" s="13">
        <f t="shared" si="31"/>
        <v>0</v>
      </c>
      <c r="D104" s="13">
        <f t="shared" si="32"/>
        <v>0</v>
      </c>
      <c r="E104" s="13">
        <f t="shared" si="33"/>
        <v>0</v>
      </c>
      <c r="F104" s="14">
        <f t="shared" si="34"/>
        <v>0</v>
      </c>
      <c r="G104" s="14">
        <f t="shared" si="28"/>
        <v>0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9"/>
        <v>92027</v>
      </c>
      <c r="B105" s="12">
        <f t="shared" si="30"/>
        <v>46631</v>
      </c>
      <c r="C105" s="13">
        <f t="shared" si="31"/>
        <v>0</v>
      </c>
      <c r="D105" s="13">
        <f t="shared" si="32"/>
        <v>0</v>
      </c>
      <c r="E105" s="13">
        <f t="shared" si="33"/>
        <v>0</v>
      </c>
      <c r="F105" s="14">
        <f t="shared" si="34"/>
        <v>0</v>
      </c>
      <c r="G105" s="14">
        <f t="shared" si="28"/>
        <v>0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9"/>
        <v>102027</v>
      </c>
      <c r="B106" s="12">
        <f t="shared" si="30"/>
        <v>46661</v>
      </c>
      <c r="C106" s="13">
        <f t="shared" si="31"/>
        <v>0</v>
      </c>
      <c r="D106" s="13">
        <f t="shared" si="32"/>
        <v>0</v>
      </c>
      <c r="E106" s="13">
        <f t="shared" si="33"/>
        <v>0</v>
      </c>
      <c r="F106" s="14">
        <f t="shared" si="34"/>
        <v>0</v>
      </c>
      <c r="G106" s="14">
        <f t="shared" si="28"/>
        <v>0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9"/>
        <v>112027</v>
      </c>
      <c r="B107" s="12">
        <f t="shared" si="30"/>
        <v>46692</v>
      </c>
      <c r="C107" s="13">
        <f t="shared" si="31"/>
        <v>0</v>
      </c>
      <c r="D107" s="13">
        <f t="shared" si="32"/>
        <v>0</v>
      </c>
      <c r="E107" s="13">
        <f t="shared" si="33"/>
        <v>0</v>
      </c>
      <c r="F107" s="14">
        <f t="shared" si="34"/>
        <v>0</v>
      </c>
      <c r="G107" s="14">
        <f t="shared" si="28"/>
        <v>0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9"/>
        <v>122027</v>
      </c>
      <c r="B108" s="12">
        <f t="shared" si="30"/>
        <v>46722</v>
      </c>
      <c r="C108" s="13">
        <f t="shared" si="31"/>
        <v>0</v>
      </c>
      <c r="D108" s="13">
        <f t="shared" si="32"/>
        <v>0</v>
      </c>
      <c r="E108" s="13">
        <f t="shared" si="33"/>
        <v>0</v>
      </c>
      <c r="F108" s="14">
        <f t="shared" si="34"/>
        <v>0</v>
      </c>
      <c r="G108" s="14">
        <f t="shared" si="28"/>
        <v>0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9"/>
        <v>12028</v>
      </c>
      <c r="B109" s="12">
        <f t="shared" si="30"/>
        <v>46753</v>
      </c>
      <c r="C109" s="13">
        <f t="shared" si="31"/>
        <v>0</v>
      </c>
      <c r="D109" s="13">
        <f t="shared" si="32"/>
        <v>0</v>
      </c>
      <c r="E109" s="13">
        <f t="shared" si="33"/>
        <v>0</v>
      </c>
      <c r="F109" s="14">
        <f t="shared" si="34"/>
        <v>0</v>
      </c>
      <c r="G109" s="14">
        <f t="shared" si="28"/>
        <v>0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9"/>
        <v>22028</v>
      </c>
      <c r="B110" s="12">
        <f t="shared" si="30"/>
        <v>46784</v>
      </c>
      <c r="C110" s="13">
        <f t="shared" si="31"/>
        <v>0</v>
      </c>
      <c r="D110" s="13">
        <f t="shared" si="32"/>
        <v>0</v>
      </c>
      <c r="E110" s="13">
        <f t="shared" si="33"/>
        <v>0</v>
      </c>
      <c r="F110" s="14">
        <f t="shared" si="34"/>
        <v>0</v>
      </c>
      <c r="G110" s="14">
        <f t="shared" si="28"/>
        <v>0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9"/>
        <v>32028</v>
      </c>
      <c r="B111" s="12">
        <f t="shared" si="30"/>
        <v>46813</v>
      </c>
      <c r="C111" s="13">
        <f t="shared" si="31"/>
        <v>0</v>
      </c>
      <c r="D111" s="13">
        <f t="shared" si="32"/>
        <v>0</v>
      </c>
      <c r="E111" s="13">
        <f t="shared" si="33"/>
        <v>0</v>
      </c>
      <c r="F111" s="14">
        <f t="shared" si="34"/>
        <v>0</v>
      </c>
      <c r="G111" s="14">
        <f t="shared" si="28"/>
        <v>0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9"/>
        <v>42028</v>
      </c>
      <c r="B112" s="12">
        <f t="shared" si="30"/>
        <v>46844</v>
      </c>
      <c r="C112" s="13">
        <f t="shared" si="31"/>
        <v>0</v>
      </c>
      <c r="D112" s="13">
        <f t="shared" si="32"/>
        <v>0</v>
      </c>
      <c r="E112" s="13">
        <f t="shared" si="33"/>
        <v>0</v>
      </c>
      <c r="F112" s="14">
        <f t="shared" si="34"/>
        <v>0</v>
      </c>
      <c r="G112" s="14">
        <f t="shared" si="28"/>
        <v>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9"/>
        <v>52028</v>
      </c>
      <c r="B113" s="12">
        <f t="shared" si="30"/>
        <v>46874</v>
      </c>
      <c r="C113" s="13">
        <f t="shared" si="31"/>
        <v>0</v>
      </c>
      <c r="D113" s="13">
        <f t="shared" si="32"/>
        <v>0</v>
      </c>
      <c r="E113" s="13">
        <f t="shared" si="33"/>
        <v>0</v>
      </c>
      <c r="F113" s="14">
        <f t="shared" si="34"/>
        <v>0</v>
      </c>
      <c r="G113" s="14">
        <f t="shared" si="28"/>
        <v>0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9"/>
        <v>62028</v>
      </c>
      <c r="B114" s="12">
        <f t="shared" si="30"/>
        <v>46905</v>
      </c>
      <c r="C114" s="13">
        <f t="shared" si="31"/>
        <v>0</v>
      </c>
      <c r="D114" s="13">
        <f t="shared" si="32"/>
        <v>0</v>
      </c>
      <c r="E114" s="13">
        <f t="shared" si="33"/>
        <v>0</v>
      </c>
      <c r="F114" s="14">
        <f t="shared" si="34"/>
        <v>0</v>
      </c>
      <c r="G114" s="14">
        <f t="shared" si="28"/>
        <v>0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9"/>
        <v>72028</v>
      </c>
      <c r="B115" s="12">
        <f t="shared" si="30"/>
        <v>46935</v>
      </c>
      <c r="C115" s="13">
        <f t="shared" si="31"/>
        <v>0</v>
      </c>
      <c r="D115" s="13">
        <f t="shared" si="32"/>
        <v>0</v>
      </c>
      <c r="E115" s="13">
        <f t="shared" si="33"/>
        <v>0</v>
      </c>
      <c r="F115" s="14">
        <f t="shared" si="34"/>
        <v>0</v>
      </c>
      <c r="G115" s="14">
        <f t="shared" si="28"/>
        <v>0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9"/>
        <v>82028</v>
      </c>
      <c r="B116" s="12">
        <f t="shared" si="30"/>
        <v>46966</v>
      </c>
      <c r="C116" s="13">
        <f t="shared" si="31"/>
        <v>0</v>
      </c>
      <c r="D116" s="13">
        <f t="shared" si="32"/>
        <v>0</v>
      </c>
      <c r="E116" s="13">
        <f t="shared" si="33"/>
        <v>0</v>
      </c>
      <c r="F116" s="14">
        <f t="shared" si="34"/>
        <v>0</v>
      </c>
      <c r="G116" s="14">
        <f t="shared" si="28"/>
        <v>0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9"/>
        <v>92028</v>
      </c>
      <c r="B117" s="12">
        <f t="shared" si="30"/>
        <v>46997</v>
      </c>
      <c r="C117" s="13">
        <f t="shared" si="31"/>
        <v>0</v>
      </c>
      <c r="D117" s="13">
        <f t="shared" si="32"/>
        <v>0</v>
      </c>
      <c r="E117" s="13">
        <f t="shared" si="33"/>
        <v>0</v>
      </c>
      <c r="F117" s="14">
        <f t="shared" si="34"/>
        <v>0</v>
      </c>
      <c r="G117" s="14">
        <f t="shared" si="28"/>
        <v>0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9"/>
        <v>102028</v>
      </c>
      <c r="B118" s="12">
        <f t="shared" si="30"/>
        <v>47027</v>
      </c>
      <c r="C118" s="13">
        <f t="shared" si="31"/>
        <v>0</v>
      </c>
      <c r="D118" s="13">
        <f t="shared" si="32"/>
        <v>0</v>
      </c>
      <c r="E118" s="13">
        <f t="shared" si="33"/>
        <v>0</v>
      </c>
      <c r="F118" s="14">
        <f t="shared" si="34"/>
        <v>0</v>
      </c>
      <c r="G118" s="14">
        <f t="shared" si="28"/>
        <v>0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9"/>
        <v>112028</v>
      </c>
      <c r="B119" s="12">
        <f t="shared" si="30"/>
        <v>47058</v>
      </c>
      <c r="C119" s="13">
        <f t="shared" si="31"/>
        <v>0</v>
      </c>
      <c r="D119" s="13">
        <f t="shared" si="32"/>
        <v>0</v>
      </c>
      <c r="E119" s="13">
        <f t="shared" si="33"/>
        <v>0</v>
      </c>
      <c r="F119" s="14">
        <f t="shared" si="34"/>
        <v>0</v>
      </c>
      <c r="G119" s="14">
        <f t="shared" si="28"/>
        <v>0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9"/>
        <v>122028</v>
      </c>
      <c r="B120" s="12">
        <f t="shared" si="30"/>
        <v>47088</v>
      </c>
      <c r="C120" s="13">
        <f t="shared" si="31"/>
        <v>0</v>
      </c>
      <c r="D120" s="13">
        <f t="shared" si="32"/>
        <v>0</v>
      </c>
      <c r="E120" s="13">
        <f t="shared" si="33"/>
        <v>0</v>
      </c>
      <c r="F120" s="14">
        <f t="shared" si="34"/>
        <v>0</v>
      </c>
      <c r="G120" s="14">
        <f t="shared" si="28"/>
        <v>0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9"/>
        <v>12029</v>
      </c>
      <c r="B121" s="12">
        <f t="shared" si="30"/>
        <v>47119</v>
      </c>
      <c r="C121" s="13">
        <f t="shared" si="31"/>
        <v>0</v>
      </c>
      <c r="D121" s="13">
        <f t="shared" si="32"/>
        <v>0</v>
      </c>
      <c r="E121" s="13">
        <f t="shared" si="33"/>
        <v>0</v>
      </c>
      <c r="F121" s="14">
        <f t="shared" si="34"/>
        <v>0</v>
      </c>
      <c r="G121" s="14">
        <f t="shared" si="28"/>
        <v>0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9"/>
        <v>22029</v>
      </c>
      <c r="B122" s="12">
        <f t="shared" si="30"/>
        <v>47150</v>
      </c>
      <c r="C122" s="13">
        <f t="shared" si="31"/>
        <v>0</v>
      </c>
      <c r="D122" s="13">
        <f t="shared" si="32"/>
        <v>0</v>
      </c>
      <c r="E122" s="13">
        <f t="shared" si="33"/>
        <v>0</v>
      </c>
      <c r="F122" s="14">
        <f t="shared" si="34"/>
        <v>0</v>
      </c>
      <c r="G122" s="14">
        <f t="shared" si="28"/>
        <v>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9"/>
        <v>32029</v>
      </c>
      <c r="B123" s="12">
        <f t="shared" si="30"/>
        <v>47178</v>
      </c>
      <c r="C123" s="13">
        <f t="shared" si="31"/>
        <v>0</v>
      </c>
      <c r="D123" s="13">
        <f t="shared" si="32"/>
        <v>0</v>
      </c>
      <c r="E123" s="13">
        <f t="shared" si="33"/>
        <v>0</v>
      </c>
      <c r="F123" s="14">
        <f t="shared" si="34"/>
        <v>0</v>
      </c>
      <c r="G123" s="14">
        <f t="shared" si="28"/>
        <v>0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9"/>
        <v>42029</v>
      </c>
      <c r="B124" s="12">
        <f t="shared" si="30"/>
        <v>47209</v>
      </c>
      <c r="C124" s="13">
        <f t="shared" si="31"/>
        <v>0</v>
      </c>
      <c r="D124" s="13">
        <f t="shared" si="32"/>
        <v>0</v>
      </c>
      <c r="E124" s="13">
        <f t="shared" si="33"/>
        <v>0</v>
      </c>
      <c r="F124" s="14">
        <f t="shared" si="34"/>
        <v>0</v>
      </c>
      <c r="G124" s="14">
        <f t="shared" si="28"/>
        <v>0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topLeftCell="B1" workbookViewId="0">
      <selection activeCell="O21" sqref="O21"/>
    </sheetView>
  </sheetViews>
  <sheetFormatPr defaultColWidth="11" defaultRowHeight="15"/>
  <cols>
    <col min="1" max="1" width="7" hidden="1" customWidth="1"/>
    <col min="2" max="2" width="8" customWidth="1"/>
    <col min="3" max="3" width="9.85714285714286" customWidth="1"/>
    <col min="4" max="4" width="9.42857142857143" customWidth="1"/>
    <col min="5" max="5" width="11.4285714285714" customWidth="1"/>
    <col min="6" max="6" width="8.28571428571429" customWidth="1"/>
    <col min="7" max="7" width="11.2857142857143" customWidth="1"/>
    <col min="8" max="8" width="9.42857142857143" customWidth="1"/>
    <col min="9" max="10" width="9.28571428571429" customWidth="1"/>
    <col min="11" max="11" width="10.5714285714286" customWidth="1"/>
    <col min="12" max="12" width="9.42857142857143" customWidth="1"/>
    <col min="13" max="13" width="10.4285714285714" customWidth="1"/>
    <col min="14" max="14" width="9.71428571428571" customWidth="1"/>
    <col min="15" max="15" width="10" customWidth="1"/>
    <col min="16" max="16" width="8" customWidth="1"/>
    <col min="17" max="17" width="3.57142857142857" customWidth="1"/>
    <col min="18" max="18" width="19.4285714285714" customWidth="1"/>
    <col min="19" max="19" width="8.28571428571429" customWidth="1"/>
  </cols>
  <sheetData>
    <row r="1" spans="2:16">
      <c r="B1" s="1" t="s">
        <v>9</v>
      </c>
      <c r="C1" s="2" t="s">
        <v>221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850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200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850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850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850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850</v>
      </c>
      <c r="D6" s="13">
        <f t="shared" ref="D6:D37" si="4">C5*$K$1</f>
        <v>85</v>
      </c>
      <c r="E6" s="13">
        <f t="shared" ref="E6:E37" si="5">C5*$K$1+G5</f>
        <v>85</v>
      </c>
      <c r="F6" s="14">
        <f t="shared" ref="F6:F37" si="6">IF(J6&gt;E6,E6,J6)</f>
        <v>85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85</v>
      </c>
      <c r="K6" s="27">
        <v>43625</v>
      </c>
      <c r="L6" s="26">
        <v>60</v>
      </c>
      <c r="M6" s="27">
        <v>43628</v>
      </c>
      <c r="N6" s="28">
        <v>25</v>
      </c>
      <c r="O6" s="27"/>
      <c r="P6" s="28"/>
      <c r="R6" s="34" t="s">
        <v>5</v>
      </c>
      <c r="S6" s="33">
        <f ca="1">VLOOKUP($A$2,$A$5:$P$127,4,FALSE)</f>
        <v>65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550</v>
      </c>
      <c r="D7" s="13">
        <f t="shared" si="4"/>
        <v>85</v>
      </c>
      <c r="E7" s="13">
        <f t="shared" si="5"/>
        <v>85</v>
      </c>
      <c r="F7" s="14">
        <f t="shared" si="6"/>
        <v>85</v>
      </c>
      <c r="G7" s="14">
        <f t="shared" si="0"/>
        <v>0</v>
      </c>
      <c r="H7" s="14">
        <f t="shared" si="7"/>
        <v>300</v>
      </c>
      <c r="I7" s="24">
        <f t="shared" si="8"/>
        <v>0</v>
      </c>
      <c r="J7" s="24">
        <f t="shared" ref="J7:J70" si="9">IF($L7&gt;0,$L7,0)+IF($N7&gt;0,$N7,0)+IF($P7&gt;0,$P7,0)</f>
        <v>385</v>
      </c>
      <c r="K7" s="27">
        <v>43653</v>
      </c>
      <c r="L7" s="26">
        <v>385</v>
      </c>
      <c r="M7" s="27"/>
      <c r="N7" s="28"/>
      <c r="O7" s="27"/>
      <c r="P7" s="28"/>
      <c r="R7" s="35" t="s">
        <v>24</v>
      </c>
      <c r="S7" s="33">
        <f ca="1">VLOOKUP($A$2,$A$5:$P$127,7,FALSE)</f>
        <v>25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500</v>
      </c>
      <c r="D8" s="13">
        <f t="shared" si="4"/>
        <v>55</v>
      </c>
      <c r="E8" s="13">
        <f t="shared" si="5"/>
        <v>55</v>
      </c>
      <c r="F8" s="14">
        <f t="shared" si="6"/>
        <v>55</v>
      </c>
      <c r="G8" s="14">
        <f t="shared" si="0"/>
        <v>0</v>
      </c>
      <c r="H8" s="14">
        <f t="shared" si="7"/>
        <v>50</v>
      </c>
      <c r="I8" s="24">
        <f t="shared" si="8"/>
        <v>0</v>
      </c>
      <c r="J8" s="24">
        <f t="shared" si="9"/>
        <v>105</v>
      </c>
      <c r="K8" s="27">
        <v>43681</v>
      </c>
      <c r="L8" s="26">
        <v>80</v>
      </c>
      <c r="M8" s="27">
        <v>43689</v>
      </c>
      <c r="N8" s="28">
        <v>25</v>
      </c>
      <c r="O8" s="27"/>
      <c r="P8" s="28"/>
      <c r="R8" s="32" t="s">
        <v>7</v>
      </c>
      <c r="S8" s="33">
        <f ca="1">VLOOKUP($A$2,$A$5:$P$127,6,FALSE)</f>
        <v>40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550</v>
      </c>
      <c r="D9" s="13">
        <f t="shared" si="4"/>
        <v>50</v>
      </c>
      <c r="E9" s="13">
        <f t="shared" si="5"/>
        <v>50</v>
      </c>
      <c r="F9" s="14">
        <f t="shared" si="6"/>
        <v>50</v>
      </c>
      <c r="G9" s="14">
        <f t="shared" si="0"/>
        <v>0</v>
      </c>
      <c r="H9" s="14">
        <f t="shared" si="7"/>
        <v>50</v>
      </c>
      <c r="I9" s="24">
        <f t="shared" si="8"/>
        <v>100</v>
      </c>
      <c r="J9" s="24">
        <f t="shared" si="9"/>
        <v>100</v>
      </c>
      <c r="K9" s="27">
        <v>43716</v>
      </c>
      <c r="L9" s="26">
        <v>100</v>
      </c>
      <c r="M9" s="27">
        <v>43732</v>
      </c>
      <c r="N9" s="28">
        <v>-100</v>
      </c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510</v>
      </c>
      <c r="D10" s="13">
        <f t="shared" si="4"/>
        <v>55</v>
      </c>
      <c r="E10" s="13">
        <f t="shared" si="5"/>
        <v>55</v>
      </c>
      <c r="F10" s="14">
        <f t="shared" si="6"/>
        <v>55</v>
      </c>
      <c r="G10" s="14">
        <f t="shared" si="0"/>
        <v>0</v>
      </c>
      <c r="H10" s="14">
        <f t="shared" si="7"/>
        <v>40</v>
      </c>
      <c r="I10" s="24">
        <f t="shared" si="8"/>
        <v>0</v>
      </c>
      <c r="J10" s="24">
        <f t="shared" si="9"/>
        <v>95</v>
      </c>
      <c r="K10" s="27">
        <v>43751</v>
      </c>
      <c r="L10" s="26">
        <v>55</v>
      </c>
      <c r="M10" s="27">
        <v>43754</v>
      </c>
      <c r="N10" s="28">
        <v>40</v>
      </c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450</v>
      </c>
      <c r="D11" s="13">
        <f t="shared" si="4"/>
        <v>51</v>
      </c>
      <c r="E11" s="13">
        <f t="shared" si="5"/>
        <v>51</v>
      </c>
      <c r="F11" s="14">
        <f t="shared" si="6"/>
        <v>51</v>
      </c>
      <c r="G11" s="14">
        <f t="shared" si="0"/>
        <v>0</v>
      </c>
      <c r="H11" s="14">
        <f t="shared" si="7"/>
        <v>60</v>
      </c>
      <c r="I11" s="24">
        <f t="shared" si="8"/>
        <v>0</v>
      </c>
      <c r="J11" s="24">
        <f t="shared" si="9"/>
        <v>111</v>
      </c>
      <c r="K11" s="27">
        <v>43779</v>
      </c>
      <c r="L11" s="26">
        <v>51</v>
      </c>
      <c r="M11" s="27">
        <v>43779</v>
      </c>
      <c r="N11" s="28">
        <v>60</v>
      </c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450</v>
      </c>
      <c r="D12" s="13">
        <f t="shared" si="4"/>
        <v>45</v>
      </c>
      <c r="E12" s="13">
        <f t="shared" si="5"/>
        <v>45</v>
      </c>
      <c r="F12" s="14">
        <f t="shared" si="6"/>
        <v>45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45</v>
      </c>
      <c r="K12" s="27">
        <v>43813</v>
      </c>
      <c r="L12" s="26">
        <v>45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450</v>
      </c>
      <c r="D13" s="13">
        <f t="shared" si="4"/>
        <v>45</v>
      </c>
      <c r="E13" s="13">
        <f t="shared" si="5"/>
        <v>45</v>
      </c>
      <c r="F13" s="14">
        <f t="shared" si="6"/>
        <v>45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45</v>
      </c>
      <c r="K13" s="27">
        <v>43845</v>
      </c>
      <c r="L13" s="26">
        <v>45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450</v>
      </c>
      <c r="D14" s="13">
        <f t="shared" si="4"/>
        <v>45</v>
      </c>
      <c r="E14" s="13">
        <f t="shared" si="5"/>
        <v>45</v>
      </c>
      <c r="F14" s="14">
        <f t="shared" si="6"/>
        <v>45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45</v>
      </c>
      <c r="K14" s="27">
        <v>43872</v>
      </c>
      <c r="L14" s="26">
        <v>20</v>
      </c>
      <c r="M14" s="27">
        <v>43874</v>
      </c>
      <c r="N14" s="28">
        <v>25</v>
      </c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450</v>
      </c>
      <c r="D15" s="13">
        <f t="shared" si="4"/>
        <v>45</v>
      </c>
      <c r="E15" s="13">
        <f t="shared" si="5"/>
        <v>45</v>
      </c>
      <c r="F15" s="14">
        <f t="shared" si="6"/>
        <v>45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45</v>
      </c>
      <c r="K15" s="29">
        <v>43898</v>
      </c>
      <c r="L15" s="26">
        <v>20</v>
      </c>
      <c r="M15" s="29">
        <v>43930</v>
      </c>
      <c r="N15" s="30">
        <v>25</v>
      </c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450</v>
      </c>
      <c r="D16" s="13">
        <f t="shared" si="4"/>
        <v>45</v>
      </c>
      <c r="E16" s="13">
        <f t="shared" si="5"/>
        <v>45</v>
      </c>
      <c r="F16" s="14">
        <f t="shared" si="6"/>
        <v>45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45</v>
      </c>
      <c r="K16" s="25">
        <v>43930</v>
      </c>
      <c r="L16" s="26">
        <v>25</v>
      </c>
      <c r="M16" s="25">
        <v>43932</v>
      </c>
      <c r="N16" s="26">
        <v>20</v>
      </c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450</v>
      </c>
      <c r="D17" s="13">
        <f t="shared" si="4"/>
        <v>45</v>
      </c>
      <c r="E17" s="13">
        <f t="shared" si="5"/>
        <v>45</v>
      </c>
      <c r="F17" s="14">
        <f t="shared" si="6"/>
        <v>45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45</v>
      </c>
      <c r="K17" s="25">
        <v>43961</v>
      </c>
      <c r="L17" s="26">
        <v>45</v>
      </c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450</v>
      </c>
      <c r="D18" s="13">
        <f t="shared" si="4"/>
        <v>45</v>
      </c>
      <c r="E18" s="13">
        <f t="shared" si="5"/>
        <v>45</v>
      </c>
      <c r="F18" s="14">
        <f t="shared" si="6"/>
        <v>45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45</v>
      </c>
      <c r="K18" s="25">
        <v>43986</v>
      </c>
      <c r="L18" s="26">
        <v>25</v>
      </c>
      <c r="M18" s="25">
        <v>43995</v>
      </c>
      <c r="N18" s="26">
        <v>20</v>
      </c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650</v>
      </c>
      <c r="D19" s="13">
        <f t="shared" si="4"/>
        <v>45</v>
      </c>
      <c r="E19" s="13">
        <f t="shared" si="5"/>
        <v>45</v>
      </c>
      <c r="F19" s="14">
        <f t="shared" si="6"/>
        <v>20</v>
      </c>
      <c r="G19" s="14">
        <f t="shared" si="0"/>
        <v>25</v>
      </c>
      <c r="H19" s="14">
        <f t="shared" si="7"/>
        <v>0</v>
      </c>
      <c r="I19" s="24">
        <f t="shared" si="8"/>
        <v>200</v>
      </c>
      <c r="J19" s="24">
        <f t="shared" si="9"/>
        <v>20</v>
      </c>
      <c r="K19" s="25">
        <v>44020</v>
      </c>
      <c r="L19" s="26">
        <v>-200</v>
      </c>
      <c r="M19" s="25">
        <v>44026</v>
      </c>
      <c r="N19" s="26">
        <v>20</v>
      </c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650</v>
      </c>
      <c r="D20" s="13">
        <f t="shared" si="4"/>
        <v>65</v>
      </c>
      <c r="E20" s="13">
        <f t="shared" si="5"/>
        <v>90</v>
      </c>
      <c r="F20" s="14">
        <f t="shared" si="6"/>
        <v>90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90</v>
      </c>
      <c r="K20" s="25">
        <v>44051</v>
      </c>
      <c r="L20" s="26">
        <v>50</v>
      </c>
      <c r="M20" s="25">
        <v>44052</v>
      </c>
      <c r="N20" s="26">
        <v>40</v>
      </c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850</v>
      </c>
      <c r="D21" s="13">
        <f t="shared" si="4"/>
        <v>65</v>
      </c>
      <c r="E21" s="13">
        <f t="shared" si="5"/>
        <v>65</v>
      </c>
      <c r="F21" s="14">
        <f t="shared" si="6"/>
        <v>40</v>
      </c>
      <c r="G21" s="14">
        <f t="shared" si="0"/>
        <v>25</v>
      </c>
      <c r="H21" s="14">
        <f t="shared" si="7"/>
        <v>0</v>
      </c>
      <c r="I21" s="24">
        <f t="shared" si="8"/>
        <v>200</v>
      </c>
      <c r="J21" s="24">
        <f t="shared" si="9"/>
        <v>40</v>
      </c>
      <c r="K21" s="25">
        <v>44083</v>
      </c>
      <c r="L21" s="26">
        <v>40</v>
      </c>
      <c r="M21" s="25">
        <v>44083</v>
      </c>
      <c r="N21" s="26">
        <v>-200</v>
      </c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850</v>
      </c>
      <c r="D22" s="13">
        <f t="shared" si="4"/>
        <v>85</v>
      </c>
      <c r="E22" s="13">
        <f t="shared" si="5"/>
        <v>110</v>
      </c>
      <c r="F22" s="14">
        <f t="shared" si="6"/>
        <v>0</v>
      </c>
      <c r="G22" s="14">
        <f t="shared" si="0"/>
        <v>110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850</v>
      </c>
      <c r="D23" s="13">
        <f t="shared" si="4"/>
        <v>85</v>
      </c>
      <c r="E23" s="13">
        <f t="shared" si="5"/>
        <v>195</v>
      </c>
      <c r="F23" s="14">
        <f t="shared" si="6"/>
        <v>0</v>
      </c>
      <c r="G23" s="14">
        <f t="shared" si="0"/>
        <v>195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850</v>
      </c>
      <c r="D24" s="13">
        <f t="shared" si="4"/>
        <v>85</v>
      </c>
      <c r="E24" s="13">
        <f t="shared" si="5"/>
        <v>280</v>
      </c>
      <c r="F24" s="14">
        <f t="shared" si="6"/>
        <v>0</v>
      </c>
      <c r="G24" s="14">
        <f t="shared" si="0"/>
        <v>280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850</v>
      </c>
      <c r="D25" s="13">
        <f t="shared" si="4"/>
        <v>85</v>
      </c>
      <c r="E25" s="13">
        <f t="shared" si="5"/>
        <v>365</v>
      </c>
      <c r="F25" s="14">
        <f t="shared" si="6"/>
        <v>0</v>
      </c>
      <c r="G25" s="14">
        <f t="shared" si="0"/>
        <v>365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850</v>
      </c>
      <c r="D26" s="13">
        <f t="shared" si="4"/>
        <v>85</v>
      </c>
      <c r="E26" s="13">
        <f t="shared" si="5"/>
        <v>450</v>
      </c>
      <c r="F26" s="14">
        <f t="shared" si="6"/>
        <v>0</v>
      </c>
      <c r="G26" s="14">
        <f t="shared" si="0"/>
        <v>450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850</v>
      </c>
      <c r="D27" s="13">
        <f t="shared" si="4"/>
        <v>85</v>
      </c>
      <c r="E27" s="13">
        <f t="shared" si="5"/>
        <v>535</v>
      </c>
      <c r="F27" s="14">
        <f t="shared" si="6"/>
        <v>0</v>
      </c>
      <c r="G27" s="14">
        <f t="shared" si="0"/>
        <v>535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850</v>
      </c>
      <c r="D28" s="13">
        <f t="shared" si="4"/>
        <v>85</v>
      </c>
      <c r="E28" s="13">
        <f t="shared" si="5"/>
        <v>620</v>
      </c>
      <c r="F28" s="14">
        <f t="shared" si="6"/>
        <v>0</v>
      </c>
      <c r="G28" s="14">
        <f t="shared" si="0"/>
        <v>620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850</v>
      </c>
      <c r="D29" s="13">
        <f t="shared" si="4"/>
        <v>85</v>
      </c>
      <c r="E29" s="13">
        <f t="shared" si="5"/>
        <v>705</v>
      </c>
      <c r="F29" s="14">
        <f t="shared" si="6"/>
        <v>0</v>
      </c>
      <c r="G29" s="14">
        <f t="shared" si="0"/>
        <v>705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850</v>
      </c>
      <c r="D30" s="13">
        <f t="shared" si="4"/>
        <v>85</v>
      </c>
      <c r="E30" s="13">
        <f t="shared" si="5"/>
        <v>790</v>
      </c>
      <c r="F30" s="14">
        <f t="shared" si="6"/>
        <v>0</v>
      </c>
      <c r="G30" s="14">
        <f t="shared" si="0"/>
        <v>790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850</v>
      </c>
      <c r="D31" s="13">
        <f t="shared" si="4"/>
        <v>85</v>
      </c>
      <c r="E31" s="13">
        <f t="shared" si="5"/>
        <v>875</v>
      </c>
      <c r="F31" s="14">
        <f t="shared" si="6"/>
        <v>0</v>
      </c>
      <c r="G31" s="14">
        <f t="shared" si="0"/>
        <v>875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850</v>
      </c>
      <c r="D32" s="13">
        <f t="shared" si="4"/>
        <v>85</v>
      </c>
      <c r="E32" s="13">
        <f t="shared" si="5"/>
        <v>960</v>
      </c>
      <c r="F32" s="14">
        <f t="shared" si="6"/>
        <v>0</v>
      </c>
      <c r="G32" s="14">
        <f t="shared" si="0"/>
        <v>960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850</v>
      </c>
      <c r="D33" s="13">
        <f t="shared" si="4"/>
        <v>85</v>
      </c>
      <c r="E33" s="13">
        <f t="shared" si="5"/>
        <v>1045</v>
      </c>
      <c r="F33" s="14">
        <f t="shared" si="6"/>
        <v>0</v>
      </c>
      <c r="G33" s="14">
        <f t="shared" si="0"/>
        <v>1045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850</v>
      </c>
      <c r="D34" s="13">
        <f t="shared" si="4"/>
        <v>85</v>
      </c>
      <c r="E34" s="13">
        <f t="shared" si="5"/>
        <v>1130</v>
      </c>
      <c r="F34" s="14">
        <f t="shared" si="6"/>
        <v>0</v>
      </c>
      <c r="G34" s="14">
        <f t="shared" si="0"/>
        <v>1130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850</v>
      </c>
      <c r="D35" s="13">
        <f t="shared" si="4"/>
        <v>85</v>
      </c>
      <c r="E35" s="13">
        <f t="shared" si="5"/>
        <v>1215</v>
      </c>
      <c r="F35" s="14">
        <f t="shared" si="6"/>
        <v>0</v>
      </c>
      <c r="G35" s="14">
        <f t="shared" si="0"/>
        <v>1215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850</v>
      </c>
      <c r="D36" s="13">
        <f t="shared" si="4"/>
        <v>85</v>
      </c>
      <c r="E36" s="13">
        <f t="shared" si="5"/>
        <v>1300</v>
      </c>
      <c r="F36" s="14">
        <f t="shared" si="6"/>
        <v>0</v>
      </c>
      <c r="G36" s="14">
        <f t="shared" si="0"/>
        <v>1300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850</v>
      </c>
      <c r="D37" s="13">
        <f t="shared" si="4"/>
        <v>85</v>
      </c>
      <c r="E37" s="13">
        <f t="shared" si="5"/>
        <v>1385</v>
      </c>
      <c r="F37" s="14">
        <f t="shared" si="6"/>
        <v>0</v>
      </c>
      <c r="G37" s="14">
        <f t="shared" ref="G37:G68" si="10">E37-F37</f>
        <v>1385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850</v>
      </c>
      <c r="D38" s="13">
        <f t="shared" ref="D38:D69" si="14">C37*$K$1</f>
        <v>85</v>
      </c>
      <c r="E38" s="13">
        <f t="shared" ref="E38:E69" si="15">C37*$K$1+G37</f>
        <v>1470</v>
      </c>
      <c r="F38" s="14">
        <f t="shared" ref="F38:F69" si="16">IF(J38&gt;E38,E38,J38)</f>
        <v>0</v>
      </c>
      <c r="G38" s="14">
        <f t="shared" si="10"/>
        <v>1470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850</v>
      </c>
      <c r="D39" s="13">
        <f t="shared" si="14"/>
        <v>85</v>
      </c>
      <c r="E39" s="13">
        <f t="shared" si="15"/>
        <v>1555</v>
      </c>
      <c r="F39" s="14">
        <f t="shared" si="16"/>
        <v>0</v>
      </c>
      <c r="G39" s="14">
        <f t="shared" si="10"/>
        <v>1555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850</v>
      </c>
      <c r="D40" s="13">
        <f t="shared" si="14"/>
        <v>85</v>
      </c>
      <c r="E40" s="13">
        <f t="shared" si="15"/>
        <v>1640</v>
      </c>
      <c r="F40" s="14">
        <f t="shared" si="16"/>
        <v>0</v>
      </c>
      <c r="G40" s="14">
        <f t="shared" si="10"/>
        <v>1640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850</v>
      </c>
      <c r="D41" s="13">
        <f t="shared" si="14"/>
        <v>85</v>
      </c>
      <c r="E41" s="13">
        <f t="shared" si="15"/>
        <v>1725</v>
      </c>
      <c r="F41" s="14">
        <f t="shared" si="16"/>
        <v>0</v>
      </c>
      <c r="G41" s="14">
        <f t="shared" si="10"/>
        <v>1725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850</v>
      </c>
      <c r="D42" s="13">
        <f t="shared" si="14"/>
        <v>85</v>
      </c>
      <c r="E42" s="13">
        <f t="shared" si="15"/>
        <v>1810</v>
      </c>
      <c r="F42" s="14">
        <f t="shared" si="16"/>
        <v>0</v>
      </c>
      <c r="G42" s="14">
        <f t="shared" si="10"/>
        <v>1810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850</v>
      </c>
      <c r="D43" s="13">
        <f t="shared" si="14"/>
        <v>85</v>
      </c>
      <c r="E43" s="13">
        <f t="shared" si="15"/>
        <v>1895</v>
      </c>
      <c r="F43" s="14">
        <f t="shared" si="16"/>
        <v>0</v>
      </c>
      <c r="G43" s="14">
        <f t="shared" si="10"/>
        <v>1895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850</v>
      </c>
      <c r="D44" s="13">
        <f t="shared" si="14"/>
        <v>85</v>
      </c>
      <c r="E44" s="13">
        <f t="shared" si="15"/>
        <v>1980</v>
      </c>
      <c r="F44" s="14">
        <f t="shared" si="16"/>
        <v>0</v>
      </c>
      <c r="G44" s="14">
        <f t="shared" si="10"/>
        <v>1980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850</v>
      </c>
      <c r="D45" s="13">
        <f t="shared" si="14"/>
        <v>85</v>
      </c>
      <c r="E45" s="13">
        <f t="shared" si="15"/>
        <v>2065</v>
      </c>
      <c r="F45" s="14">
        <f t="shared" si="16"/>
        <v>0</v>
      </c>
      <c r="G45" s="14">
        <f t="shared" si="10"/>
        <v>2065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850</v>
      </c>
      <c r="D46" s="13">
        <f t="shared" si="14"/>
        <v>85</v>
      </c>
      <c r="E46" s="13">
        <f t="shared" si="15"/>
        <v>2150</v>
      </c>
      <c r="F46" s="14">
        <f t="shared" si="16"/>
        <v>0</v>
      </c>
      <c r="G46" s="14">
        <f t="shared" si="10"/>
        <v>2150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850</v>
      </c>
      <c r="D47" s="13">
        <f t="shared" si="14"/>
        <v>85</v>
      </c>
      <c r="E47" s="13">
        <f t="shared" si="15"/>
        <v>2235</v>
      </c>
      <c r="F47" s="14">
        <f t="shared" si="16"/>
        <v>0</v>
      </c>
      <c r="G47" s="14">
        <f t="shared" si="10"/>
        <v>2235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850</v>
      </c>
      <c r="D48" s="13">
        <f t="shared" si="14"/>
        <v>85</v>
      </c>
      <c r="E48" s="13">
        <f t="shared" si="15"/>
        <v>2320</v>
      </c>
      <c r="F48" s="14">
        <f t="shared" si="16"/>
        <v>0</v>
      </c>
      <c r="G48" s="14">
        <f t="shared" si="10"/>
        <v>2320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850</v>
      </c>
      <c r="D49" s="13">
        <f t="shared" si="14"/>
        <v>85</v>
      </c>
      <c r="E49" s="13">
        <f t="shared" si="15"/>
        <v>2405</v>
      </c>
      <c r="F49" s="14">
        <f t="shared" si="16"/>
        <v>0</v>
      </c>
      <c r="G49" s="14">
        <f t="shared" si="10"/>
        <v>2405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850</v>
      </c>
      <c r="D50" s="13">
        <f t="shared" si="14"/>
        <v>85</v>
      </c>
      <c r="E50" s="13">
        <f t="shared" si="15"/>
        <v>2490</v>
      </c>
      <c r="F50" s="14">
        <f t="shared" si="16"/>
        <v>0</v>
      </c>
      <c r="G50" s="14">
        <f t="shared" si="10"/>
        <v>2490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850</v>
      </c>
      <c r="D51" s="13">
        <f t="shared" si="14"/>
        <v>85</v>
      </c>
      <c r="E51" s="13">
        <f t="shared" si="15"/>
        <v>2575</v>
      </c>
      <c r="F51" s="14">
        <f t="shared" si="16"/>
        <v>0</v>
      </c>
      <c r="G51" s="14">
        <f t="shared" si="10"/>
        <v>2575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850</v>
      </c>
      <c r="D52" s="13">
        <f t="shared" si="14"/>
        <v>85</v>
      </c>
      <c r="E52" s="13">
        <f t="shared" si="15"/>
        <v>2660</v>
      </c>
      <c r="F52" s="14">
        <f t="shared" si="16"/>
        <v>0</v>
      </c>
      <c r="G52" s="14">
        <f t="shared" si="10"/>
        <v>2660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850</v>
      </c>
      <c r="D53" s="13">
        <f t="shared" si="14"/>
        <v>85</v>
      </c>
      <c r="E53" s="13">
        <f t="shared" si="15"/>
        <v>2745</v>
      </c>
      <c r="F53" s="14">
        <f t="shared" si="16"/>
        <v>0</v>
      </c>
      <c r="G53" s="14">
        <f t="shared" si="10"/>
        <v>2745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850</v>
      </c>
      <c r="D54" s="13">
        <f t="shared" si="14"/>
        <v>85</v>
      </c>
      <c r="E54" s="13">
        <f t="shared" si="15"/>
        <v>2830</v>
      </c>
      <c r="F54" s="14">
        <f t="shared" si="16"/>
        <v>0</v>
      </c>
      <c r="G54" s="14">
        <f t="shared" si="10"/>
        <v>2830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850</v>
      </c>
      <c r="D55" s="13">
        <f t="shared" si="14"/>
        <v>85</v>
      </c>
      <c r="E55" s="13">
        <f t="shared" si="15"/>
        <v>2915</v>
      </c>
      <c r="F55" s="14">
        <f t="shared" si="16"/>
        <v>0</v>
      </c>
      <c r="G55" s="14">
        <f t="shared" si="10"/>
        <v>2915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850</v>
      </c>
      <c r="D56" s="13">
        <f t="shared" si="14"/>
        <v>85</v>
      </c>
      <c r="E56" s="13">
        <f t="shared" si="15"/>
        <v>3000</v>
      </c>
      <c r="F56" s="14">
        <f t="shared" si="16"/>
        <v>0</v>
      </c>
      <c r="G56" s="14">
        <f t="shared" si="10"/>
        <v>3000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850</v>
      </c>
      <c r="D57" s="13">
        <f t="shared" si="14"/>
        <v>85</v>
      </c>
      <c r="E57" s="13">
        <f t="shared" si="15"/>
        <v>3085</v>
      </c>
      <c r="F57" s="14">
        <f t="shared" si="16"/>
        <v>0</v>
      </c>
      <c r="G57" s="14">
        <f t="shared" si="10"/>
        <v>3085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850</v>
      </c>
      <c r="D58" s="13">
        <f t="shared" si="14"/>
        <v>85</v>
      </c>
      <c r="E58" s="13">
        <f t="shared" si="15"/>
        <v>3170</v>
      </c>
      <c r="F58" s="14">
        <f t="shared" si="16"/>
        <v>0</v>
      </c>
      <c r="G58" s="14">
        <f t="shared" si="10"/>
        <v>3170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850</v>
      </c>
      <c r="D59" s="13">
        <f t="shared" si="14"/>
        <v>85</v>
      </c>
      <c r="E59" s="13">
        <f t="shared" si="15"/>
        <v>3255</v>
      </c>
      <c r="F59" s="14">
        <f t="shared" si="16"/>
        <v>0</v>
      </c>
      <c r="G59" s="14">
        <f t="shared" si="10"/>
        <v>3255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850</v>
      </c>
      <c r="D60" s="13">
        <f t="shared" si="14"/>
        <v>85</v>
      </c>
      <c r="E60" s="13">
        <f t="shared" si="15"/>
        <v>3340</v>
      </c>
      <c r="F60" s="14">
        <f t="shared" si="16"/>
        <v>0</v>
      </c>
      <c r="G60" s="14">
        <f t="shared" si="10"/>
        <v>3340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850</v>
      </c>
      <c r="D61" s="13">
        <f t="shared" si="14"/>
        <v>85</v>
      </c>
      <c r="E61" s="13">
        <f t="shared" si="15"/>
        <v>3425</v>
      </c>
      <c r="F61" s="14">
        <f t="shared" si="16"/>
        <v>0</v>
      </c>
      <c r="G61" s="14">
        <f t="shared" si="10"/>
        <v>3425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850</v>
      </c>
      <c r="D62" s="13">
        <f t="shared" si="14"/>
        <v>85</v>
      </c>
      <c r="E62" s="13">
        <f t="shared" si="15"/>
        <v>3510</v>
      </c>
      <c r="F62" s="14">
        <f t="shared" si="16"/>
        <v>0</v>
      </c>
      <c r="G62" s="14">
        <f t="shared" si="10"/>
        <v>3510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850</v>
      </c>
      <c r="D63" s="13">
        <f t="shared" si="14"/>
        <v>85</v>
      </c>
      <c r="E63" s="13">
        <f t="shared" si="15"/>
        <v>3595</v>
      </c>
      <c r="F63" s="14">
        <f t="shared" si="16"/>
        <v>0</v>
      </c>
      <c r="G63" s="14">
        <f t="shared" si="10"/>
        <v>3595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850</v>
      </c>
      <c r="D64" s="13">
        <f t="shared" si="14"/>
        <v>85</v>
      </c>
      <c r="E64" s="13">
        <f t="shared" si="15"/>
        <v>3680</v>
      </c>
      <c r="F64" s="14">
        <f t="shared" si="16"/>
        <v>0</v>
      </c>
      <c r="G64" s="14">
        <f t="shared" si="10"/>
        <v>3680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850</v>
      </c>
      <c r="D65" s="13">
        <f t="shared" si="14"/>
        <v>85</v>
      </c>
      <c r="E65" s="13">
        <f t="shared" si="15"/>
        <v>3765</v>
      </c>
      <c r="F65" s="14">
        <f t="shared" si="16"/>
        <v>0</v>
      </c>
      <c r="G65" s="14">
        <f t="shared" si="10"/>
        <v>3765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850</v>
      </c>
      <c r="D66" s="13">
        <f t="shared" si="14"/>
        <v>85</v>
      </c>
      <c r="E66" s="13">
        <f t="shared" si="15"/>
        <v>3850</v>
      </c>
      <c r="F66" s="14">
        <f t="shared" si="16"/>
        <v>0</v>
      </c>
      <c r="G66" s="14">
        <f t="shared" si="10"/>
        <v>3850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850</v>
      </c>
      <c r="D67" s="13">
        <f t="shared" si="14"/>
        <v>85</v>
      </c>
      <c r="E67" s="13">
        <f t="shared" si="15"/>
        <v>3935</v>
      </c>
      <c r="F67" s="14">
        <f t="shared" si="16"/>
        <v>0</v>
      </c>
      <c r="G67" s="14">
        <f t="shared" si="10"/>
        <v>3935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850</v>
      </c>
      <c r="D68" s="13">
        <f t="shared" si="14"/>
        <v>85</v>
      </c>
      <c r="E68" s="13">
        <f t="shared" si="15"/>
        <v>4020</v>
      </c>
      <c r="F68" s="14">
        <f t="shared" si="16"/>
        <v>0</v>
      </c>
      <c r="G68" s="14">
        <f t="shared" si="10"/>
        <v>4020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850</v>
      </c>
      <c r="D69" s="13">
        <f t="shared" si="14"/>
        <v>85</v>
      </c>
      <c r="E69" s="13">
        <f t="shared" si="15"/>
        <v>4105</v>
      </c>
      <c r="F69" s="14">
        <f t="shared" si="16"/>
        <v>0</v>
      </c>
      <c r="G69" s="14">
        <f t="shared" ref="G69:G100" si="19">E69-F69</f>
        <v>4105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850</v>
      </c>
      <c r="D70" s="13">
        <f t="shared" ref="D70:D101" si="23">C69*$K$1</f>
        <v>85</v>
      </c>
      <c r="E70" s="13">
        <f t="shared" ref="E70:E101" si="24">C69*$K$1+G69</f>
        <v>4190</v>
      </c>
      <c r="F70" s="14">
        <f t="shared" ref="F70:F101" si="25">IF(J70&gt;E70,E70,J70)</f>
        <v>0</v>
      </c>
      <c r="G70" s="14">
        <f t="shared" si="19"/>
        <v>4190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850</v>
      </c>
      <c r="D71" s="13">
        <f t="shared" si="23"/>
        <v>85</v>
      </c>
      <c r="E71" s="13">
        <f t="shared" si="24"/>
        <v>4275</v>
      </c>
      <c r="F71" s="14">
        <f t="shared" si="25"/>
        <v>0</v>
      </c>
      <c r="G71" s="14">
        <f t="shared" si="19"/>
        <v>4275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850</v>
      </c>
      <c r="D72" s="13">
        <f t="shared" si="23"/>
        <v>85</v>
      </c>
      <c r="E72" s="13">
        <f t="shared" si="24"/>
        <v>4360</v>
      </c>
      <c r="F72" s="14">
        <f t="shared" si="25"/>
        <v>0</v>
      </c>
      <c r="G72" s="14">
        <f t="shared" si="19"/>
        <v>4360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850</v>
      </c>
      <c r="D73" s="13">
        <f t="shared" si="23"/>
        <v>85</v>
      </c>
      <c r="E73" s="13">
        <f t="shared" si="24"/>
        <v>4445</v>
      </c>
      <c r="F73" s="14">
        <f t="shared" si="25"/>
        <v>0</v>
      </c>
      <c r="G73" s="14">
        <f t="shared" si="19"/>
        <v>4445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850</v>
      </c>
      <c r="D74" s="13">
        <f t="shared" si="23"/>
        <v>85</v>
      </c>
      <c r="E74" s="13">
        <f t="shared" si="24"/>
        <v>4530</v>
      </c>
      <c r="F74" s="14">
        <f t="shared" si="25"/>
        <v>0</v>
      </c>
      <c r="G74" s="14">
        <f t="shared" si="19"/>
        <v>4530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850</v>
      </c>
      <c r="D75" s="13">
        <f t="shared" si="23"/>
        <v>85</v>
      </c>
      <c r="E75" s="13">
        <f t="shared" si="24"/>
        <v>4615</v>
      </c>
      <c r="F75" s="14">
        <f t="shared" si="25"/>
        <v>0</v>
      </c>
      <c r="G75" s="14">
        <f t="shared" si="19"/>
        <v>4615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850</v>
      </c>
      <c r="D76" s="13">
        <f t="shared" si="23"/>
        <v>85</v>
      </c>
      <c r="E76" s="13">
        <f t="shared" si="24"/>
        <v>4700</v>
      </c>
      <c r="F76" s="14">
        <f t="shared" si="25"/>
        <v>0</v>
      </c>
      <c r="G76" s="14">
        <f t="shared" si="19"/>
        <v>4700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850</v>
      </c>
      <c r="D77" s="13">
        <f t="shared" si="23"/>
        <v>85</v>
      </c>
      <c r="E77" s="13">
        <f t="shared" si="24"/>
        <v>4785</v>
      </c>
      <c r="F77" s="14">
        <f t="shared" si="25"/>
        <v>0</v>
      </c>
      <c r="G77" s="14">
        <f t="shared" si="19"/>
        <v>4785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850</v>
      </c>
      <c r="D78" s="13">
        <f t="shared" si="23"/>
        <v>85</v>
      </c>
      <c r="E78" s="13">
        <f t="shared" si="24"/>
        <v>4870</v>
      </c>
      <c r="F78" s="14">
        <f t="shared" si="25"/>
        <v>0</v>
      </c>
      <c r="G78" s="14">
        <f t="shared" si="19"/>
        <v>4870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850</v>
      </c>
      <c r="D79" s="13">
        <f t="shared" si="23"/>
        <v>85</v>
      </c>
      <c r="E79" s="13">
        <f t="shared" si="24"/>
        <v>4955</v>
      </c>
      <c r="F79" s="14">
        <f t="shared" si="25"/>
        <v>0</v>
      </c>
      <c r="G79" s="14">
        <f t="shared" si="19"/>
        <v>4955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850</v>
      </c>
      <c r="D80" s="13">
        <f t="shared" si="23"/>
        <v>85</v>
      </c>
      <c r="E80" s="13">
        <f t="shared" si="24"/>
        <v>5040</v>
      </c>
      <c r="F80" s="14">
        <f t="shared" si="25"/>
        <v>0</v>
      </c>
      <c r="G80" s="14">
        <f t="shared" si="19"/>
        <v>5040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850</v>
      </c>
      <c r="D81" s="13">
        <f t="shared" si="23"/>
        <v>85</v>
      </c>
      <c r="E81" s="13">
        <f t="shared" si="24"/>
        <v>5125</v>
      </c>
      <c r="F81" s="14">
        <f t="shared" si="25"/>
        <v>0</v>
      </c>
      <c r="G81" s="14">
        <f t="shared" si="19"/>
        <v>5125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850</v>
      </c>
      <c r="D82" s="13">
        <f t="shared" si="23"/>
        <v>85</v>
      </c>
      <c r="E82" s="13">
        <f t="shared" si="24"/>
        <v>5210</v>
      </c>
      <c r="F82" s="14">
        <f t="shared" si="25"/>
        <v>0</v>
      </c>
      <c r="G82" s="14">
        <f t="shared" si="19"/>
        <v>5210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850</v>
      </c>
      <c r="D83" s="13">
        <f t="shared" si="23"/>
        <v>85</v>
      </c>
      <c r="E83" s="13">
        <f t="shared" si="24"/>
        <v>5295</v>
      </c>
      <c r="F83" s="14">
        <f t="shared" si="25"/>
        <v>0</v>
      </c>
      <c r="G83" s="14">
        <f t="shared" si="19"/>
        <v>5295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850</v>
      </c>
      <c r="D84" s="13">
        <f t="shared" si="23"/>
        <v>85</v>
      </c>
      <c r="E84" s="13">
        <f t="shared" si="24"/>
        <v>5380</v>
      </c>
      <c r="F84" s="14">
        <f t="shared" si="25"/>
        <v>0</v>
      </c>
      <c r="G84" s="14">
        <f t="shared" si="19"/>
        <v>5380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850</v>
      </c>
      <c r="D85" s="13">
        <f t="shared" si="23"/>
        <v>85</v>
      </c>
      <c r="E85" s="13">
        <f t="shared" si="24"/>
        <v>5465</v>
      </c>
      <c r="F85" s="14">
        <f t="shared" si="25"/>
        <v>0</v>
      </c>
      <c r="G85" s="14">
        <f t="shared" si="19"/>
        <v>5465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850</v>
      </c>
      <c r="D86" s="13">
        <f t="shared" si="23"/>
        <v>85</v>
      </c>
      <c r="E86" s="13">
        <f t="shared" si="24"/>
        <v>5550</v>
      </c>
      <c r="F86" s="14">
        <f t="shared" si="25"/>
        <v>0</v>
      </c>
      <c r="G86" s="14">
        <f t="shared" si="19"/>
        <v>5550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850</v>
      </c>
      <c r="D87" s="13">
        <f t="shared" si="23"/>
        <v>85</v>
      </c>
      <c r="E87" s="13">
        <f t="shared" si="24"/>
        <v>5635</v>
      </c>
      <c r="F87" s="14">
        <f t="shared" si="25"/>
        <v>0</v>
      </c>
      <c r="G87" s="14">
        <f t="shared" si="19"/>
        <v>5635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850</v>
      </c>
      <c r="D88" s="13">
        <f t="shared" si="23"/>
        <v>85</v>
      </c>
      <c r="E88" s="13">
        <f t="shared" si="24"/>
        <v>5720</v>
      </c>
      <c r="F88" s="14">
        <f t="shared" si="25"/>
        <v>0</v>
      </c>
      <c r="G88" s="14">
        <f t="shared" si="19"/>
        <v>5720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850</v>
      </c>
      <c r="D89" s="13">
        <f t="shared" si="23"/>
        <v>85</v>
      </c>
      <c r="E89" s="13">
        <f t="shared" si="24"/>
        <v>5805</v>
      </c>
      <c r="F89" s="14">
        <f t="shared" si="25"/>
        <v>0</v>
      </c>
      <c r="G89" s="14">
        <f t="shared" si="19"/>
        <v>5805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850</v>
      </c>
      <c r="D90" s="13">
        <f t="shared" si="23"/>
        <v>85</v>
      </c>
      <c r="E90" s="13">
        <f t="shared" si="24"/>
        <v>5890</v>
      </c>
      <c r="F90" s="14">
        <f t="shared" si="25"/>
        <v>0</v>
      </c>
      <c r="G90" s="14">
        <f t="shared" si="19"/>
        <v>5890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850</v>
      </c>
      <c r="D91" s="13">
        <f t="shared" si="23"/>
        <v>85</v>
      </c>
      <c r="E91" s="13">
        <f t="shared" si="24"/>
        <v>5975</v>
      </c>
      <c r="F91" s="14">
        <f t="shared" si="25"/>
        <v>0</v>
      </c>
      <c r="G91" s="14">
        <f t="shared" si="19"/>
        <v>5975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850</v>
      </c>
      <c r="D92" s="13">
        <f t="shared" si="23"/>
        <v>85</v>
      </c>
      <c r="E92" s="13">
        <f t="shared" si="24"/>
        <v>6060</v>
      </c>
      <c r="F92" s="14">
        <f t="shared" si="25"/>
        <v>0</v>
      </c>
      <c r="G92" s="14">
        <f t="shared" si="19"/>
        <v>6060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850</v>
      </c>
      <c r="D93" s="13">
        <f t="shared" si="23"/>
        <v>85</v>
      </c>
      <c r="E93" s="13">
        <f t="shared" si="24"/>
        <v>6145</v>
      </c>
      <c r="F93" s="14">
        <f t="shared" si="25"/>
        <v>0</v>
      </c>
      <c r="G93" s="14">
        <f t="shared" si="19"/>
        <v>6145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850</v>
      </c>
      <c r="D94" s="13">
        <f t="shared" si="23"/>
        <v>85</v>
      </c>
      <c r="E94" s="13">
        <f t="shared" si="24"/>
        <v>6230</v>
      </c>
      <c r="F94" s="14">
        <f t="shared" si="25"/>
        <v>0</v>
      </c>
      <c r="G94" s="14">
        <f t="shared" si="19"/>
        <v>6230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850</v>
      </c>
      <c r="D95" s="13">
        <f t="shared" si="23"/>
        <v>85</v>
      </c>
      <c r="E95" s="13">
        <f t="shared" si="24"/>
        <v>6315</v>
      </c>
      <c r="F95" s="14">
        <f t="shared" si="25"/>
        <v>0</v>
      </c>
      <c r="G95" s="14">
        <f t="shared" si="19"/>
        <v>6315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850</v>
      </c>
      <c r="D96" s="13">
        <f t="shared" si="23"/>
        <v>85</v>
      </c>
      <c r="E96" s="13">
        <f t="shared" si="24"/>
        <v>6400</v>
      </c>
      <c r="F96" s="14">
        <f t="shared" si="25"/>
        <v>0</v>
      </c>
      <c r="G96" s="14">
        <f t="shared" si="19"/>
        <v>6400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850</v>
      </c>
      <c r="D97" s="13">
        <f t="shared" si="23"/>
        <v>85</v>
      </c>
      <c r="E97" s="13">
        <f t="shared" si="24"/>
        <v>6485</v>
      </c>
      <c r="F97" s="14">
        <f t="shared" si="25"/>
        <v>0</v>
      </c>
      <c r="G97" s="14">
        <f t="shared" si="19"/>
        <v>6485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850</v>
      </c>
      <c r="D98" s="13">
        <f t="shared" si="23"/>
        <v>85</v>
      </c>
      <c r="E98" s="13">
        <f t="shared" si="24"/>
        <v>6570</v>
      </c>
      <c r="F98" s="14">
        <f t="shared" si="25"/>
        <v>0</v>
      </c>
      <c r="G98" s="14">
        <f t="shared" si="19"/>
        <v>6570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850</v>
      </c>
      <c r="D99" s="13">
        <f t="shared" si="23"/>
        <v>85</v>
      </c>
      <c r="E99" s="13">
        <f t="shared" si="24"/>
        <v>6655</v>
      </c>
      <c r="F99" s="14">
        <f t="shared" si="25"/>
        <v>0</v>
      </c>
      <c r="G99" s="14">
        <f t="shared" si="19"/>
        <v>6655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850</v>
      </c>
      <c r="D100" s="13">
        <f t="shared" si="23"/>
        <v>85</v>
      </c>
      <c r="E100" s="13">
        <f t="shared" si="24"/>
        <v>6740</v>
      </c>
      <c r="F100" s="14">
        <f t="shared" si="25"/>
        <v>0</v>
      </c>
      <c r="G100" s="14">
        <f t="shared" si="19"/>
        <v>6740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850</v>
      </c>
      <c r="D101" s="13">
        <f t="shared" si="23"/>
        <v>85</v>
      </c>
      <c r="E101" s="13">
        <f t="shared" si="24"/>
        <v>6825</v>
      </c>
      <c r="F101" s="14">
        <f t="shared" si="25"/>
        <v>0</v>
      </c>
      <c r="G101" s="14">
        <f t="shared" ref="G101:G124" si="29">E101-F101</f>
        <v>6825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850</v>
      </c>
      <c r="D102" s="13">
        <f t="shared" ref="D102:D124" si="33">C101*$K$1</f>
        <v>85</v>
      </c>
      <c r="E102" s="13">
        <f t="shared" ref="E102:E124" si="34">C101*$K$1+G101</f>
        <v>6910</v>
      </c>
      <c r="F102" s="14">
        <f t="shared" ref="F102:F124" si="35">IF(J102&gt;E102,E102,J102)</f>
        <v>0</v>
      </c>
      <c r="G102" s="14">
        <f t="shared" si="29"/>
        <v>6910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850</v>
      </c>
      <c r="D103" s="13">
        <f t="shared" si="33"/>
        <v>85</v>
      </c>
      <c r="E103" s="13">
        <f t="shared" si="34"/>
        <v>6995</v>
      </c>
      <c r="F103" s="14">
        <f t="shared" si="35"/>
        <v>0</v>
      </c>
      <c r="G103" s="14">
        <f t="shared" si="29"/>
        <v>6995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850</v>
      </c>
      <c r="D104" s="13">
        <f t="shared" si="33"/>
        <v>85</v>
      </c>
      <c r="E104" s="13">
        <f t="shared" si="34"/>
        <v>7080</v>
      </c>
      <c r="F104" s="14">
        <f t="shared" si="35"/>
        <v>0</v>
      </c>
      <c r="G104" s="14">
        <f t="shared" si="29"/>
        <v>7080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850</v>
      </c>
      <c r="D105" s="13">
        <f t="shared" si="33"/>
        <v>85</v>
      </c>
      <c r="E105" s="13">
        <f t="shared" si="34"/>
        <v>7165</v>
      </c>
      <c r="F105" s="14">
        <f t="shared" si="35"/>
        <v>0</v>
      </c>
      <c r="G105" s="14">
        <f t="shared" si="29"/>
        <v>7165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850</v>
      </c>
      <c r="D106" s="13">
        <f t="shared" si="33"/>
        <v>85</v>
      </c>
      <c r="E106" s="13">
        <f t="shared" si="34"/>
        <v>7250</v>
      </c>
      <c r="F106" s="14">
        <f t="shared" si="35"/>
        <v>0</v>
      </c>
      <c r="G106" s="14">
        <f t="shared" si="29"/>
        <v>7250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850</v>
      </c>
      <c r="D107" s="13">
        <f t="shared" si="33"/>
        <v>85</v>
      </c>
      <c r="E107" s="13">
        <f t="shared" si="34"/>
        <v>7335</v>
      </c>
      <c r="F107" s="14">
        <f t="shared" si="35"/>
        <v>0</v>
      </c>
      <c r="G107" s="14">
        <f t="shared" si="29"/>
        <v>7335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850</v>
      </c>
      <c r="D108" s="13">
        <f t="shared" si="33"/>
        <v>85</v>
      </c>
      <c r="E108" s="13">
        <f t="shared" si="34"/>
        <v>7420</v>
      </c>
      <c r="F108" s="14">
        <f t="shared" si="35"/>
        <v>0</v>
      </c>
      <c r="G108" s="14">
        <f t="shared" si="29"/>
        <v>7420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850</v>
      </c>
      <c r="D109" s="13">
        <f t="shared" si="33"/>
        <v>85</v>
      </c>
      <c r="E109" s="13">
        <f t="shared" si="34"/>
        <v>7505</v>
      </c>
      <c r="F109" s="14">
        <f t="shared" si="35"/>
        <v>0</v>
      </c>
      <c r="G109" s="14">
        <f t="shared" si="29"/>
        <v>7505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850</v>
      </c>
      <c r="D110" s="13">
        <f t="shared" si="33"/>
        <v>85</v>
      </c>
      <c r="E110" s="13">
        <f t="shared" si="34"/>
        <v>7590</v>
      </c>
      <c r="F110" s="14">
        <f t="shared" si="35"/>
        <v>0</v>
      </c>
      <c r="G110" s="14">
        <f t="shared" si="29"/>
        <v>7590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850</v>
      </c>
      <c r="D111" s="13">
        <f t="shared" si="33"/>
        <v>85</v>
      </c>
      <c r="E111" s="13">
        <f t="shared" si="34"/>
        <v>7675</v>
      </c>
      <c r="F111" s="14">
        <f t="shared" si="35"/>
        <v>0</v>
      </c>
      <c r="G111" s="14">
        <f t="shared" si="29"/>
        <v>7675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850</v>
      </c>
      <c r="D112" s="13">
        <f t="shared" si="33"/>
        <v>85</v>
      </c>
      <c r="E112" s="13">
        <f t="shared" si="34"/>
        <v>7760</v>
      </c>
      <c r="F112" s="14">
        <f t="shared" si="35"/>
        <v>0</v>
      </c>
      <c r="G112" s="14">
        <f t="shared" si="29"/>
        <v>7760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850</v>
      </c>
      <c r="D113" s="13">
        <f t="shared" si="33"/>
        <v>85</v>
      </c>
      <c r="E113" s="13">
        <f t="shared" si="34"/>
        <v>7845</v>
      </c>
      <c r="F113" s="14">
        <f t="shared" si="35"/>
        <v>0</v>
      </c>
      <c r="G113" s="14">
        <f t="shared" si="29"/>
        <v>7845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850</v>
      </c>
      <c r="D114" s="13">
        <f t="shared" si="33"/>
        <v>85</v>
      </c>
      <c r="E114" s="13">
        <f t="shared" si="34"/>
        <v>7930</v>
      </c>
      <c r="F114" s="14">
        <f t="shared" si="35"/>
        <v>0</v>
      </c>
      <c r="G114" s="14">
        <f t="shared" si="29"/>
        <v>7930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850</v>
      </c>
      <c r="D115" s="13">
        <f t="shared" si="33"/>
        <v>85</v>
      </c>
      <c r="E115" s="13">
        <f t="shared" si="34"/>
        <v>8015</v>
      </c>
      <c r="F115" s="14">
        <f t="shared" si="35"/>
        <v>0</v>
      </c>
      <c r="G115" s="14">
        <f t="shared" si="29"/>
        <v>8015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850</v>
      </c>
      <c r="D116" s="13">
        <f t="shared" si="33"/>
        <v>85</v>
      </c>
      <c r="E116" s="13">
        <f t="shared" si="34"/>
        <v>8100</v>
      </c>
      <c r="F116" s="14">
        <f t="shared" si="35"/>
        <v>0</v>
      </c>
      <c r="G116" s="14">
        <f t="shared" si="29"/>
        <v>8100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850</v>
      </c>
      <c r="D117" s="13">
        <f t="shared" si="33"/>
        <v>85</v>
      </c>
      <c r="E117" s="13">
        <f t="shared" si="34"/>
        <v>8185</v>
      </c>
      <c r="F117" s="14">
        <f t="shared" si="35"/>
        <v>0</v>
      </c>
      <c r="G117" s="14">
        <f t="shared" si="29"/>
        <v>8185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850</v>
      </c>
      <c r="D118" s="13">
        <f t="shared" si="33"/>
        <v>85</v>
      </c>
      <c r="E118" s="13">
        <f t="shared" si="34"/>
        <v>8270</v>
      </c>
      <c r="F118" s="14">
        <f t="shared" si="35"/>
        <v>0</v>
      </c>
      <c r="G118" s="14">
        <f t="shared" si="29"/>
        <v>8270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850</v>
      </c>
      <c r="D119" s="13">
        <f t="shared" si="33"/>
        <v>85</v>
      </c>
      <c r="E119" s="13">
        <f t="shared" si="34"/>
        <v>8355</v>
      </c>
      <c r="F119" s="14">
        <f t="shared" si="35"/>
        <v>0</v>
      </c>
      <c r="G119" s="14">
        <f t="shared" si="29"/>
        <v>8355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850</v>
      </c>
      <c r="D120" s="13">
        <f t="shared" si="33"/>
        <v>85</v>
      </c>
      <c r="E120" s="13">
        <f t="shared" si="34"/>
        <v>8440</v>
      </c>
      <c r="F120" s="14">
        <f t="shared" si="35"/>
        <v>0</v>
      </c>
      <c r="G120" s="14">
        <f t="shared" si="29"/>
        <v>8440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850</v>
      </c>
      <c r="D121" s="13">
        <f t="shared" si="33"/>
        <v>85</v>
      </c>
      <c r="E121" s="13">
        <f t="shared" si="34"/>
        <v>8525</v>
      </c>
      <c r="F121" s="14">
        <f t="shared" si="35"/>
        <v>0</v>
      </c>
      <c r="G121" s="14">
        <f t="shared" si="29"/>
        <v>8525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850</v>
      </c>
      <c r="D122" s="13">
        <f t="shared" si="33"/>
        <v>85</v>
      </c>
      <c r="E122" s="13">
        <f t="shared" si="34"/>
        <v>8610</v>
      </c>
      <c r="F122" s="14">
        <f t="shared" si="35"/>
        <v>0</v>
      </c>
      <c r="G122" s="14">
        <f t="shared" si="29"/>
        <v>8610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850</v>
      </c>
      <c r="D123" s="13">
        <f t="shared" si="33"/>
        <v>85</v>
      </c>
      <c r="E123" s="13">
        <f t="shared" si="34"/>
        <v>8695</v>
      </c>
      <c r="F123" s="14">
        <f t="shared" si="35"/>
        <v>0</v>
      </c>
      <c r="G123" s="14">
        <f t="shared" si="29"/>
        <v>8695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850</v>
      </c>
      <c r="D124" s="13">
        <f t="shared" si="33"/>
        <v>85</v>
      </c>
      <c r="E124" s="13">
        <f t="shared" si="34"/>
        <v>8780</v>
      </c>
      <c r="F124" s="14">
        <f t="shared" si="35"/>
        <v>0</v>
      </c>
      <c r="G124" s="14">
        <f t="shared" si="29"/>
        <v>8780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0" sqref="M20"/>
    </sheetView>
  </sheetViews>
  <sheetFormatPr defaultColWidth="11" defaultRowHeight="15"/>
  <cols>
    <col min="1" max="1" width="7" hidden="1" customWidth="1"/>
    <col min="2" max="2" width="8.57142857142857" customWidth="1"/>
    <col min="4" max="4" width="10.1428571428571" customWidth="1"/>
    <col min="5" max="5" width="11.8571428571429" customWidth="1"/>
    <col min="6" max="6" width="8.71428571428571" customWidth="1"/>
    <col min="7" max="7" width="11.8571428571429" customWidth="1"/>
    <col min="8" max="8" width="10" customWidth="1"/>
    <col min="9" max="9" width="9.85714285714286" customWidth="1"/>
    <col min="10" max="10" width="10" customWidth="1"/>
    <col min="11" max="11" width="11.5714285714286" customWidth="1"/>
    <col min="12" max="12" width="11.2857142857143" customWidth="1"/>
    <col min="13" max="13" width="11.4285714285714"/>
    <col min="15" max="15" width="12.1428571428571" customWidth="1"/>
    <col min="16" max="16" width="10.1428571428571" customWidth="1"/>
    <col min="17" max="17" width="4.28571428571429" customWidth="1"/>
    <col min="18" max="18" width="18.7142857142857" customWidth="1"/>
    <col min="19" max="19" width="8.42857142857143" customWidth="1"/>
  </cols>
  <sheetData>
    <row r="1" spans="2:16">
      <c r="B1" s="1" t="s">
        <v>9</v>
      </c>
      <c r="C1" s="2" t="s">
        <v>222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43617</v>
      </c>
      <c r="N1" s="19" t="s">
        <v>13</v>
      </c>
      <c r="O1" s="20">
        <v>300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62019</v>
      </c>
      <c r="B5" s="12">
        <f>EDATE(M1,0)</f>
        <v>43617</v>
      </c>
      <c r="C5" s="13">
        <f>IF(H5&gt;0,O1-H5,IF(J5&lt;0,O1-J5,O1))</f>
        <v>300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300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200</v>
      </c>
    </row>
    <row r="6" ht="15.75" spans="1:19">
      <c r="A6" s="5" t="str">
        <f t="shared" ref="A6:A37" si="1">MONTH(B6)&amp;YEAR(B6)</f>
        <v>72019</v>
      </c>
      <c r="B6" s="12">
        <f t="shared" ref="B6:B37" si="2">EDATE(B5,1)</f>
        <v>43647</v>
      </c>
      <c r="C6" s="13">
        <f t="shared" ref="C6:C37" si="3">C5-H6+I6</f>
        <v>300</v>
      </c>
      <c r="D6" s="13">
        <f t="shared" ref="D6:D37" si="4">C5*$K$1</f>
        <v>30</v>
      </c>
      <c r="E6" s="13">
        <f t="shared" ref="E6:E37" si="5">C5*$K$1+G5</f>
        <v>30</v>
      </c>
      <c r="F6" s="14">
        <f t="shared" ref="F6:F37" si="6">IF(J6&gt;E6,E6,J6)</f>
        <v>30</v>
      </c>
      <c r="G6" s="14">
        <f t="shared" si="0"/>
        <v>0</v>
      </c>
      <c r="H6" s="14">
        <v>0</v>
      </c>
      <c r="I6" s="24">
        <f t="shared" ref="I6:I37" si="7">-SUMIF(L6:P6,"&lt;0",L6:P6)</f>
        <v>0</v>
      </c>
      <c r="J6" s="24">
        <f>IF($L6&gt;0,$L6,0)+IF($N6&gt;0,$N6,0)+IF($P6&gt;0,$P6,0)</f>
        <v>30</v>
      </c>
      <c r="K6" s="27">
        <v>43647</v>
      </c>
      <c r="L6" s="26">
        <v>30</v>
      </c>
      <c r="M6" s="27"/>
      <c r="N6" s="28"/>
      <c r="O6" s="27"/>
      <c r="P6" s="28"/>
      <c r="R6" s="34" t="s">
        <v>5</v>
      </c>
      <c r="S6" s="33">
        <f ca="1">VLOOKUP($A$2,$A$5:$P$127,4,FALSE)</f>
        <v>20</v>
      </c>
    </row>
    <row r="7" ht="15.75" spans="1:19">
      <c r="A7" s="5" t="str">
        <f t="shared" si="1"/>
        <v>82019</v>
      </c>
      <c r="B7" s="12">
        <f t="shared" si="2"/>
        <v>43678</v>
      </c>
      <c r="C7" s="13">
        <f t="shared" si="3"/>
        <v>0</v>
      </c>
      <c r="D7" s="13">
        <f t="shared" si="4"/>
        <v>30</v>
      </c>
      <c r="E7" s="13">
        <f t="shared" si="5"/>
        <v>30</v>
      </c>
      <c r="F7" s="14">
        <f t="shared" si="6"/>
        <v>30</v>
      </c>
      <c r="G7" s="14">
        <f t="shared" si="0"/>
        <v>0</v>
      </c>
      <c r="H7" s="14">
        <v>300</v>
      </c>
      <c r="I7" s="24">
        <f t="shared" si="7"/>
        <v>0</v>
      </c>
      <c r="J7" s="24">
        <f t="shared" ref="J7:J70" si="8">IF($L7&gt;0,$L7,0)+IF($N7&gt;0,$N7,0)+IF($P7&gt;0,$P7,0)</f>
        <v>330</v>
      </c>
      <c r="K7" s="27">
        <v>43679</v>
      </c>
      <c r="L7" s="26">
        <v>330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92019</v>
      </c>
      <c r="B8" s="12">
        <f t="shared" si="2"/>
        <v>43709</v>
      </c>
      <c r="C8" s="13">
        <f t="shared" si="3"/>
        <v>300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v>0</v>
      </c>
      <c r="I8" s="24">
        <f t="shared" si="7"/>
        <v>300</v>
      </c>
      <c r="J8" s="24">
        <f t="shared" si="8"/>
        <v>0</v>
      </c>
      <c r="K8" s="27">
        <v>43713</v>
      </c>
      <c r="L8" s="26">
        <v>-300</v>
      </c>
      <c r="M8" s="27"/>
      <c r="N8" s="28"/>
      <c r="O8" s="27"/>
      <c r="P8" s="28"/>
      <c r="R8" s="32" t="s">
        <v>7</v>
      </c>
      <c r="S8" s="33">
        <f ca="1">VLOOKUP($A$2,$A$5:$P$127,6,FALSE)</f>
        <v>20</v>
      </c>
    </row>
    <row r="9" ht="15.75" spans="1:19">
      <c r="A9" s="5" t="str">
        <f t="shared" si="1"/>
        <v>102019</v>
      </c>
      <c r="B9" s="12">
        <f t="shared" si="2"/>
        <v>43739</v>
      </c>
      <c r="C9" s="13">
        <f t="shared" si="3"/>
        <v>300</v>
      </c>
      <c r="D9" s="13">
        <f t="shared" si="4"/>
        <v>30</v>
      </c>
      <c r="E9" s="13">
        <f t="shared" si="5"/>
        <v>30</v>
      </c>
      <c r="F9" s="14">
        <f t="shared" si="6"/>
        <v>30</v>
      </c>
      <c r="G9" s="14">
        <f t="shared" si="0"/>
        <v>0</v>
      </c>
      <c r="H9" s="14">
        <v>0</v>
      </c>
      <c r="I9" s="24">
        <f t="shared" si="7"/>
        <v>0</v>
      </c>
      <c r="J9" s="24">
        <f t="shared" si="8"/>
        <v>30</v>
      </c>
      <c r="K9" s="27">
        <v>43753</v>
      </c>
      <c r="L9" s="26">
        <v>30</v>
      </c>
      <c r="M9" s="27"/>
      <c r="N9" s="28"/>
      <c r="O9" s="27"/>
      <c r="P9" s="28"/>
      <c r="S9" s="5"/>
    </row>
    <row r="10" ht="15.75" spans="1:19">
      <c r="A10" s="5" t="str">
        <f t="shared" si="1"/>
        <v>112019</v>
      </c>
      <c r="B10" s="12">
        <f t="shared" si="2"/>
        <v>43770</v>
      </c>
      <c r="C10" s="13">
        <f t="shared" si="3"/>
        <v>300</v>
      </c>
      <c r="D10" s="13">
        <f t="shared" si="4"/>
        <v>30</v>
      </c>
      <c r="E10" s="13">
        <f t="shared" si="5"/>
        <v>30</v>
      </c>
      <c r="F10" s="14">
        <f t="shared" si="6"/>
        <v>30</v>
      </c>
      <c r="G10" s="14">
        <f t="shared" si="0"/>
        <v>0</v>
      </c>
      <c r="H10" s="14">
        <v>0</v>
      </c>
      <c r="I10" s="24">
        <f t="shared" si="7"/>
        <v>0</v>
      </c>
      <c r="J10" s="24">
        <f t="shared" si="8"/>
        <v>30</v>
      </c>
      <c r="K10" s="27">
        <v>43788</v>
      </c>
      <c r="L10" s="26">
        <v>30</v>
      </c>
      <c r="M10" s="27"/>
      <c r="N10" s="28"/>
      <c r="O10" s="27"/>
      <c r="P10" s="28"/>
      <c r="S10" s="5"/>
    </row>
    <row r="11" ht="15.75" spans="1:19">
      <c r="A11" s="5" t="str">
        <f t="shared" si="1"/>
        <v>122019</v>
      </c>
      <c r="B11" s="12">
        <f t="shared" si="2"/>
        <v>43800</v>
      </c>
      <c r="C11" s="13">
        <f t="shared" si="3"/>
        <v>300</v>
      </c>
      <c r="D11" s="13">
        <f t="shared" si="4"/>
        <v>30</v>
      </c>
      <c r="E11" s="13">
        <f t="shared" si="5"/>
        <v>30</v>
      </c>
      <c r="F11" s="14">
        <f t="shared" si="6"/>
        <v>30</v>
      </c>
      <c r="G11" s="14">
        <f t="shared" si="0"/>
        <v>0</v>
      </c>
      <c r="H11" s="14">
        <v>0</v>
      </c>
      <c r="I11" s="24">
        <f t="shared" si="7"/>
        <v>0</v>
      </c>
      <c r="J11" s="24">
        <f t="shared" si="8"/>
        <v>30</v>
      </c>
      <c r="K11" s="27">
        <v>43819</v>
      </c>
      <c r="L11" s="26">
        <v>30</v>
      </c>
      <c r="M11" s="27"/>
      <c r="N11" s="28"/>
      <c r="O11" s="27"/>
      <c r="P11" s="28"/>
      <c r="S11" s="5"/>
    </row>
    <row r="12" ht="15.75" spans="1:19">
      <c r="A12" s="5" t="str">
        <f t="shared" si="1"/>
        <v>12020</v>
      </c>
      <c r="B12" s="12">
        <f t="shared" si="2"/>
        <v>43831</v>
      </c>
      <c r="C12" s="13">
        <f t="shared" si="3"/>
        <v>300</v>
      </c>
      <c r="D12" s="13">
        <f t="shared" si="4"/>
        <v>30</v>
      </c>
      <c r="E12" s="13">
        <f t="shared" si="5"/>
        <v>30</v>
      </c>
      <c r="F12" s="14">
        <f t="shared" si="6"/>
        <v>30</v>
      </c>
      <c r="G12" s="14">
        <f t="shared" si="0"/>
        <v>0</v>
      </c>
      <c r="H12" s="14">
        <v>0</v>
      </c>
      <c r="I12" s="24">
        <f t="shared" si="7"/>
        <v>0</v>
      </c>
      <c r="J12" s="24">
        <f t="shared" si="8"/>
        <v>30</v>
      </c>
      <c r="K12" s="27">
        <v>43850</v>
      </c>
      <c r="L12" s="26">
        <v>30</v>
      </c>
      <c r="M12" s="27"/>
      <c r="N12" s="28"/>
      <c r="O12" s="27"/>
      <c r="P12" s="28"/>
      <c r="S12" s="5"/>
    </row>
    <row r="13" ht="15.75" spans="1:19">
      <c r="A13" s="5" t="str">
        <f t="shared" si="1"/>
        <v>22020</v>
      </c>
      <c r="B13" s="12">
        <f t="shared" si="2"/>
        <v>43862</v>
      </c>
      <c r="C13" s="13">
        <f t="shared" si="3"/>
        <v>300</v>
      </c>
      <c r="D13" s="13">
        <f t="shared" si="4"/>
        <v>30</v>
      </c>
      <c r="E13" s="13">
        <f t="shared" si="5"/>
        <v>30</v>
      </c>
      <c r="F13" s="14">
        <f t="shared" si="6"/>
        <v>30</v>
      </c>
      <c r="G13" s="14">
        <f t="shared" si="0"/>
        <v>0</v>
      </c>
      <c r="H13" s="14">
        <v>0</v>
      </c>
      <c r="I13" s="24">
        <f t="shared" si="7"/>
        <v>0</v>
      </c>
      <c r="J13" s="24">
        <f t="shared" si="8"/>
        <v>30</v>
      </c>
      <c r="K13" s="27">
        <v>43908</v>
      </c>
      <c r="L13" s="26">
        <v>30</v>
      </c>
      <c r="M13" s="27"/>
      <c r="N13" s="28"/>
      <c r="O13" s="27"/>
      <c r="P13" s="28"/>
      <c r="S13" s="5"/>
    </row>
    <row r="14" ht="15.75" spans="1:19">
      <c r="A14" s="5" t="str">
        <f t="shared" si="1"/>
        <v>32020</v>
      </c>
      <c r="B14" s="12">
        <f t="shared" si="2"/>
        <v>43891</v>
      </c>
      <c r="C14" s="13">
        <f t="shared" si="3"/>
        <v>300</v>
      </c>
      <c r="D14" s="13">
        <f t="shared" si="4"/>
        <v>30</v>
      </c>
      <c r="E14" s="13">
        <f t="shared" si="5"/>
        <v>30</v>
      </c>
      <c r="F14" s="14">
        <f t="shared" si="6"/>
        <v>30</v>
      </c>
      <c r="G14" s="14">
        <f t="shared" si="0"/>
        <v>0</v>
      </c>
      <c r="H14" s="14">
        <v>0</v>
      </c>
      <c r="I14" s="24">
        <f t="shared" si="7"/>
        <v>0</v>
      </c>
      <c r="J14" s="24">
        <f t="shared" si="8"/>
        <v>30</v>
      </c>
      <c r="K14" s="27">
        <v>43908</v>
      </c>
      <c r="L14" s="26">
        <v>30</v>
      </c>
      <c r="M14" s="27"/>
      <c r="N14" s="28"/>
      <c r="O14" s="27"/>
      <c r="P14" s="28"/>
      <c r="S14" s="5"/>
    </row>
    <row r="15" ht="15.75" spans="1:19">
      <c r="A15" s="5" t="str">
        <f t="shared" si="1"/>
        <v>42020</v>
      </c>
      <c r="B15" s="12">
        <f t="shared" si="2"/>
        <v>43922</v>
      </c>
      <c r="C15" s="13">
        <f t="shared" si="3"/>
        <v>300</v>
      </c>
      <c r="D15" s="13">
        <f t="shared" si="4"/>
        <v>30</v>
      </c>
      <c r="E15" s="13">
        <f t="shared" si="5"/>
        <v>30</v>
      </c>
      <c r="F15" s="14">
        <f t="shared" si="6"/>
        <v>30</v>
      </c>
      <c r="G15" s="14">
        <f t="shared" si="0"/>
        <v>0</v>
      </c>
      <c r="H15" s="14">
        <v>0</v>
      </c>
      <c r="I15" s="24">
        <f t="shared" si="7"/>
        <v>0</v>
      </c>
      <c r="J15" s="24">
        <f t="shared" si="8"/>
        <v>30</v>
      </c>
      <c r="K15" s="29">
        <v>43937</v>
      </c>
      <c r="L15" s="26">
        <v>30</v>
      </c>
      <c r="M15" s="29"/>
      <c r="N15" s="30"/>
      <c r="O15" s="29"/>
      <c r="P15" s="30"/>
      <c r="S15" s="5"/>
    </row>
    <row r="16" ht="15.75" spans="1:19">
      <c r="A16" s="5" t="str">
        <f t="shared" si="1"/>
        <v>52020</v>
      </c>
      <c r="B16" s="12">
        <f t="shared" si="2"/>
        <v>43952</v>
      </c>
      <c r="C16" s="13">
        <f t="shared" si="3"/>
        <v>0</v>
      </c>
      <c r="D16" s="13">
        <f t="shared" si="4"/>
        <v>30</v>
      </c>
      <c r="E16" s="13">
        <f t="shared" si="5"/>
        <v>30</v>
      </c>
      <c r="F16" s="14">
        <f t="shared" si="6"/>
        <v>30</v>
      </c>
      <c r="G16" s="14">
        <f t="shared" si="0"/>
        <v>0</v>
      </c>
      <c r="H16" s="14">
        <v>300</v>
      </c>
      <c r="I16" s="24">
        <f t="shared" si="7"/>
        <v>0</v>
      </c>
      <c r="J16" s="24">
        <f t="shared" si="8"/>
        <v>330</v>
      </c>
      <c r="K16" s="25">
        <v>43959</v>
      </c>
      <c r="L16" s="26">
        <v>330</v>
      </c>
      <c r="M16" s="25"/>
      <c r="N16" s="26"/>
      <c r="O16" s="25"/>
      <c r="P16" s="26"/>
      <c r="S16" s="5"/>
    </row>
    <row r="17" ht="15.75" spans="1:19">
      <c r="A17" s="5" t="str">
        <f t="shared" si="1"/>
        <v>62020</v>
      </c>
      <c r="B17" s="12">
        <f t="shared" si="2"/>
        <v>43983</v>
      </c>
      <c r="C17" s="13">
        <f t="shared" si="3"/>
        <v>200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v>0</v>
      </c>
      <c r="I17" s="24">
        <f t="shared" si="7"/>
        <v>200</v>
      </c>
      <c r="J17" s="24">
        <f t="shared" si="8"/>
        <v>0</v>
      </c>
      <c r="K17" s="25">
        <v>43990</v>
      </c>
      <c r="L17" s="26">
        <v>-200</v>
      </c>
      <c r="M17" s="25"/>
      <c r="N17" s="26"/>
      <c r="O17" s="25"/>
      <c r="P17" s="26"/>
      <c r="S17" s="5"/>
    </row>
    <row r="18" ht="15.75" spans="1:19">
      <c r="A18" s="5" t="str">
        <f t="shared" si="1"/>
        <v>72020</v>
      </c>
      <c r="B18" s="12">
        <f t="shared" si="2"/>
        <v>44013</v>
      </c>
      <c r="C18" s="13">
        <f t="shared" si="3"/>
        <v>200</v>
      </c>
      <c r="D18" s="13">
        <f t="shared" si="4"/>
        <v>20</v>
      </c>
      <c r="E18" s="13">
        <f t="shared" si="5"/>
        <v>20</v>
      </c>
      <c r="F18" s="14">
        <f t="shared" si="6"/>
        <v>20</v>
      </c>
      <c r="G18" s="14">
        <f t="shared" si="0"/>
        <v>0</v>
      </c>
      <c r="H18" s="14">
        <v>0</v>
      </c>
      <c r="I18" s="24">
        <f t="shared" si="7"/>
        <v>0</v>
      </c>
      <c r="J18" s="24">
        <f t="shared" si="8"/>
        <v>20</v>
      </c>
      <c r="K18" s="25">
        <v>44022</v>
      </c>
      <c r="L18" s="26">
        <v>20</v>
      </c>
      <c r="M18" s="25"/>
      <c r="N18" s="26"/>
      <c r="O18" s="25"/>
      <c r="P18" s="26"/>
      <c r="S18" s="5"/>
    </row>
    <row r="19" ht="15.75" spans="1:19">
      <c r="A19" s="5" t="str">
        <f t="shared" si="1"/>
        <v>82020</v>
      </c>
      <c r="B19" s="12">
        <f t="shared" si="2"/>
        <v>44044</v>
      </c>
      <c r="C19" s="13">
        <f t="shared" si="3"/>
        <v>200</v>
      </c>
      <c r="D19" s="13">
        <f t="shared" si="4"/>
        <v>20</v>
      </c>
      <c r="E19" s="13">
        <f t="shared" si="5"/>
        <v>20</v>
      </c>
      <c r="F19" s="14">
        <f t="shared" si="6"/>
        <v>20</v>
      </c>
      <c r="G19" s="14">
        <f t="shared" si="0"/>
        <v>0</v>
      </c>
      <c r="H19" s="14">
        <v>0</v>
      </c>
      <c r="I19" s="24">
        <f t="shared" si="7"/>
        <v>0</v>
      </c>
      <c r="J19" s="24">
        <f t="shared" si="8"/>
        <v>20</v>
      </c>
      <c r="K19" s="25">
        <v>44056</v>
      </c>
      <c r="L19" s="26">
        <v>20</v>
      </c>
      <c r="M19" s="25"/>
      <c r="N19" s="26"/>
      <c r="O19" s="25"/>
      <c r="P19" s="26"/>
      <c r="S19" s="5"/>
    </row>
    <row r="20" ht="15.75" spans="1:19">
      <c r="A20" s="5" t="str">
        <f t="shared" si="1"/>
        <v>92020</v>
      </c>
      <c r="B20" s="12">
        <f t="shared" si="2"/>
        <v>44075</v>
      </c>
      <c r="C20" s="13">
        <f t="shared" si="3"/>
        <v>200</v>
      </c>
      <c r="D20" s="13">
        <f t="shared" si="4"/>
        <v>20</v>
      </c>
      <c r="E20" s="13">
        <f t="shared" si="5"/>
        <v>20</v>
      </c>
      <c r="F20" s="14">
        <f t="shared" si="6"/>
        <v>20</v>
      </c>
      <c r="G20" s="14">
        <f t="shared" si="0"/>
        <v>0</v>
      </c>
      <c r="H20" s="14">
        <v>0</v>
      </c>
      <c r="I20" s="24">
        <f t="shared" si="7"/>
        <v>0</v>
      </c>
      <c r="J20" s="24">
        <f t="shared" si="8"/>
        <v>20</v>
      </c>
      <c r="K20" s="25">
        <v>44086</v>
      </c>
      <c r="L20" s="26">
        <v>20</v>
      </c>
      <c r="M20" s="25"/>
      <c r="N20" s="26"/>
      <c r="O20" s="25"/>
      <c r="P20" s="26"/>
      <c r="S20" s="5"/>
    </row>
    <row r="21" ht="15.75" spans="1:19">
      <c r="A21" s="5" t="str">
        <f t="shared" si="1"/>
        <v>102020</v>
      </c>
      <c r="B21" s="12">
        <f t="shared" si="2"/>
        <v>44105</v>
      </c>
      <c r="C21" s="13">
        <f t="shared" si="3"/>
        <v>200</v>
      </c>
      <c r="D21" s="13">
        <f t="shared" si="4"/>
        <v>20</v>
      </c>
      <c r="E21" s="13">
        <f t="shared" si="5"/>
        <v>20</v>
      </c>
      <c r="F21" s="14">
        <f t="shared" si="6"/>
        <v>0</v>
      </c>
      <c r="G21" s="14">
        <f t="shared" si="0"/>
        <v>20</v>
      </c>
      <c r="H21" s="14">
        <v>0</v>
      </c>
      <c r="I21" s="24">
        <f t="shared" si="7"/>
        <v>0</v>
      </c>
      <c r="J21" s="24">
        <f t="shared" si="8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112020</v>
      </c>
      <c r="B22" s="12">
        <f t="shared" si="2"/>
        <v>44136</v>
      </c>
      <c r="C22" s="13">
        <f t="shared" si="3"/>
        <v>200</v>
      </c>
      <c r="D22" s="13">
        <f t="shared" si="4"/>
        <v>20</v>
      </c>
      <c r="E22" s="13">
        <f t="shared" si="5"/>
        <v>40</v>
      </c>
      <c r="F22" s="14">
        <f t="shared" si="6"/>
        <v>0</v>
      </c>
      <c r="G22" s="14">
        <f t="shared" si="0"/>
        <v>40</v>
      </c>
      <c r="H22" s="14">
        <v>0</v>
      </c>
      <c r="I22" s="24">
        <f t="shared" si="7"/>
        <v>0</v>
      </c>
      <c r="J22" s="24">
        <f t="shared" si="8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122020</v>
      </c>
      <c r="B23" s="12">
        <f t="shared" si="2"/>
        <v>44166</v>
      </c>
      <c r="C23" s="13">
        <f t="shared" si="3"/>
        <v>200</v>
      </c>
      <c r="D23" s="13">
        <f t="shared" si="4"/>
        <v>20</v>
      </c>
      <c r="E23" s="13">
        <f t="shared" si="5"/>
        <v>60</v>
      </c>
      <c r="F23" s="14">
        <f t="shared" si="6"/>
        <v>0</v>
      </c>
      <c r="G23" s="14">
        <f t="shared" si="0"/>
        <v>60</v>
      </c>
      <c r="H23" s="14">
        <v>0</v>
      </c>
      <c r="I23" s="24">
        <f t="shared" si="7"/>
        <v>0</v>
      </c>
      <c r="J23" s="24">
        <f t="shared" si="8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12021</v>
      </c>
      <c r="B24" s="12">
        <f t="shared" si="2"/>
        <v>44197</v>
      </c>
      <c r="C24" s="13">
        <f t="shared" si="3"/>
        <v>200</v>
      </c>
      <c r="D24" s="13">
        <f t="shared" si="4"/>
        <v>20</v>
      </c>
      <c r="E24" s="13">
        <f t="shared" si="5"/>
        <v>80</v>
      </c>
      <c r="F24" s="14">
        <f t="shared" si="6"/>
        <v>0</v>
      </c>
      <c r="G24" s="14">
        <f t="shared" si="0"/>
        <v>80</v>
      </c>
      <c r="H24" s="14">
        <v>0</v>
      </c>
      <c r="I24" s="24">
        <f t="shared" si="7"/>
        <v>0</v>
      </c>
      <c r="J24" s="24">
        <f t="shared" si="8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22021</v>
      </c>
      <c r="B25" s="12">
        <f t="shared" si="2"/>
        <v>44228</v>
      </c>
      <c r="C25" s="13">
        <f t="shared" si="3"/>
        <v>200</v>
      </c>
      <c r="D25" s="13">
        <f t="shared" si="4"/>
        <v>20</v>
      </c>
      <c r="E25" s="13">
        <f t="shared" si="5"/>
        <v>100</v>
      </c>
      <c r="F25" s="14">
        <f t="shared" si="6"/>
        <v>0</v>
      </c>
      <c r="G25" s="14">
        <f t="shared" si="0"/>
        <v>100</v>
      </c>
      <c r="H25" s="14">
        <v>0</v>
      </c>
      <c r="I25" s="24">
        <f t="shared" si="7"/>
        <v>0</v>
      </c>
      <c r="J25" s="24">
        <f t="shared" si="8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32021</v>
      </c>
      <c r="B26" s="12">
        <f t="shared" si="2"/>
        <v>44256</v>
      </c>
      <c r="C26" s="13">
        <f t="shared" si="3"/>
        <v>200</v>
      </c>
      <c r="D26" s="13">
        <f t="shared" si="4"/>
        <v>20</v>
      </c>
      <c r="E26" s="13">
        <f t="shared" si="5"/>
        <v>120</v>
      </c>
      <c r="F26" s="14">
        <f t="shared" si="6"/>
        <v>0</v>
      </c>
      <c r="G26" s="14">
        <f t="shared" si="0"/>
        <v>120</v>
      </c>
      <c r="H26" s="14">
        <v>0</v>
      </c>
      <c r="I26" s="24">
        <f t="shared" si="7"/>
        <v>0</v>
      </c>
      <c r="J26" s="24">
        <f t="shared" si="8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42021</v>
      </c>
      <c r="B27" s="12">
        <f t="shared" si="2"/>
        <v>44287</v>
      </c>
      <c r="C27" s="13">
        <f t="shared" si="3"/>
        <v>200</v>
      </c>
      <c r="D27" s="13">
        <f t="shared" si="4"/>
        <v>20</v>
      </c>
      <c r="E27" s="13">
        <f t="shared" si="5"/>
        <v>140</v>
      </c>
      <c r="F27" s="14">
        <f t="shared" si="6"/>
        <v>0</v>
      </c>
      <c r="G27" s="14">
        <f t="shared" si="0"/>
        <v>140</v>
      </c>
      <c r="H27" s="14">
        <v>0</v>
      </c>
      <c r="I27" s="24">
        <f t="shared" si="7"/>
        <v>0</v>
      </c>
      <c r="J27" s="24">
        <f t="shared" si="8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52021</v>
      </c>
      <c r="B28" s="12">
        <f t="shared" si="2"/>
        <v>44317</v>
      </c>
      <c r="C28" s="13">
        <f t="shared" si="3"/>
        <v>200</v>
      </c>
      <c r="D28" s="13">
        <f t="shared" si="4"/>
        <v>20</v>
      </c>
      <c r="E28" s="13">
        <f t="shared" si="5"/>
        <v>160</v>
      </c>
      <c r="F28" s="14">
        <f t="shared" si="6"/>
        <v>0</v>
      </c>
      <c r="G28" s="14">
        <f t="shared" si="0"/>
        <v>160</v>
      </c>
      <c r="H28" s="14">
        <v>0</v>
      </c>
      <c r="I28" s="24">
        <f t="shared" si="7"/>
        <v>0</v>
      </c>
      <c r="J28" s="24">
        <f t="shared" si="8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62021</v>
      </c>
      <c r="B29" s="12">
        <f t="shared" si="2"/>
        <v>44348</v>
      </c>
      <c r="C29" s="13">
        <f t="shared" si="3"/>
        <v>200</v>
      </c>
      <c r="D29" s="13">
        <f t="shared" si="4"/>
        <v>20</v>
      </c>
      <c r="E29" s="13">
        <f t="shared" si="5"/>
        <v>180</v>
      </c>
      <c r="F29" s="14">
        <f t="shared" si="6"/>
        <v>0</v>
      </c>
      <c r="G29" s="14">
        <f t="shared" si="0"/>
        <v>180</v>
      </c>
      <c r="H29" s="14">
        <v>0</v>
      </c>
      <c r="I29" s="24">
        <f t="shared" si="7"/>
        <v>0</v>
      </c>
      <c r="J29" s="24">
        <f t="shared" si="8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72021</v>
      </c>
      <c r="B30" s="12">
        <f t="shared" si="2"/>
        <v>44378</v>
      </c>
      <c r="C30" s="13">
        <f t="shared" si="3"/>
        <v>200</v>
      </c>
      <c r="D30" s="13">
        <f t="shared" si="4"/>
        <v>20</v>
      </c>
      <c r="E30" s="13">
        <f t="shared" si="5"/>
        <v>200</v>
      </c>
      <c r="F30" s="14">
        <f t="shared" si="6"/>
        <v>0</v>
      </c>
      <c r="G30" s="14">
        <f t="shared" si="0"/>
        <v>200</v>
      </c>
      <c r="H30" s="14">
        <v>0</v>
      </c>
      <c r="I30" s="24">
        <f t="shared" si="7"/>
        <v>0</v>
      </c>
      <c r="J30" s="24">
        <f t="shared" si="8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82021</v>
      </c>
      <c r="B31" s="12">
        <f t="shared" si="2"/>
        <v>44409</v>
      </c>
      <c r="C31" s="13">
        <f t="shared" si="3"/>
        <v>200</v>
      </c>
      <c r="D31" s="13">
        <f t="shared" si="4"/>
        <v>20</v>
      </c>
      <c r="E31" s="13">
        <f t="shared" si="5"/>
        <v>220</v>
      </c>
      <c r="F31" s="14">
        <f t="shared" si="6"/>
        <v>0</v>
      </c>
      <c r="G31" s="14">
        <f t="shared" si="0"/>
        <v>220</v>
      </c>
      <c r="H31" s="14">
        <v>0</v>
      </c>
      <c r="I31" s="24">
        <f t="shared" si="7"/>
        <v>0</v>
      </c>
      <c r="J31" s="24">
        <f t="shared" si="8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92021</v>
      </c>
      <c r="B32" s="12">
        <f t="shared" si="2"/>
        <v>44440</v>
      </c>
      <c r="C32" s="13">
        <f t="shared" si="3"/>
        <v>200</v>
      </c>
      <c r="D32" s="13">
        <f t="shared" si="4"/>
        <v>20</v>
      </c>
      <c r="E32" s="13">
        <f t="shared" si="5"/>
        <v>240</v>
      </c>
      <c r="F32" s="14">
        <f t="shared" si="6"/>
        <v>0</v>
      </c>
      <c r="G32" s="14">
        <f t="shared" si="0"/>
        <v>240</v>
      </c>
      <c r="H32" s="14">
        <v>0</v>
      </c>
      <c r="I32" s="24">
        <f t="shared" si="7"/>
        <v>0</v>
      </c>
      <c r="J32" s="24">
        <f t="shared" si="8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102021</v>
      </c>
      <c r="B33" s="12">
        <f t="shared" si="2"/>
        <v>44470</v>
      </c>
      <c r="C33" s="13">
        <f t="shared" si="3"/>
        <v>200</v>
      </c>
      <c r="D33" s="13">
        <f t="shared" si="4"/>
        <v>20</v>
      </c>
      <c r="E33" s="13">
        <f t="shared" si="5"/>
        <v>260</v>
      </c>
      <c r="F33" s="14">
        <f t="shared" si="6"/>
        <v>0</v>
      </c>
      <c r="G33" s="14">
        <f t="shared" si="0"/>
        <v>260</v>
      </c>
      <c r="H33" s="14">
        <v>0</v>
      </c>
      <c r="I33" s="24">
        <f t="shared" si="7"/>
        <v>0</v>
      </c>
      <c r="J33" s="24">
        <f t="shared" si="8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112021</v>
      </c>
      <c r="B34" s="12">
        <f t="shared" si="2"/>
        <v>44501</v>
      </c>
      <c r="C34" s="13">
        <f t="shared" si="3"/>
        <v>200</v>
      </c>
      <c r="D34" s="13">
        <f t="shared" si="4"/>
        <v>20</v>
      </c>
      <c r="E34" s="13">
        <f t="shared" si="5"/>
        <v>280</v>
      </c>
      <c r="F34" s="14">
        <f t="shared" si="6"/>
        <v>0</v>
      </c>
      <c r="G34" s="14">
        <f t="shared" si="0"/>
        <v>280</v>
      </c>
      <c r="H34" s="14">
        <v>0</v>
      </c>
      <c r="I34" s="24">
        <f t="shared" si="7"/>
        <v>0</v>
      </c>
      <c r="J34" s="24">
        <f t="shared" si="8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122021</v>
      </c>
      <c r="B35" s="12">
        <f t="shared" si="2"/>
        <v>44531</v>
      </c>
      <c r="C35" s="13">
        <f t="shared" si="3"/>
        <v>200</v>
      </c>
      <c r="D35" s="13">
        <f t="shared" si="4"/>
        <v>20</v>
      </c>
      <c r="E35" s="13">
        <f t="shared" si="5"/>
        <v>300</v>
      </c>
      <c r="F35" s="14">
        <f t="shared" si="6"/>
        <v>0</v>
      </c>
      <c r="G35" s="14">
        <f t="shared" si="0"/>
        <v>300</v>
      </c>
      <c r="H35" s="14">
        <v>0</v>
      </c>
      <c r="I35" s="24">
        <f t="shared" si="7"/>
        <v>0</v>
      </c>
      <c r="J35" s="24">
        <f t="shared" si="8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12022</v>
      </c>
      <c r="B36" s="12">
        <f t="shared" si="2"/>
        <v>44562</v>
      </c>
      <c r="C36" s="13">
        <f t="shared" si="3"/>
        <v>200</v>
      </c>
      <c r="D36" s="13">
        <f t="shared" si="4"/>
        <v>20</v>
      </c>
      <c r="E36" s="13">
        <f t="shared" si="5"/>
        <v>320</v>
      </c>
      <c r="F36" s="14">
        <f t="shared" si="6"/>
        <v>0</v>
      </c>
      <c r="G36" s="14">
        <f t="shared" si="0"/>
        <v>320</v>
      </c>
      <c r="H36" s="14">
        <v>0</v>
      </c>
      <c r="I36" s="24">
        <f t="shared" si="7"/>
        <v>0</v>
      </c>
      <c r="J36" s="24">
        <f t="shared" si="8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22022</v>
      </c>
      <c r="B37" s="12">
        <f t="shared" si="2"/>
        <v>44593</v>
      </c>
      <c r="C37" s="13">
        <f t="shared" si="3"/>
        <v>200</v>
      </c>
      <c r="D37" s="13">
        <f t="shared" si="4"/>
        <v>20</v>
      </c>
      <c r="E37" s="13">
        <f t="shared" si="5"/>
        <v>340</v>
      </c>
      <c r="F37" s="14">
        <f t="shared" si="6"/>
        <v>0</v>
      </c>
      <c r="G37" s="14">
        <f t="shared" ref="G37:G68" si="9">E37-F37</f>
        <v>340</v>
      </c>
      <c r="H37" s="14">
        <v>0</v>
      </c>
      <c r="I37" s="24">
        <f t="shared" si="7"/>
        <v>0</v>
      </c>
      <c r="J37" s="24">
        <f t="shared" si="8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0">MONTH(B38)&amp;YEAR(B38)</f>
        <v>32022</v>
      </c>
      <c r="B38" s="12">
        <f t="shared" ref="B38:B69" si="11">EDATE(B37,1)</f>
        <v>44621</v>
      </c>
      <c r="C38" s="13">
        <f t="shared" ref="C38:C69" si="12">C37-H38+I38</f>
        <v>200</v>
      </c>
      <c r="D38" s="13">
        <f t="shared" ref="D38:D69" si="13">C37*$K$1</f>
        <v>20</v>
      </c>
      <c r="E38" s="13">
        <f t="shared" ref="E38:E69" si="14">C37*$K$1+G37</f>
        <v>360</v>
      </c>
      <c r="F38" s="14">
        <f t="shared" ref="F38:F69" si="15">IF(J38&gt;E38,E38,J38)</f>
        <v>0</v>
      </c>
      <c r="G38" s="14">
        <f t="shared" si="9"/>
        <v>360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 s="24">
        <f t="shared" si="8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0"/>
        <v>42022</v>
      </c>
      <c r="B39" s="12">
        <f t="shared" si="11"/>
        <v>44652</v>
      </c>
      <c r="C39" s="13">
        <f t="shared" si="12"/>
        <v>200</v>
      </c>
      <c r="D39" s="13">
        <f t="shared" si="13"/>
        <v>20</v>
      </c>
      <c r="E39" s="13">
        <f t="shared" si="14"/>
        <v>380</v>
      </c>
      <c r="F39" s="14">
        <f t="shared" si="15"/>
        <v>0</v>
      </c>
      <c r="G39" s="14">
        <f t="shared" si="9"/>
        <v>380</v>
      </c>
      <c r="H39" s="14">
        <f t="shared" si="16"/>
        <v>0</v>
      </c>
      <c r="I39" s="24">
        <f t="shared" si="17"/>
        <v>0</v>
      </c>
      <c r="J39" s="24">
        <f t="shared" si="8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0"/>
        <v>52022</v>
      </c>
      <c r="B40" s="12">
        <f t="shared" si="11"/>
        <v>44682</v>
      </c>
      <c r="C40" s="13">
        <f t="shared" si="12"/>
        <v>200</v>
      </c>
      <c r="D40" s="13">
        <f t="shared" si="13"/>
        <v>20</v>
      </c>
      <c r="E40" s="13">
        <f t="shared" si="14"/>
        <v>400</v>
      </c>
      <c r="F40" s="14">
        <f t="shared" si="15"/>
        <v>0</v>
      </c>
      <c r="G40" s="14">
        <f t="shared" si="9"/>
        <v>400</v>
      </c>
      <c r="H40" s="14">
        <f t="shared" si="16"/>
        <v>0</v>
      </c>
      <c r="I40" s="24">
        <f t="shared" si="17"/>
        <v>0</v>
      </c>
      <c r="J40" s="24">
        <f t="shared" si="8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0"/>
        <v>62022</v>
      </c>
      <c r="B41" s="12">
        <f t="shared" si="11"/>
        <v>44713</v>
      </c>
      <c r="C41" s="13">
        <f t="shared" si="12"/>
        <v>200</v>
      </c>
      <c r="D41" s="13">
        <f t="shared" si="13"/>
        <v>20</v>
      </c>
      <c r="E41" s="13">
        <f t="shared" si="14"/>
        <v>420</v>
      </c>
      <c r="F41" s="14">
        <f t="shared" si="15"/>
        <v>0</v>
      </c>
      <c r="G41" s="14">
        <f t="shared" si="9"/>
        <v>420</v>
      </c>
      <c r="H41" s="14">
        <f t="shared" si="16"/>
        <v>0</v>
      </c>
      <c r="I41" s="24">
        <f t="shared" si="17"/>
        <v>0</v>
      </c>
      <c r="J41" s="24">
        <f t="shared" si="8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0"/>
        <v>72022</v>
      </c>
      <c r="B42" s="12">
        <f t="shared" si="11"/>
        <v>44743</v>
      </c>
      <c r="C42" s="13">
        <f t="shared" si="12"/>
        <v>200</v>
      </c>
      <c r="D42" s="13">
        <f t="shared" si="13"/>
        <v>20</v>
      </c>
      <c r="E42" s="13">
        <f t="shared" si="14"/>
        <v>440</v>
      </c>
      <c r="F42" s="14">
        <f t="shared" si="15"/>
        <v>0</v>
      </c>
      <c r="G42" s="14">
        <f t="shared" si="9"/>
        <v>440</v>
      </c>
      <c r="H42" s="14">
        <f t="shared" si="16"/>
        <v>0</v>
      </c>
      <c r="I42" s="24">
        <f t="shared" si="17"/>
        <v>0</v>
      </c>
      <c r="J42" s="24">
        <f t="shared" si="8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0"/>
        <v>82022</v>
      </c>
      <c r="B43" s="12">
        <f t="shared" si="11"/>
        <v>44774</v>
      </c>
      <c r="C43" s="13">
        <f t="shared" si="12"/>
        <v>200</v>
      </c>
      <c r="D43" s="13">
        <f t="shared" si="13"/>
        <v>20</v>
      </c>
      <c r="E43" s="13">
        <f t="shared" si="14"/>
        <v>460</v>
      </c>
      <c r="F43" s="14">
        <f t="shared" si="15"/>
        <v>0</v>
      </c>
      <c r="G43" s="14">
        <f t="shared" si="9"/>
        <v>460</v>
      </c>
      <c r="H43" s="14">
        <f t="shared" si="16"/>
        <v>0</v>
      </c>
      <c r="I43" s="24">
        <f t="shared" si="17"/>
        <v>0</v>
      </c>
      <c r="J43" s="24">
        <f t="shared" si="8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0"/>
        <v>92022</v>
      </c>
      <c r="B44" s="12">
        <f t="shared" si="11"/>
        <v>44805</v>
      </c>
      <c r="C44" s="13">
        <f t="shared" si="12"/>
        <v>200</v>
      </c>
      <c r="D44" s="13">
        <f t="shared" si="13"/>
        <v>20</v>
      </c>
      <c r="E44" s="13">
        <f t="shared" si="14"/>
        <v>480</v>
      </c>
      <c r="F44" s="14">
        <f t="shared" si="15"/>
        <v>0</v>
      </c>
      <c r="G44" s="14">
        <f t="shared" si="9"/>
        <v>480</v>
      </c>
      <c r="H44" s="14">
        <f t="shared" si="16"/>
        <v>0</v>
      </c>
      <c r="I44" s="24">
        <f t="shared" si="17"/>
        <v>0</v>
      </c>
      <c r="J44" s="24">
        <f t="shared" si="8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0"/>
        <v>102022</v>
      </c>
      <c r="B45" s="12">
        <f t="shared" si="11"/>
        <v>44835</v>
      </c>
      <c r="C45" s="13">
        <f t="shared" si="12"/>
        <v>200</v>
      </c>
      <c r="D45" s="13">
        <f t="shared" si="13"/>
        <v>20</v>
      </c>
      <c r="E45" s="13">
        <f t="shared" si="14"/>
        <v>500</v>
      </c>
      <c r="F45" s="14">
        <f t="shared" si="15"/>
        <v>0</v>
      </c>
      <c r="G45" s="14">
        <f t="shared" si="9"/>
        <v>500</v>
      </c>
      <c r="H45" s="14">
        <f t="shared" si="16"/>
        <v>0</v>
      </c>
      <c r="I45" s="24">
        <f t="shared" si="17"/>
        <v>0</v>
      </c>
      <c r="J45" s="24">
        <f t="shared" si="8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0"/>
        <v>112022</v>
      </c>
      <c r="B46" s="12">
        <f t="shared" si="11"/>
        <v>44866</v>
      </c>
      <c r="C46" s="13">
        <f t="shared" si="12"/>
        <v>200</v>
      </c>
      <c r="D46" s="13">
        <f t="shared" si="13"/>
        <v>20</v>
      </c>
      <c r="E46" s="13">
        <f t="shared" si="14"/>
        <v>520</v>
      </c>
      <c r="F46" s="14">
        <f t="shared" si="15"/>
        <v>0</v>
      </c>
      <c r="G46" s="14">
        <f t="shared" si="9"/>
        <v>520</v>
      </c>
      <c r="H46" s="14">
        <f t="shared" si="16"/>
        <v>0</v>
      </c>
      <c r="I46" s="24">
        <f t="shared" si="17"/>
        <v>0</v>
      </c>
      <c r="J46" s="24">
        <f t="shared" si="8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0"/>
        <v>122022</v>
      </c>
      <c r="B47" s="12">
        <f t="shared" si="11"/>
        <v>44896</v>
      </c>
      <c r="C47" s="13">
        <f t="shared" si="12"/>
        <v>200</v>
      </c>
      <c r="D47" s="13">
        <f t="shared" si="13"/>
        <v>20</v>
      </c>
      <c r="E47" s="13">
        <f t="shared" si="14"/>
        <v>540</v>
      </c>
      <c r="F47" s="14">
        <f t="shared" si="15"/>
        <v>0</v>
      </c>
      <c r="G47" s="14">
        <f t="shared" si="9"/>
        <v>540</v>
      </c>
      <c r="H47" s="14">
        <f t="shared" si="16"/>
        <v>0</v>
      </c>
      <c r="I47" s="24">
        <f t="shared" si="17"/>
        <v>0</v>
      </c>
      <c r="J47" s="24">
        <f t="shared" si="8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0"/>
        <v>12023</v>
      </c>
      <c r="B48" s="12">
        <f t="shared" si="11"/>
        <v>44927</v>
      </c>
      <c r="C48" s="13">
        <f t="shared" si="12"/>
        <v>200</v>
      </c>
      <c r="D48" s="13">
        <f t="shared" si="13"/>
        <v>20</v>
      </c>
      <c r="E48" s="13">
        <f t="shared" si="14"/>
        <v>560</v>
      </c>
      <c r="F48" s="14">
        <f t="shared" si="15"/>
        <v>0</v>
      </c>
      <c r="G48" s="14">
        <f t="shared" si="9"/>
        <v>560</v>
      </c>
      <c r="H48" s="14">
        <f t="shared" si="16"/>
        <v>0</v>
      </c>
      <c r="I48" s="24">
        <f t="shared" si="17"/>
        <v>0</v>
      </c>
      <c r="J48" s="24">
        <f t="shared" si="8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0"/>
        <v>22023</v>
      </c>
      <c r="B49" s="12">
        <f t="shared" si="11"/>
        <v>44958</v>
      </c>
      <c r="C49" s="13">
        <f t="shared" si="12"/>
        <v>200</v>
      </c>
      <c r="D49" s="13">
        <f t="shared" si="13"/>
        <v>20</v>
      </c>
      <c r="E49" s="13">
        <f t="shared" si="14"/>
        <v>580</v>
      </c>
      <c r="F49" s="14">
        <f t="shared" si="15"/>
        <v>0</v>
      </c>
      <c r="G49" s="14">
        <f t="shared" si="9"/>
        <v>580</v>
      </c>
      <c r="H49" s="14">
        <f t="shared" si="16"/>
        <v>0</v>
      </c>
      <c r="I49" s="24">
        <f t="shared" si="17"/>
        <v>0</v>
      </c>
      <c r="J49" s="24">
        <f t="shared" si="8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0"/>
        <v>32023</v>
      </c>
      <c r="B50" s="12">
        <f t="shared" si="11"/>
        <v>44986</v>
      </c>
      <c r="C50" s="13">
        <f t="shared" si="12"/>
        <v>200</v>
      </c>
      <c r="D50" s="13">
        <f t="shared" si="13"/>
        <v>20</v>
      </c>
      <c r="E50" s="13">
        <f t="shared" si="14"/>
        <v>600</v>
      </c>
      <c r="F50" s="14">
        <f t="shared" si="15"/>
        <v>0</v>
      </c>
      <c r="G50" s="14">
        <f t="shared" si="9"/>
        <v>600</v>
      </c>
      <c r="H50" s="14">
        <f t="shared" si="16"/>
        <v>0</v>
      </c>
      <c r="I50" s="24">
        <f t="shared" si="17"/>
        <v>0</v>
      </c>
      <c r="J50" s="24">
        <f t="shared" si="8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0"/>
        <v>42023</v>
      </c>
      <c r="B51" s="12">
        <f t="shared" si="11"/>
        <v>45017</v>
      </c>
      <c r="C51" s="13">
        <f t="shared" si="12"/>
        <v>200</v>
      </c>
      <c r="D51" s="13">
        <f t="shared" si="13"/>
        <v>20</v>
      </c>
      <c r="E51" s="13">
        <f t="shared" si="14"/>
        <v>620</v>
      </c>
      <c r="F51" s="14">
        <f t="shared" si="15"/>
        <v>0</v>
      </c>
      <c r="G51" s="14">
        <f t="shared" si="9"/>
        <v>620</v>
      </c>
      <c r="H51" s="14">
        <f t="shared" si="16"/>
        <v>0</v>
      </c>
      <c r="I51" s="24">
        <f t="shared" si="17"/>
        <v>0</v>
      </c>
      <c r="J51" s="24">
        <f t="shared" si="8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0"/>
        <v>52023</v>
      </c>
      <c r="B52" s="12">
        <f t="shared" si="11"/>
        <v>45047</v>
      </c>
      <c r="C52" s="13">
        <f t="shared" si="12"/>
        <v>200</v>
      </c>
      <c r="D52" s="13">
        <f t="shared" si="13"/>
        <v>20</v>
      </c>
      <c r="E52" s="13">
        <f t="shared" si="14"/>
        <v>640</v>
      </c>
      <c r="F52" s="14">
        <f t="shared" si="15"/>
        <v>0</v>
      </c>
      <c r="G52" s="14">
        <f t="shared" si="9"/>
        <v>640</v>
      </c>
      <c r="H52" s="14">
        <f t="shared" si="16"/>
        <v>0</v>
      </c>
      <c r="I52" s="24">
        <f t="shared" si="17"/>
        <v>0</v>
      </c>
      <c r="J52" s="24">
        <f t="shared" si="8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0"/>
        <v>62023</v>
      </c>
      <c r="B53" s="12">
        <f t="shared" si="11"/>
        <v>45078</v>
      </c>
      <c r="C53" s="13">
        <f t="shared" si="12"/>
        <v>200</v>
      </c>
      <c r="D53" s="13">
        <f t="shared" si="13"/>
        <v>20</v>
      </c>
      <c r="E53" s="13">
        <f t="shared" si="14"/>
        <v>660</v>
      </c>
      <c r="F53" s="14">
        <f t="shared" si="15"/>
        <v>0</v>
      </c>
      <c r="G53" s="14">
        <f t="shared" si="9"/>
        <v>660</v>
      </c>
      <c r="H53" s="14">
        <f t="shared" si="16"/>
        <v>0</v>
      </c>
      <c r="I53" s="24">
        <f t="shared" si="17"/>
        <v>0</v>
      </c>
      <c r="J53" s="24">
        <f t="shared" si="8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0"/>
        <v>72023</v>
      </c>
      <c r="B54" s="12">
        <f t="shared" si="11"/>
        <v>45108</v>
      </c>
      <c r="C54" s="13">
        <f t="shared" si="12"/>
        <v>200</v>
      </c>
      <c r="D54" s="13">
        <f t="shared" si="13"/>
        <v>20</v>
      </c>
      <c r="E54" s="13">
        <f t="shared" si="14"/>
        <v>680</v>
      </c>
      <c r="F54" s="14">
        <f t="shared" si="15"/>
        <v>0</v>
      </c>
      <c r="G54" s="14">
        <f t="shared" si="9"/>
        <v>680</v>
      </c>
      <c r="H54" s="14">
        <f t="shared" si="16"/>
        <v>0</v>
      </c>
      <c r="I54" s="24">
        <f t="shared" si="17"/>
        <v>0</v>
      </c>
      <c r="J54" s="24">
        <f t="shared" si="8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0"/>
        <v>82023</v>
      </c>
      <c r="B55" s="12">
        <f t="shared" si="11"/>
        <v>45139</v>
      </c>
      <c r="C55" s="13">
        <f t="shared" si="12"/>
        <v>200</v>
      </c>
      <c r="D55" s="13">
        <f t="shared" si="13"/>
        <v>20</v>
      </c>
      <c r="E55" s="13">
        <f t="shared" si="14"/>
        <v>700</v>
      </c>
      <c r="F55" s="14">
        <f t="shared" si="15"/>
        <v>0</v>
      </c>
      <c r="G55" s="14">
        <f t="shared" si="9"/>
        <v>700</v>
      </c>
      <c r="H55" s="14">
        <f t="shared" si="16"/>
        <v>0</v>
      </c>
      <c r="I55" s="24">
        <f t="shared" si="17"/>
        <v>0</v>
      </c>
      <c r="J55" s="24">
        <f t="shared" si="8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0"/>
        <v>92023</v>
      </c>
      <c r="B56" s="12">
        <f t="shared" si="11"/>
        <v>45170</v>
      </c>
      <c r="C56" s="13">
        <f t="shared" si="12"/>
        <v>200</v>
      </c>
      <c r="D56" s="13">
        <f t="shared" si="13"/>
        <v>20</v>
      </c>
      <c r="E56" s="13">
        <f t="shared" si="14"/>
        <v>720</v>
      </c>
      <c r="F56" s="14">
        <f t="shared" si="15"/>
        <v>0</v>
      </c>
      <c r="G56" s="14">
        <f t="shared" si="9"/>
        <v>720</v>
      </c>
      <c r="H56" s="14">
        <f t="shared" si="16"/>
        <v>0</v>
      </c>
      <c r="I56" s="24">
        <f t="shared" si="17"/>
        <v>0</v>
      </c>
      <c r="J56" s="24">
        <f t="shared" si="8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0"/>
        <v>102023</v>
      </c>
      <c r="B57" s="12">
        <f t="shared" si="11"/>
        <v>45200</v>
      </c>
      <c r="C57" s="13">
        <f t="shared" si="12"/>
        <v>200</v>
      </c>
      <c r="D57" s="13">
        <f t="shared" si="13"/>
        <v>20</v>
      </c>
      <c r="E57" s="13">
        <f t="shared" si="14"/>
        <v>740</v>
      </c>
      <c r="F57" s="14">
        <f t="shared" si="15"/>
        <v>0</v>
      </c>
      <c r="G57" s="14">
        <f t="shared" si="9"/>
        <v>740</v>
      </c>
      <c r="H57" s="14">
        <f t="shared" si="16"/>
        <v>0</v>
      </c>
      <c r="I57" s="24">
        <f t="shared" si="17"/>
        <v>0</v>
      </c>
      <c r="J57" s="24">
        <f t="shared" si="8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0"/>
        <v>112023</v>
      </c>
      <c r="B58" s="12">
        <f t="shared" si="11"/>
        <v>45231</v>
      </c>
      <c r="C58" s="13">
        <f t="shared" si="12"/>
        <v>200</v>
      </c>
      <c r="D58" s="13">
        <f t="shared" si="13"/>
        <v>20</v>
      </c>
      <c r="E58" s="13">
        <f t="shared" si="14"/>
        <v>760</v>
      </c>
      <c r="F58" s="14">
        <f t="shared" si="15"/>
        <v>0</v>
      </c>
      <c r="G58" s="14">
        <f t="shared" si="9"/>
        <v>760</v>
      </c>
      <c r="H58" s="14">
        <f t="shared" si="16"/>
        <v>0</v>
      </c>
      <c r="I58" s="24">
        <f t="shared" si="17"/>
        <v>0</v>
      </c>
      <c r="J58" s="24">
        <f t="shared" si="8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0"/>
        <v>122023</v>
      </c>
      <c r="B59" s="12">
        <f t="shared" si="11"/>
        <v>45261</v>
      </c>
      <c r="C59" s="13">
        <f t="shared" si="12"/>
        <v>200</v>
      </c>
      <c r="D59" s="13">
        <f t="shared" si="13"/>
        <v>20</v>
      </c>
      <c r="E59" s="13">
        <f t="shared" si="14"/>
        <v>780</v>
      </c>
      <c r="F59" s="14">
        <f t="shared" si="15"/>
        <v>0</v>
      </c>
      <c r="G59" s="14">
        <f t="shared" si="9"/>
        <v>780</v>
      </c>
      <c r="H59" s="14">
        <f t="shared" si="16"/>
        <v>0</v>
      </c>
      <c r="I59" s="24">
        <f t="shared" si="17"/>
        <v>0</v>
      </c>
      <c r="J59" s="24">
        <f t="shared" si="8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0"/>
        <v>12024</v>
      </c>
      <c r="B60" s="12">
        <f t="shared" si="11"/>
        <v>45292</v>
      </c>
      <c r="C60" s="13">
        <f t="shared" si="12"/>
        <v>200</v>
      </c>
      <c r="D60" s="13">
        <f t="shared" si="13"/>
        <v>20</v>
      </c>
      <c r="E60" s="13">
        <f t="shared" si="14"/>
        <v>800</v>
      </c>
      <c r="F60" s="14">
        <f t="shared" si="15"/>
        <v>0</v>
      </c>
      <c r="G60" s="14">
        <f t="shared" si="9"/>
        <v>800</v>
      </c>
      <c r="H60" s="14">
        <f t="shared" si="16"/>
        <v>0</v>
      </c>
      <c r="I60" s="24">
        <f t="shared" si="17"/>
        <v>0</v>
      </c>
      <c r="J60" s="24">
        <f t="shared" si="8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0"/>
        <v>22024</v>
      </c>
      <c r="B61" s="12">
        <f t="shared" si="11"/>
        <v>45323</v>
      </c>
      <c r="C61" s="13">
        <f t="shared" si="12"/>
        <v>200</v>
      </c>
      <c r="D61" s="13">
        <f t="shared" si="13"/>
        <v>20</v>
      </c>
      <c r="E61" s="13">
        <f t="shared" si="14"/>
        <v>820</v>
      </c>
      <c r="F61" s="14">
        <f t="shared" si="15"/>
        <v>0</v>
      </c>
      <c r="G61" s="14">
        <f t="shared" si="9"/>
        <v>820</v>
      </c>
      <c r="H61" s="14">
        <f t="shared" si="16"/>
        <v>0</v>
      </c>
      <c r="I61" s="24">
        <f t="shared" si="17"/>
        <v>0</v>
      </c>
      <c r="J61" s="24">
        <f t="shared" si="8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0"/>
        <v>32024</v>
      </c>
      <c r="B62" s="12">
        <f t="shared" si="11"/>
        <v>45352</v>
      </c>
      <c r="C62" s="13">
        <f t="shared" si="12"/>
        <v>200</v>
      </c>
      <c r="D62" s="13">
        <f t="shared" si="13"/>
        <v>20</v>
      </c>
      <c r="E62" s="13">
        <f t="shared" si="14"/>
        <v>840</v>
      </c>
      <c r="F62" s="14">
        <f t="shared" si="15"/>
        <v>0</v>
      </c>
      <c r="G62" s="14">
        <f t="shared" si="9"/>
        <v>840</v>
      </c>
      <c r="H62" s="14">
        <f t="shared" si="16"/>
        <v>0</v>
      </c>
      <c r="I62" s="24">
        <f t="shared" si="17"/>
        <v>0</v>
      </c>
      <c r="J62" s="24">
        <f t="shared" si="8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0"/>
        <v>42024</v>
      </c>
      <c r="B63" s="12">
        <f t="shared" si="11"/>
        <v>45383</v>
      </c>
      <c r="C63" s="13">
        <f t="shared" si="12"/>
        <v>200</v>
      </c>
      <c r="D63" s="13">
        <f t="shared" si="13"/>
        <v>20</v>
      </c>
      <c r="E63" s="13">
        <f t="shared" si="14"/>
        <v>860</v>
      </c>
      <c r="F63" s="14">
        <f t="shared" si="15"/>
        <v>0</v>
      </c>
      <c r="G63" s="14">
        <f t="shared" si="9"/>
        <v>860</v>
      </c>
      <c r="H63" s="14">
        <f t="shared" si="16"/>
        <v>0</v>
      </c>
      <c r="I63" s="24">
        <f t="shared" si="17"/>
        <v>0</v>
      </c>
      <c r="J63" s="24">
        <f t="shared" si="8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0"/>
        <v>52024</v>
      </c>
      <c r="B64" s="12">
        <f t="shared" si="11"/>
        <v>45413</v>
      </c>
      <c r="C64" s="13">
        <f t="shared" si="12"/>
        <v>200</v>
      </c>
      <c r="D64" s="13">
        <f t="shared" si="13"/>
        <v>20</v>
      </c>
      <c r="E64" s="13">
        <f t="shared" si="14"/>
        <v>880</v>
      </c>
      <c r="F64" s="14">
        <f t="shared" si="15"/>
        <v>0</v>
      </c>
      <c r="G64" s="14">
        <f t="shared" si="9"/>
        <v>880</v>
      </c>
      <c r="H64" s="14">
        <f t="shared" si="16"/>
        <v>0</v>
      </c>
      <c r="I64" s="24">
        <f t="shared" si="17"/>
        <v>0</v>
      </c>
      <c r="J64" s="24">
        <f t="shared" si="8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0"/>
        <v>62024</v>
      </c>
      <c r="B65" s="12">
        <f t="shared" si="11"/>
        <v>45444</v>
      </c>
      <c r="C65" s="13">
        <f t="shared" si="12"/>
        <v>200</v>
      </c>
      <c r="D65" s="13">
        <f t="shared" si="13"/>
        <v>20</v>
      </c>
      <c r="E65" s="13">
        <f t="shared" si="14"/>
        <v>900</v>
      </c>
      <c r="F65" s="14">
        <f t="shared" si="15"/>
        <v>0</v>
      </c>
      <c r="G65" s="14">
        <f t="shared" si="9"/>
        <v>900</v>
      </c>
      <c r="H65" s="14">
        <f t="shared" si="16"/>
        <v>0</v>
      </c>
      <c r="I65" s="24">
        <f t="shared" si="17"/>
        <v>0</v>
      </c>
      <c r="J65" s="24">
        <f t="shared" si="8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0"/>
        <v>72024</v>
      </c>
      <c r="B66" s="12">
        <f t="shared" si="11"/>
        <v>45474</v>
      </c>
      <c r="C66" s="13">
        <f t="shared" si="12"/>
        <v>200</v>
      </c>
      <c r="D66" s="13">
        <f t="shared" si="13"/>
        <v>20</v>
      </c>
      <c r="E66" s="13">
        <f t="shared" si="14"/>
        <v>920</v>
      </c>
      <c r="F66" s="14">
        <f t="shared" si="15"/>
        <v>0</v>
      </c>
      <c r="G66" s="14">
        <f t="shared" si="9"/>
        <v>920</v>
      </c>
      <c r="H66" s="14">
        <f t="shared" si="16"/>
        <v>0</v>
      </c>
      <c r="I66" s="24">
        <f t="shared" si="17"/>
        <v>0</v>
      </c>
      <c r="J66" s="24">
        <f t="shared" si="8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0"/>
        <v>82024</v>
      </c>
      <c r="B67" s="12">
        <f t="shared" si="11"/>
        <v>45505</v>
      </c>
      <c r="C67" s="13">
        <f t="shared" si="12"/>
        <v>200</v>
      </c>
      <c r="D67" s="13">
        <f t="shared" si="13"/>
        <v>20</v>
      </c>
      <c r="E67" s="13">
        <f t="shared" si="14"/>
        <v>940</v>
      </c>
      <c r="F67" s="14">
        <f t="shared" si="15"/>
        <v>0</v>
      </c>
      <c r="G67" s="14">
        <f t="shared" si="9"/>
        <v>940</v>
      </c>
      <c r="H67" s="14">
        <f t="shared" si="16"/>
        <v>0</v>
      </c>
      <c r="I67" s="24">
        <f t="shared" si="17"/>
        <v>0</v>
      </c>
      <c r="J67" s="24">
        <f t="shared" si="8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0"/>
        <v>92024</v>
      </c>
      <c r="B68" s="12">
        <f t="shared" si="11"/>
        <v>45536</v>
      </c>
      <c r="C68" s="13">
        <f t="shared" si="12"/>
        <v>200</v>
      </c>
      <c r="D68" s="13">
        <f t="shared" si="13"/>
        <v>20</v>
      </c>
      <c r="E68" s="13">
        <f t="shared" si="14"/>
        <v>960</v>
      </c>
      <c r="F68" s="14">
        <f t="shared" si="15"/>
        <v>0</v>
      </c>
      <c r="G68" s="14">
        <f t="shared" si="9"/>
        <v>960</v>
      </c>
      <c r="H68" s="14">
        <f t="shared" si="16"/>
        <v>0</v>
      </c>
      <c r="I68" s="24">
        <f t="shared" si="17"/>
        <v>0</v>
      </c>
      <c r="J68" s="24">
        <f t="shared" si="8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0"/>
        <v>102024</v>
      </c>
      <c r="B69" s="12">
        <f t="shared" si="11"/>
        <v>45566</v>
      </c>
      <c r="C69" s="13">
        <f t="shared" si="12"/>
        <v>200</v>
      </c>
      <c r="D69" s="13">
        <f t="shared" si="13"/>
        <v>20</v>
      </c>
      <c r="E69" s="13">
        <f t="shared" si="14"/>
        <v>980</v>
      </c>
      <c r="F69" s="14">
        <f t="shared" si="15"/>
        <v>0</v>
      </c>
      <c r="G69" s="14">
        <f t="shared" ref="G69:G100" si="18">E69-F69</f>
        <v>980</v>
      </c>
      <c r="H69" s="14">
        <f t="shared" si="16"/>
        <v>0</v>
      </c>
      <c r="I69" s="24">
        <f t="shared" si="17"/>
        <v>0</v>
      </c>
      <c r="J69" s="24">
        <f t="shared" si="8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9">MONTH(B70)&amp;YEAR(B70)</f>
        <v>112024</v>
      </c>
      <c r="B70" s="12">
        <f t="shared" ref="B70:B101" si="20">EDATE(B69,1)</f>
        <v>45597</v>
      </c>
      <c r="C70" s="13">
        <f t="shared" ref="C70:C101" si="21">C69-H70+I70</f>
        <v>200</v>
      </c>
      <c r="D70" s="13">
        <f t="shared" ref="D70:D101" si="22">C69*$K$1</f>
        <v>20</v>
      </c>
      <c r="E70" s="13">
        <f t="shared" ref="E70:E101" si="23">C69*$K$1+G69</f>
        <v>1000</v>
      </c>
      <c r="F70" s="14">
        <f t="shared" ref="F70:F101" si="24">IF(J70&gt;E70,E70,J70)</f>
        <v>0</v>
      </c>
      <c r="G70" s="14">
        <f t="shared" si="18"/>
        <v>1000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8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9"/>
        <v>122024</v>
      </c>
      <c r="B71" s="12">
        <f t="shared" si="20"/>
        <v>45627</v>
      </c>
      <c r="C71" s="13">
        <f t="shared" si="21"/>
        <v>200</v>
      </c>
      <c r="D71" s="13">
        <f t="shared" si="22"/>
        <v>20</v>
      </c>
      <c r="E71" s="13">
        <f t="shared" si="23"/>
        <v>1020</v>
      </c>
      <c r="F71" s="14">
        <f t="shared" si="24"/>
        <v>0</v>
      </c>
      <c r="G71" s="14">
        <f t="shared" si="18"/>
        <v>1020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9"/>
        <v>12025</v>
      </c>
      <c r="B72" s="12">
        <f t="shared" si="20"/>
        <v>45658</v>
      </c>
      <c r="C72" s="13">
        <f t="shared" si="21"/>
        <v>200</v>
      </c>
      <c r="D72" s="13">
        <f t="shared" si="22"/>
        <v>20</v>
      </c>
      <c r="E72" s="13">
        <f t="shared" si="23"/>
        <v>1040</v>
      </c>
      <c r="F72" s="14">
        <f t="shared" si="24"/>
        <v>0</v>
      </c>
      <c r="G72" s="14">
        <f t="shared" si="18"/>
        <v>1040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9"/>
        <v>22025</v>
      </c>
      <c r="B73" s="12">
        <f t="shared" si="20"/>
        <v>45689</v>
      </c>
      <c r="C73" s="13">
        <f t="shared" si="21"/>
        <v>200</v>
      </c>
      <c r="D73" s="13">
        <f t="shared" si="22"/>
        <v>20</v>
      </c>
      <c r="E73" s="13">
        <f t="shared" si="23"/>
        <v>1060</v>
      </c>
      <c r="F73" s="14">
        <f t="shared" si="24"/>
        <v>0</v>
      </c>
      <c r="G73" s="14">
        <f t="shared" si="18"/>
        <v>1060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9"/>
        <v>32025</v>
      </c>
      <c r="B74" s="12">
        <f t="shared" si="20"/>
        <v>45717</v>
      </c>
      <c r="C74" s="13">
        <f t="shared" si="21"/>
        <v>200</v>
      </c>
      <c r="D74" s="13">
        <f t="shared" si="22"/>
        <v>20</v>
      </c>
      <c r="E74" s="13">
        <f t="shared" si="23"/>
        <v>1080</v>
      </c>
      <c r="F74" s="14">
        <f t="shared" si="24"/>
        <v>0</v>
      </c>
      <c r="G74" s="14">
        <f t="shared" si="18"/>
        <v>1080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9"/>
        <v>42025</v>
      </c>
      <c r="B75" s="12">
        <f t="shared" si="20"/>
        <v>45748</v>
      </c>
      <c r="C75" s="13">
        <f t="shared" si="21"/>
        <v>200</v>
      </c>
      <c r="D75" s="13">
        <f t="shared" si="22"/>
        <v>20</v>
      </c>
      <c r="E75" s="13">
        <f t="shared" si="23"/>
        <v>1100</v>
      </c>
      <c r="F75" s="14">
        <f t="shared" si="24"/>
        <v>0</v>
      </c>
      <c r="G75" s="14">
        <f t="shared" si="18"/>
        <v>1100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9"/>
        <v>52025</v>
      </c>
      <c r="B76" s="12">
        <f t="shared" si="20"/>
        <v>45778</v>
      </c>
      <c r="C76" s="13">
        <f t="shared" si="21"/>
        <v>200</v>
      </c>
      <c r="D76" s="13">
        <f t="shared" si="22"/>
        <v>20</v>
      </c>
      <c r="E76" s="13">
        <f t="shared" si="23"/>
        <v>1120</v>
      </c>
      <c r="F76" s="14">
        <f t="shared" si="24"/>
        <v>0</v>
      </c>
      <c r="G76" s="14">
        <f t="shared" si="18"/>
        <v>1120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9"/>
        <v>62025</v>
      </c>
      <c r="B77" s="12">
        <f t="shared" si="20"/>
        <v>45809</v>
      </c>
      <c r="C77" s="13">
        <f t="shared" si="21"/>
        <v>200</v>
      </c>
      <c r="D77" s="13">
        <f t="shared" si="22"/>
        <v>20</v>
      </c>
      <c r="E77" s="13">
        <f t="shared" si="23"/>
        <v>1140</v>
      </c>
      <c r="F77" s="14">
        <f t="shared" si="24"/>
        <v>0</v>
      </c>
      <c r="G77" s="14">
        <f t="shared" si="18"/>
        <v>1140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9"/>
        <v>72025</v>
      </c>
      <c r="B78" s="12">
        <f t="shared" si="20"/>
        <v>45839</v>
      </c>
      <c r="C78" s="13">
        <f t="shared" si="21"/>
        <v>200</v>
      </c>
      <c r="D78" s="13">
        <f t="shared" si="22"/>
        <v>20</v>
      </c>
      <c r="E78" s="13">
        <f t="shared" si="23"/>
        <v>1160</v>
      </c>
      <c r="F78" s="14">
        <f t="shared" si="24"/>
        <v>0</v>
      </c>
      <c r="G78" s="14">
        <f t="shared" si="18"/>
        <v>1160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9"/>
        <v>82025</v>
      </c>
      <c r="B79" s="12">
        <f t="shared" si="20"/>
        <v>45870</v>
      </c>
      <c r="C79" s="13">
        <f t="shared" si="21"/>
        <v>200</v>
      </c>
      <c r="D79" s="13">
        <f t="shared" si="22"/>
        <v>20</v>
      </c>
      <c r="E79" s="13">
        <f t="shared" si="23"/>
        <v>1180</v>
      </c>
      <c r="F79" s="14">
        <f t="shared" si="24"/>
        <v>0</v>
      </c>
      <c r="G79" s="14">
        <f t="shared" si="18"/>
        <v>1180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9"/>
        <v>92025</v>
      </c>
      <c r="B80" s="12">
        <f t="shared" si="20"/>
        <v>45901</v>
      </c>
      <c r="C80" s="13">
        <f t="shared" si="21"/>
        <v>200</v>
      </c>
      <c r="D80" s="13">
        <f t="shared" si="22"/>
        <v>20</v>
      </c>
      <c r="E80" s="13">
        <f t="shared" si="23"/>
        <v>1200</v>
      </c>
      <c r="F80" s="14">
        <f t="shared" si="24"/>
        <v>0</v>
      </c>
      <c r="G80" s="14">
        <f t="shared" si="18"/>
        <v>1200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9"/>
        <v>102025</v>
      </c>
      <c r="B81" s="12">
        <f t="shared" si="20"/>
        <v>45931</v>
      </c>
      <c r="C81" s="13">
        <f t="shared" si="21"/>
        <v>200</v>
      </c>
      <c r="D81" s="13">
        <f t="shared" si="22"/>
        <v>20</v>
      </c>
      <c r="E81" s="13">
        <f t="shared" si="23"/>
        <v>1220</v>
      </c>
      <c r="F81" s="14">
        <f t="shared" si="24"/>
        <v>0</v>
      </c>
      <c r="G81" s="14">
        <f t="shared" si="18"/>
        <v>1220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9"/>
        <v>112025</v>
      </c>
      <c r="B82" s="12">
        <f t="shared" si="20"/>
        <v>45962</v>
      </c>
      <c r="C82" s="13">
        <f t="shared" si="21"/>
        <v>200</v>
      </c>
      <c r="D82" s="13">
        <f t="shared" si="22"/>
        <v>20</v>
      </c>
      <c r="E82" s="13">
        <f t="shared" si="23"/>
        <v>1240</v>
      </c>
      <c r="F82" s="14">
        <f t="shared" si="24"/>
        <v>0</v>
      </c>
      <c r="G82" s="14">
        <f t="shared" si="18"/>
        <v>1240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9"/>
        <v>122025</v>
      </c>
      <c r="B83" s="12">
        <f t="shared" si="20"/>
        <v>45992</v>
      </c>
      <c r="C83" s="13">
        <f t="shared" si="21"/>
        <v>200</v>
      </c>
      <c r="D83" s="13">
        <f t="shared" si="22"/>
        <v>20</v>
      </c>
      <c r="E83" s="13">
        <f t="shared" si="23"/>
        <v>1260</v>
      </c>
      <c r="F83" s="14">
        <f t="shared" si="24"/>
        <v>0</v>
      </c>
      <c r="G83" s="14">
        <f t="shared" si="18"/>
        <v>1260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9"/>
        <v>12026</v>
      </c>
      <c r="B84" s="12">
        <f t="shared" si="20"/>
        <v>46023</v>
      </c>
      <c r="C84" s="13">
        <f t="shared" si="21"/>
        <v>200</v>
      </c>
      <c r="D84" s="13">
        <f t="shared" si="22"/>
        <v>20</v>
      </c>
      <c r="E84" s="13">
        <f t="shared" si="23"/>
        <v>1280</v>
      </c>
      <c r="F84" s="14">
        <f t="shared" si="24"/>
        <v>0</v>
      </c>
      <c r="G84" s="14">
        <f t="shared" si="18"/>
        <v>1280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9"/>
        <v>22026</v>
      </c>
      <c r="B85" s="12">
        <f t="shared" si="20"/>
        <v>46054</v>
      </c>
      <c r="C85" s="13">
        <f t="shared" si="21"/>
        <v>200</v>
      </c>
      <c r="D85" s="13">
        <f t="shared" si="22"/>
        <v>20</v>
      </c>
      <c r="E85" s="13">
        <f t="shared" si="23"/>
        <v>1300</v>
      </c>
      <c r="F85" s="14">
        <f t="shared" si="24"/>
        <v>0</v>
      </c>
      <c r="G85" s="14">
        <f t="shared" si="18"/>
        <v>1300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9"/>
        <v>32026</v>
      </c>
      <c r="B86" s="12">
        <f t="shared" si="20"/>
        <v>46082</v>
      </c>
      <c r="C86" s="13">
        <f t="shared" si="21"/>
        <v>200</v>
      </c>
      <c r="D86" s="13">
        <f t="shared" si="22"/>
        <v>20</v>
      </c>
      <c r="E86" s="13">
        <f t="shared" si="23"/>
        <v>1320</v>
      </c>
      <c r="F86" s="14">
        <f t="shared" si="24"/>
        <v>0</v>
      </c>
      <c r="G86" s="14">
        <f t="shared" si="18"/>
        <v>1320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9"/>
        <v>42026</v>
      </c>
      <c r="B87" s="12">
        <f t="shared" si="20"/>
        <v>46113</v>
      </c>
      <c r="C87" s="13">
        <f t="shared" si="21"/>
        <v>200</v>
      </c>
      <c r="D87" s="13">
        <f t="shared" si="22"/>
        <v>20</v>
      </c>
      <c r="E87" s="13">
        <f t="shared" si="23"/>
        <v>1340</v>
      </c>
      <c r="F87" s="14">
        <f t="shared" si="24"/>
        <v>0</v>
      </c>
      <c r="G87" s="14">
        <f t="shared" si="18"/>
        <v>1340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9"/>
        <v>52026</v>
      </c>
      <c r="B88" s="12">
        <f t="shared" si="20"/>
        <v>46143</v>
      </c>
      <c r="C88" s="13">
        <f t="shared" si="21"/>
        <v>200</v>
      </c>
      <c r="D88" s="13">
        <f t="shared" si="22"/>
        <v>20</v>
      </c>
      <c r="E88" s="13">
        <f t="shared" si="23"/>
        <v>1360</v>
      </c>
      <c r="F88" s="14">
        <f t="shared" si="24"/>
        <v>0</v>
      </c>
      <c r="G88" s="14">
        <f t="shared" si="18"/>
        <v>1360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9"/>
        <v>62026</v>
      </c>
      <c r="B89" s="12">
        <f t="shared" si="20"/>
        <v>46174</v>
      </c>
      <c r="C89" s="13">
        <f t="shared" si="21"/>
        <v>200</v>
      </c>
      <c r="D89" s="13">
        <f t="shared" si="22"/>
        <v>20</v>
      </c>
      <c r="E89" s="13">
        <f t="shared" si="23"/>
        <v>1380</v>
      </c>
      <c r="F89" s="14">
        <f t="shared" si="24"/>
        <v>0</v>
      </c>
      <c r="G89" s="14">
        <f t="shared" si="18"/>
        <v>1380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9"/>
        <v>72026</v>
      </c>
      <c r="B90" s="12">
        <f t="shared" si="20"/>
        <v>46204</v>
      </c>
      <c r="C90" s="13">
        <f t="shared" si="21"/>
        <v>200</v>
      </c>
      <c r="D90" s="13">
        <f t="shared" si="22"/>
        <v>20</v>
      </c>
      <c r="E90" s="13">
        <f t="shared" si="23"/>
        <v>1400</v>
      </c>
      <c r="F90" s="14">
        <f t="shared" si="24"/>
        <v>0</v>
      </c>
      <c r="G90" s="14">
        <f t="shared" si="18"/>
        <v>1400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9"/>
        <v>82026</v>
      </c>
      <c r="B91" s="12">
        <f t="shared" si="20"/>
        <v>46235</v>
      </c>
      <c r="C91" s="13">
        <f t="shared" si="21"/>
        <v>200</v>
      </c>
      <c r="D91" s="13">
        <f t="shared" si="22"/>
        <v>20</v>
      </c>
      <c r="E91" s="13">
        <f t="shared" si="23"/>
        <v>1420</v>
      </c>
      <c r="F91" s="14">
        <f t="shared" si="24"/>
        <v>0</v>
      </c>
      <c r="G91" s="14">
        <f t="shared" si="18"/>
        <v>1420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9"/>
        <v>92026</v>
      </c>
      <c r="B92" s="12">
        <f t="shared" si="20"/>
        <v>46266</v>
      </c>
      <c r="C92" s="13">
        <f t="shared" si="21"/>
        <v>200</v>
      </c>
      <c r="D92" s="13">
        <f t="shared" si="22"/>
        <v>20</v>
      </c>
      <c r="E92" s="13">
        <f t="shared" si="23"/>
        <v>1440</v>
      </c>
      <c r="F92" s="14">
        <f t="shared" si="24"/>
        <v>0</v>
      </c>
      <c r="G92" s="14">
        <f t="shared" si="18"/>
        <v>1440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9"/>
        <v>102026</v>
      </c>
      <c r="B93" s="12">
        <f t="shared" si="20"/>
        <v>46296</v>
      </c>
      <c r="C93" s="13">
        <f t="shared" si="21"/>
        <v>200</v>
      </c>
      <c r="D93" s="13">
        <f t="shared" si="22"/>
        <v>20</v>
      </c>
      <c r="E93" s="13">
        <f t="shared" si="23"/>
        <v>1460</v>
      </c>
      <c r="F93" s="14">
        <f t="shared" si="24"/>
        <v>0</v>
      </c>
      <c r="G93" s="14">
        <f t="shared" si="18"/>
        <v>1460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9"/>
        <v>112026</v>
      </c>
      <c r="B94" s="12">
        <f t="shared" si="20"/>
        <v>46327</v>
      </c>
      <c r="C94" s="13">
        <f t="shared" si="21"/>
        <v>200</v>
      </c>
      <c r="D94" s="13">
        <f t="shared" si="22"/>
        <v>20</v>
      </c>
      <c r="E94" s="13">
        <f t="shared" si="23"/>
        <v>1480</v>
      </c>
      <c r="F94" s="14">
        <f t="shared" si="24"/>
        <v>0</v>
      </c>
      <c r="G94" s="14">
        <f t="shared" si="18"/>
        <v>1480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9"/>
        <v>122026</v>
      </c>
      <c r="B95" s="12">
        <f t="shared" si="20"/>
        <v>46357</v>
      </c>
      <c r="C95" s="13">
        <f t="shared" si="21"/>
        <v>200</v>
      </c>
      <c r="D95" s="13">
        <f t="shared" si="22"/>
        <v>20</v>
      </c>
      <c r="E95" s="13">
        <f t="shared" si="23"/>
        <v>1500</v>
      </c>
      <c r="F95" s="14">
        <f t="shared" si="24"/>
        <v>0</v>
      </c>
      <c r="G95" s="14">
        <f t="shared" si="18"/>
        <v>1500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9"/>
        <v>12027</v>
      </c>
      <c r="B96" s="12">
        <f t="shared" si="20"/>
        <v>46388</v>
      </c>
      <c r="C96" s="13">
        <f t="shared" si="21"/>
        <v>200</v>
      </c>
      <c r="D96" s="13">
        <f t="shared" si="22"/>
        <v>20</v>
      </c>
      <c r="E96" s="13">
        <f t="shared" si="23"/>
        <v>1520</v>
      </c>
      <c r="F96" s="14">
        <f t="shared" si="24"/>
        <v>0</v>
      </c>
      <c r="G96" s="14">
        <f t="shared" si="18"/>
        <v>1520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9"/>
        <v>22027</v>
      </c>
      <c r="B97" s="12">
        <f t="shared" si="20"/>
        <v>46419</v>
      </c>
      <c r="C97" s="13">
        <f t="shared" si="21"/>
        <v>200</v>
      </c>
      <c r="D97" s="13">
        <f t="shared" si="22"/>
        <v>20</v>
      </c>
      <c r="E97" s="13">
        <f t="shared" si="23"/>
        <v>1540</v>
      </c>
      <c r="F97" s="14">
        <f t="shared" si="24"/>
        <v>0</v>
      </c>
      <c r="G97" s="14">
        <f t="shared" si="18"/>
        <v>1540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9"/>
        <v>32027</v>
      </c>
      <c r="B98" s="12">
        <f t="shared" si="20"/>
        <v>46447</v>
      </c>
      <c r="C98" s="13">
        <f t="shared" si="21"/>
        <v>200</v>
      </c>
      <c r="D98" s="13">
        <f t="shared" si="22"/>
        <v>20</v>
      </c>
      <c r="E98" s="13">
        <f t="shared" si="23"/>
        <v>1560</v>
      </c>
      <c r="F98" s="14">
        <f t="shared" si="24"/>
        <v>0</v>
      </c>
      <c r="G98" s="14">
        <f t="shared" si="18"/>
        <v>1560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9"/>
        <v>42027</v>
      </c>
      <c r="B99" s="12">
        <f t="shared" si="20"/>
        <v>46478</v>
      </c>
      <c r="C99" s="13">
        <f t="shared" si="21"/>
        <v>200</v>
      </c>
      <c r="D99" s="13">
        <f t="shared" si="22"/>
        <v>20</v>
      </c>
      <c r="E99" s="13">
        <f t="shared" si="23"/>
        <v>1580</v>
      </c>
      <c r="F99" s="14">
        <f t="shared" si="24"/>
        <v>0</v>
      </c>
      <c r="G99" s="14">
        <f t="shared" si="18"/>
        <v>1580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9"/>
        <v>52027</v>
      </c>
      <c r="B100" s="12">
        <f t="shared" si="20"/>
        <v>46508</v>
      </c>
      <c r="C100" s="13">
        <f t="shared" si="21"/>
        <v>200</v>
      </c>
      <c r="D100" s="13">
        <f t="shared" si="22"/>
        <v>20</v>
      </c>
      <c r="E100" s="13">
        <f t="shared" si="23"/>
        <v>1600</v>
      </c>
      <c r="F100" s="14">
        <f t="shared" si="24"/>
        <v>0</v>
      </c>
      <c r="G100" s="14">
        <f t="shared" si="18"/>
        <v>1600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9"/>
        <v>62027</v>
      </c>
      <c r="B101" s="12">
        <f t="shared" si="20"/>
        <v>46539</v>
      </c>
      <c r="C101" s="13">
        <f t="shared" si="21"/>
        <v>200</v>
      </c>
      <c r="D101" s="13">
        <f t="shared" si="22"/>
        <v>20</v>
      </c>
      <c r="E101" s="13">
        <f t="shared" si="23"/>
        <v>1620</v>
      </c>
      <c r="F101" s="14">
        <f t="shared" si="24"/>
        <v>0</v>
      </c>
      <c r="G101" s="14">
        <f t="shared" ref="G101:G124" si="28">E101-F101</f>
        <v>1620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9">MONTH(B102)&amp;YEAR(B102)</f>
        <v>72027</v>
      </c>
      <c r="B102" s="12">
        <f t="shared" ref="B102:B124" si="30">EDATE(B101,1)</f>
        <v>46569</v>
      </c>
      <c r="C102" s="13">
        <f t="shared" ref="C102:C124" si="31">C101-H102+I102</f>
        <v>200</v>
      </c>
      <c r="D102" s="13">
        <f t="shared" ref="D102:D124" si="32">C101*$K$1</f>
        <v>20</v>
      </c>
      <c r="E102" s="13">
        <f t="shared" ref="E102:E124" si="33">C101*$K$1+G101</f>
        <v>1640</v>
      </c>
      <c r="F102" s="14">
        <f t="shared" ref="F102:F124" si="34">IF(J102&gt;E102,E102,J102)</f>
        <v>0</v>
      </c>
      <c r="G102" s="14">
        <f t="shared" si="28"/>
        <v>1640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9"/>
        <v>82027</v>
      </c>
      <c r="B103" s="12">
        <f t="shared" si="30"/>
        <v>46600</v>
      </c>
      <c r="C103" s="13">
        <f t="shared" si="31"/>
        <v>200</v>
      </c>
      <c r="D103" s="13">
        <f t="shared" si="32"/>
        <v>20</v>
      </c>
      <c r="E103" s="13">
        <f t="shared" si="33"/>
        <v>1660</v>
      </c>
      <c r="F103" s="14">
        <f t="shared" si="34"/>
        <v>0</v>
      </c>
      <c r="G103" s="14">
        <f t="shared" si="28"/>
        <v>1660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9"/>
        <v>92027</v>
      </c>
      <c r="B104" s="12">
        <f t="shared" si="30"/>
        <v>46631</v>
      </c>
      <c r="C104" s="13">
        <f t="shared" si="31"/>
        <v>200</v>
      </c>
      <c r="D104" s="13">
        <f t="shared" si="32"/>
        <v>20</v>
      </c>
      <c r="E104" s="13">
        <f t="shared" si="33"/>
        <v>1680</v>
      </c>
      <c r="F104" s="14">
        <f t="shared" si="34"/>
        <v>0</v>
      </c>
      <c r="G104" s="14">
        <f t="shared" si="28"/>
        <v>1680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9"/>
        <v>102027</v>
      </c>
      <c r="B105" s="12">
        <f t="shared" si="30"/>
        <v>46661</v>
      </c>
      <c r="C105" s="13">
        <f t="shared" si="31"/>
        <v>200</v>
      </c>
      <c r="D105" s="13">
        <f t="shared" si="32"/>
        <v>20</v>
      </c>
      <c r="E105" s="13">
        <f t="shared" si="33"/>
        <v>1700</v>
      </c>
      <c r="F105" s="14">
        <f t="shared" si="34"/>
        <v>0</v>
      </c>
      <c r="G105" s="14">
        <f t="shared" si="28"/>
        <v>1700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9"/>
        <v>112027</v>
      </c>
      <c r="B106" s="12">
        <f t="shared" si="30"/>
        <v>46692</v>
      </c>
      <c r="C106" s="13">
        <f t="shared" si="31"/>
        <v>200</v>
      </c>
      <c r="D106" s="13">
        <f t="shared" si="32"/>
        <v>20</v>
      </c>
      <c r="E106" s="13">
        <f t="shared" si="33"/>
        <v>1720</v>
      </c>
      <c r="F106" s="14">
        <f t="shared" si="34"/>
        <v>0</v>
      </c>
      <c r="G106" s="14">
        <f t="shared" si="28"/>
        <v>1720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9"/>
        <v>122027</v>
      </c>
      <c r="B107" s="12">
        <f t="shared" si="30"/>
        <v>46722</v>
      </c>
      <c r="C107" s="13">
        <f t="shared" si="31"/>
        <v>200</v>
      </c>
      <c r="D107" s="13">
        <f t="shared" si="32"/>
        <v>20</v>
      </c>
      <c r="E107" s="13">
        <f t="shared" si="33"/>
        <v>1740</v>
      </c>
      <c r="F107" s="14">
        <f t="shared" si="34"/>
        <v>0</v>
      </c>
      <c r="G107" s="14">
        <f t="shared" si="28"/>
        <v>1740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9"/>
        <v>12028</v>
      </c>
      <c r="B108" s="12">
        <f t="shared" si="30"/>
        <v>46753</v>
      </c>
      <c r="C108" s="13">
        <f t="shared" si="31"/>
        <v>200</v>
      </c>
      <c r="D108" s="13">
        <f t="shared" si="32"/>
        <v>20</v>
      </c>
      <c r="E108" s="13">
        <f t="shared" si="33"/>
        <v>1760</v>
      </c>
      <c r="F108" s="14">
        <f t="shared" si="34"/>
        <v>0</v>
      </c>
      <c r="G108" s="14">
        <f t="shared" si="28"/>
        <v>1760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9"/>
        <v>22028</v>
      </c>
      <c r="B109" s="12">
        <f t="shared" si="30"/>
        <v>46784</v>
      </c>
      <c r="C109" s="13">
        <f t="shared" si="31"/>
        <v>200</v>
      </c>
      <c r="D109" s="13">
        <f t="shared" si="32"/>
        <v>20</v>
      </c>
      <c r="E109" s="13">
        <f t="shared" si="33"/>
        <v>1780</v>
      </c>
      <c r="F109" s="14">
        <f t="shared" si="34"/>
        <v>0</v>
      </c>
      <c r="G109" s="14">
        <f t="shared" si="28"/>
        <v>1780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9"/>
        <v>32028</v>
      </c>
      <c r="B110" s="12">
        <f t="shared" si="30"/>
        <v>46813</v>
      </c>
      <c r="C110" s="13">
        <f t="shared" si="31"/>
        <v>200</v>
      </c>
      <c r="D110" s="13">
        <f t="shared" si="32"/>
        <v>20</v>
      </c>
      <c r="E110" s="13">
        <f t="shared" si="33"/>
        <v>1800</v>
      </c>
      <c r="F110" s="14">
        <f t="shared" si="34"/>
        <v>0</v>
      </c>
      <c r="G110" s="14">
        <f t="shared" si="28"/>
        <v>1800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9"/>
        <v>42028</v>
      </c>
      <c r="B111" s="12">
        <f t="shared" si="30"/>
        <v>46844</v>
      </c>
      <c r="C111" s="13">
        <f t="shared" si="31"/>
        <v>200</v>
      </c>
      <c r="D111" s="13">
        <f t="shared" si="32"/>
        <v>20</v>
      </c>
      <c r="E111" s="13">
        <f t="shared" si="33"/>
        <v>1820</v>
      </c>
      <c r="F111" s="14">
        <f t="shared" si="34"/>
        <v>0</v>
      </c>
      <c r="G111" s="14">
        <f t="shared" si="28"/>
        <v>1820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9"/>
        <v>52028</v>
      </c>
      <c r="B112" s="12">
        <f t="shared" si="30"/>
        <v>46874</v>
      </c>
      <c r="C112" s="13">
        <f t="shared" si="31"/>
        <v>200</v>
      </c>
      <c r="D112" s="13">
        <f t="shared" si="32"/>
        <v>20</v>
      </c>
      <c r="E112" s="13">
        <f t="shared" si="33"/>
        <v>1840</v>
      </c>
      <c r="F112" s="14">
        <f t="shared" si="34"/>
        <v>0</v>
      </c>
      <c r="G112" s="14">
        <f t="shared" si="28"/>
        <v>1840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9"/>
        <v>62028</v>
      </c>
      <c r="B113" s="12">
        <f t="shared" si="30"/>
        <v>46905</v>
      </c>
      <c r="C113" s="13">
        <f t="shared" si="31"/>
        <v>200</v>
      </c>
      <c r="D113" s="13">
        <f t="shared" si="32"/>
        <v>20</v>
      </c>
      <c r="E113" s="13">
        <f t="shared" si="33"/>
        <v>1860</v>
      </c>
      <c r="F113" s="14">
        <f t="shared" si="34"/>
        <v>0</v>
      </c>
      <c r="G113" s="14">
        <f t="shared" si="28"/>
        <v>1860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9"/>
        <v>72028</v>
      </c>
      <c r="B114" s="12">
        <f t="shared" si="30"/>
        <v>46935</v>
      </c>
      <c r="C114" s="13">
        <f t="shared" si="31"/>
        <v>200</v>
      </c>
      <c r="D114" s="13">
        <f t="shared" si="32"/>
        <v>20</v>
      </c>
      <c r="E114" s="13">
        <f t="shared" si="33"/>
        <v>1880</v>
      </c>
      <c r="F114" s="14">
        <f t="shared" si="34"/>
        <v>0</v>
      </c>
      <c r="G114" s="14">
        <f t="shared" si="28"/>
        <v>1880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9"/>
        <v>82028</v>
      </c>
      <c r="B115" s="12">
        <f t="shared" si="30"/>
        <v>46966</v>
      </c>
      <c r="C115" s="13">
        <f t="shared" si="31"/>
        <v>200</v>
      </c>
      <c r="D115" s="13">
        <f t="shared" si="32"/>
        <v>20</v>
      </c>
      <c r="E115" s="13">
        <f t="shared" si="33"/>
        <v>1900</v>
      </c>
      <c r="F115" s="14">
        <f t="shared" si="34"/>
        <v>0</v>
      </c>
      <c r="G115" s="14">
        <f t="shared" si="28"/>
        <v>1900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9"/>
        <v>92028</v>
      </c>
      <c r="B116" s="12">
        <f t="shared" si="30"/>
        <v>46997</v>
      </c>
      <c r="C116" s="13">
        <f t="shared" si="31"/>
        <v>200</v>
      </c>
      <c r="D116" s="13">
        <f t="shared" si="32"/>
        <v>20</v>
      </c>
      <c r="E116" s="13">
        <f t="shared" si="33"/>
        <v>1920</v>
      </c>
      <c r="F116" s="14">
        <f t="shared" si="34"/>
        <v>0</v>
      </c>
      <c r="G116" s="14">
        <f t="shared" si="28"/>
        <v>1920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9"/>
        <v>102028</v>
      </c>
      <c r="B117" s="12">
        <f t="shared" si="30"/>
        <v>47027</v>
      </c>
      <c r="C117" s="13">
        <f t="shared" si="31"/>
        <v>200</v>
      </c>
      <c r="D117" s="13">
        <f t="shared" si="32"/>
        <v>20</v>
      </c>
      <c r="E117" s="13">
        <f t="shared" si="33"/>
        <v>1940</v>
      </c>
      <c r="F117" s="14">
        <f t="shared" si="34"/>
        <v>0</v>
      </c>
      <c r="G117" s="14">
        <f t="shared" si="28"/>
        <v>1940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9"/>
        <v>112028</v>
      </c>
      <c r="B118" s="12">
        <f t="shared" si="30"/>
        <v>47058</v>
      </c>
      <c r="C118" s="13">
        <f t="shared" si="31"/>
        <v>200</v>
      </c>
      <c r="D118" s="13">
        <f t="shared" si="32"/>
        <v>20</v>
      </c>
      <c r="E118" s="13">
        <f t="shared" si="33"/>
        <v>1960</v>
      </c>
      <c r="F118" s="14">
        <f t="shared" si="34"/>
        <v>0</v>
      </c>
      <c r="G118" s="14">
        <f t="shared" si="28"/>
        <v>1960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9"/>
        <v>122028</v>
      </c>
      <c r="B119" s="12">
        <f t="shared" si="30"/>
        <v>47088</v>
      </c>
      <c r="C119" s="13">
        <f t="shared" si="31"/>
        <v>200</v>
      </c>
      <c r="D119" s="13">
        <f t="shared" si="32"/>
        <v>20</v>
      </c>
      <c r="E119" s="13">
        <f t="shared" si="33"/>
        <v>1980</v>
      </c>
      <c r="F119" s="14">
        <f t="shared" si="34"/>
        <v>0</v>
      </c>
      <c r="G119" s="14">
        <f t="shared" si="28"/>
        <v>1980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9"/>
        <v>12029</v>
      </c>
      <c r="B120" s="12">
        <f t="shared" si="30"/>
        <v>47119</v>
      </c>
      <c r="C120" s="13">
        <f t="shared" si="31"/>
        <v>200</v>
      </c>
      <c r="D120" s="13">
        <f t="shared" si="32"/>
        <v>20</v>
      </c>
      <c r="E120" s="13">
        <f t="shared" si="33"/>
        <v>2000</v>
      </c>
      <c r="F120" s="14">
        <f t="shared" si="34"/>
        <v>0</v>
      </c>
      <c r="G120" s="14">
        <f t="shared" si="28"/>
        <v>2000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9"/>
        <v>22029</v>
      </c>
      <c r="B121" s="12">
        <f t="shared" si="30"/>
        <v>47150</v>
      </c>
      <c r="C121" s="13">
        <f t="shared" si="31"/>
        <v>200</v>
      </c>
      <c r="D121" s="13">
        <f t="shared" si="32"/>
        <v>20</v>
      </c>
      <c r="E121" s="13">
        <f t="shared" si="33"/>
        <v>2020</v>
      </c>
      <c r="F121" s="14">
        <f t="shared" si="34"/>
        <v>0</v>
      </c>
      <c r="G121" s="14">
        <f t="shared" si="28"/>
        <v>2020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9"/>
        <v>32029</v>
      </c>
      <c r="B122" s="12">
        <f t="shared" si="30"/>
        <v>47178</v>
      </c>
      <c r="C122" s="13">
        <f t="shared" si="31"/>
        <v>200</v>
      </c>
      <c r="D122" s="13">
        <f t="shared" si="32"/>
        <v>20</v>
      </c>
      <c r="E122" s="13">
        <f t="shared" si="33"/>
        <v>2040</v>
      </c>
      <c r="F122" s="14">
        <f t="shared" si="34"/>
        <v>0</v>
      </c>
      <c r="G122" s="14">
        <f t="shared" si="28"/>
        <v>2040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9"/>
        <v>42029</v>
      </c>
      <c r="B123" s="12">
        <f t="shared" si="30"/>
        <v>47209</v>
      </c>
      <c r="C123" s="13">
        <f t="shared" si="31"/>
        <v>200</v>
      </c>
      <c r="D123" s="13">
        <f t="shared" si="32"/>
        <v>20</v>
      </c>
      <c r="E123" s="13">
        <f t="shared" si="33"/>
        <v>2060</v>
      </c>
      <c r="F123" s="14">
        <f t="shared" si="34"/>
        <v>0</v>
      </c>
      <c r="G123" s="14">
        <f t="shared" si="28"/>
        <v>2060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9"/>
        <v>52029</v>
      </c>
      <c r="B124" s="12">
        <f t="shared" si="30"/>
        <v>47239</v>
      </c>
      <c r="C124" s="13">
        <f t="shared" si="31"/>
        <v>200</v>
      </c>
      <c r="D124" s="13">
        <f t="shared" si="32"/>
        <v>20</v>
      </c>
      <c r="E124" s="13">
        <f t="shared" si="33"/>
        <v>2080</v>
      </c>
      <c r="F124" s="14">
        <f t="shared" si="34"/>
        <v>0</v>
      </c>
      <c r="G124" s="14">
        <f t="shared" si="28"/>
        <v>2080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2" sqref="M22"/>
    </sheetView>
  </sheetViews>
  <sheetFormatPr defaultColWidth="11" defaultRowHeight="15"/>
  <cols>
    <col min="1" max="1" width="7" hidden="1" customWidth="1"/>
    <col min="2" max="2" width="9.14285714285714" customWidth="1"/>
    <col min="3" max="4" width="10.4285714285714" customWidth="1"/>
    <col min="5" max="5" width="10.8571428571429" customWidth="1"/>
    <col min="6" max="6" width="9.71428571428571" customWidth="1"/>
    <col min="7" max="7" width="11" customWidth="1"/>
    <col min="8" max="8" width="10.8571428571429" customWidth="1"/>
    <col min="9" max="9" width="9.71428571428571" customWidth="1"/>
    <col min="10" max="10" width="11.2857142857143" customWidth="1"/>
    <col min="11" max="11" width="11.5714285714286" customWidth="1"/>
    <col min="12" max="12" width="11.2857142857143" customWidth="1"/>
    <col min="13" max="13" width="12.2857142857143" customWidth="1"/>
    <col min="14" max="14" width="11" customWidth="1"/>
    <col min="15" max="15" width="11.1428571428571" customWidth="1"/>
    <col min="16" max="16" width="8.57142857142857" customWidth="1"/>
    <col min="17" max="17" width="3.71428571428571" customWidth="1"/>
    <col min="18" max="18" width="18.5714285714286" customWidth="1"/>
    <col min="19" max="19" width="8.85714285714286" customWidth="1"/>
  </cols>
  <sheetData>
    <row r="1" spans="2:16">
      <c r="B1" s="1" t="s">
        <v>9</v>
      </c>
      <c r="C1" s="2" t="s">
        <v>223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300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300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300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100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0</v>
      </c>
      <c r="D6" s="13">
        <f t="shared" ref="D6:D37" si="4">C5*$K$1</f>
        <v>30</v>
      </c>
      <c r="E6" s="13">
        <f t="shared" ref="E6:E37" si="5">C5*$K$1+G5</f>
        <v>30</v>
      </c>
      <c r="F6" s="14">
        <f t="shared" ref="F6:F37" si="6">IF(J6&gt;E6,E6,J6)</f>
        <v>30</v>
      </c>
      <c r="G6" s="14">
        <f t="shared" si="0"/>
        <v>0</v>
      </c>
      <c r="H6" s="14">
        <f t="shared" ref="H6:H37" si="7">IF(J6&gt;F6,J6-F6,0)</f>
        <v>300</v>
      </c>
      <c r="I6" s="24">
        <f t="shared" ref="I6:I37" si="8">-SUMIF(L6:P6,"&lt;0",L6:P6)</f>
        <v>0</v>
      </c>
      <c r="J6" s="24">
        <f>IF($L6&gt;0,$L6,0)+IF($N6&gt;0,$N6,0)+IF($P6&gt;0,$P6,0)</f>
        <v>330</v>
      </c>
      <c r="K6" s="27">
        <v>43625</v>
      </c>
      <c r="L6" s="26">
        <v>330</v>
      </c>
      <c r="M6" s="27"/>
      <c r="N6" s="28"/>
      <c r="O6" s="27"/>
      <c r="P6" s="28"/>
      <c r="R6" s="34" t="s">
        <v>5</v>
      </c>
      <c r="S6" s="33">
        <f ca="1">VLOOKUP($A$2,$A$5:$P$127,4,FALSE)</f>
        <v>10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10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200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200</v>
      </c>
      <c r="J9" s="24">
        <f t="shared" si="9"/>
        <v>0</v>
      </c>
      <c r="K9" s="27">
        <v>43716</v>
      </c>
      <c r="L9" s="26">
        <v>-200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100</v>
      </c>
      <c r="D10" s="13">
        <f t="shared" si="4"/>
        <v>20</v>
      </c>
      <c r="E10" s="13">
        <f t="shared" si="5"/>
        <v>20</v>
      </c>
      <c r="F10" s="14">
        <f t="shared" si="6"/>
        <v>20</v>
      </c>
      <c r="G10" s="14">
        <f t="shared" si="0"/>
        <v>0</v>
      </c>
      <c r="H10" s="14">
        <f t="shared" si="7"/>
        <v>200</v>
      </c>
      <c r="I10" s="24">
        <f t="shared" si="8"/>
        <v>100</v>
      </c>
      <c r="J10" s="24">
        <f t="shared" si="9"/>
        <v>220</v>
      </c>
      <c r="K10" s="27">
        <v>43753</v>
      </c>
      <c r="L10" s="26">
        <v>220</v>
      </c>
      <c r="M10" s="27">
        <v>43757</v>
      </c>
      <c r="N10" s="28">
        <v>-100</v>
      </c>
      <c r="O10" s="27" t="s">
        <v>224</v>
      </c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100</v>
      </c>
      <c r="D11" s="13">
        <f t="shared" si="4"/>
        <v>10</v>
      </c>
      <c r="E11" s="13">
        <f t="shared" si="5"/>
        <v>10</v>
      </c>
      <c r="F11" s="14">
        <f t="shared" si="6"/>
        <v>10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10</v>
      </c>
      <c r="K11" s="27">
        <v>43786</v>
      </c>
      <c r="L11" s="26">
        <v>10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50</v>
      </c>
      <c r="D12" s="13">
        <f t="shared" si="4"/>
        <v>10</v>
      </c>
      <c r="E12" s="13">
        <f t="shared" si="5"/>
        <v>10</v>
      </c>
      <c r="F12" s="14">
        <f t="shared" si="6"/>
        <v>10</v>
      </c>
      <c r="G12" s="14">
        <f t="shared" si="0"/>
        <v>0</v>
      </c>
      <c r="H12" s="14">
        <f t="shared" si="7"/>
        <v>50</v>
      </c>
      <c r="I12" s="24">
        <f t="shared" si="8"/>
        <v>0</v>
      </c>
      <c r="J12" s="24">
        <f t="shared" si="9"/>
        <v>60</v>
      </c>
      <c r="K12" s="27">
        <v>43822</v>
      </c>
      <c r="L12" s="26">
        <v>60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0</v>
      </c>
      <c r="D13" s="13">
        <f t="shared" si="4"/>
        <v>5</v>
      </c>
      <c r="E13" s="13">
        <f t="shared" si="5"/>
        <v>5</v>
      </c>
      <c r="F13" s="14">
        <f t="shared" si="6"/>
        <v>5</v>
      </c>
      <c r="G13" s="14">
        <f t="shared" si="0"/>
        <v>0</v>
      </c>
      <c r="H13" s="14">
        <f t="shared" si="7"/>
        <v>50</v>
      </c>
      <c r="I13" s="24">
        <f t="shared" si="8"/>
        <v>0</v>
      </c>
      <c r="J13" s="24">
        <f t="shared" si="9"/>
        <v>55</v>
      </c>
      <c r="K13" s="27">
        <v>43858</v>
      </c>
      <c r="L13" s="26">
        <v>55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100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100</v>
      </c>
      <c r="J15" s="24">
        <f t="shared" si="9"/>
        <v>0</v>
      </c>
      <c r="K15" s="29">
        <v>43900</v>
      </c>
      <c r="L15" s="26">
        <v>-100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100</v>
      </c>
      <c r="D16" s="13">
        <f t="shared" si="4"/>
        <v>10</v>
      </c>
      <c r="E16" s="13">
        <f t="shared" si="5"/>
        <v>10</v>
      </c>
      <c r="F16" s="14">
        <f t="shared" si="6"/>
        <v>10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10</v>
      </c>
      <c r="K16" s="25">
        <v>43939</v>
      </c>
      <c r="L16" s="26">
        <v>10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100</v>
      </c>
      <c r="D17" s="13">
        <f t="shared" si="4"/>
        <v>10</v>
      </c>
      <c r="E17" s="13">
        <f t="shared" si="5"/>
        <v>10</v>
      </c>
      <c r="F17" s="14">
        <f t="shared" si="6"/>
        <v>10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10</v>
      </c>
      <c r="K17" s="25">
        <v>43968</v>
      </c>
      <c r="L17" s="26">
        <v>10</v>
      </c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100</v>
      </c>
      <c r="D18" s="13">
        <f t="shared" si="4"/>
        <v>10</v>
      </c>
      <c r="E18" s="13">
        <f t="shared" si="5"/>
        <v>10</v>
      </c>
      <c r="F18" s="14">
        <f t="shared" si="6"/>
        <v>10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10</v>
      </c>
      <c r="K18" s="25">
        <v>44022</v>
      </c>
      <c r="L18" s="26">
        <v>10</v>
      </c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100</v>
      </c>
      <c r="D19" s="13">
        <f t="shared" si="4"/>
        <v>10</v>
      </c>
      <c r="E19" s="13">
        <f t="shared" si="5"/>
        <v>10</v>
      </c>
      <c r="F19" s="14">
        <f t="shared" si="6"/>
        <v>10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10</v>
      </c>
      <c r="K19" s="25">
        <v>44022</v>
      </c>
      <c r="L19" s="26">
        <v>10</v>
      </c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100</v>
      </c>
      <c r="D20" s="13">
        <f t="shared" si="4"/>
        <v>10</v>
      </c>
      <c r="E20" s="13">
        <f t="shared" si="5"/>
        <v>10</v>
      </c>
      <c r="F20" s="14">
        <f t="shared" si="6"/>
        <v>10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10</v>
      </c>
      <c r="K20" s="25">
        <v>44054</v>
      </c>
      <c r="L20" s="26">
        <v>10</v>
      </c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100</v>
      </c>
      <c r="D21" s="13">
        <f t="shared" si="4"/>
        <v>10</v>
      </c>
      <c r="E21" s="13">
        <f t="shared" si="5"/>
        <v>10</v>
      </c>
      <c r="F21" s="14">
        <f t="shared" si="6"/>
        <v>10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10</v>
      </c>
      <c r="K21" s="25">
        <v>44084</v>
      </c>
      <c r="L21" s="26">
        <v>10</v>
      </c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100</v>
      </c>
      <c r="D22" s="13">
        <f t="shared" si="4"/>
        <v>10</v>
      </c>
      <c r="E22" s="13">
        <f t="shared" si="5"/>
        <v>10</v>
      </c>
      <c r="F22" s="14">
        <f t="shared" si="6"/>
        <v>0</v>
      </c>
      <c r="G22" s="14">
        <f t="shared" si="0"/>
        <v>10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100</v>
      </c>
      <c r="D23" s="13">
        <f t="shared" si="4"/>
        <v>10</v>
      </c>
      <c r="E23" s="13">
        <f t="shared" si="5"/>
        <v>20</v>
      </c>
      <c r="F23" s="14">
        <f t="shared" si="6"/>
        <v>0</v>
      </c>
      <c r="G23" s="14">
        <f t="shared" si="0"/>
        <v>20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100</v>
      </c>
      <c r="D24" s="13">
        <f t="shared" si="4"/>
        <v>10</v>
      </c>
      <c r="E24" s="13">
        <f t="shared" si="5"/>
        <v>30</v>
      </c>
      <c r="F24" s="14">
        <f t="shared" si="6"/>
        <v>0</v>
      </c>
      <c r="G24" s="14">
        <f t="shared" si="0"/>
        <v>30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100</v>
      </c>
      <c r="D25" s="13">
        <f t="shared" si="4"/>
        <v>10</v>
      </c>
      <c r="E25" s="13">
        <f t="shared" si="5"/>
        <v>40</v>
      </c>
      <c r="F25" s="14">
        <f t="shared" si="6"/>
        <v>0</v>
      </c>
      <c r="G25" s="14">
        <f t="shared" si="0"/>
        <v>40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100</v>
      </c>
      <c r="D26" s="13">
        <f t="shared" si="4"/>
        <v>10</v>
      </c>
      <c r="E26" s="13">
        <f t="shared" si="5"/>
        <v>50</v>
      </c>
      <c r="F26" s="14">
        <f t="shared" si="6"/>
        <v>0</v>
      </c>
      <c r="G26" s="14">
        <f t="shared" si="0"/>
        <v>50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100</v>
      </c>
      <c r="D27" s="13">
        <f t="shared" si="4"/>
        <v>10</v>
      </c>
      <c r="E27" s="13">
        <f t="shared" si="5"/>
        <v>60</v>
      </c>
      <c r="F27" s="14">
        <f t="shared" si="6"/>
        <v>0</v>
      </c>
      <c r="G27" s="14">
        <f t="shared" si="0"/>
        <v>60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100</v>
      </c>
      <c r="D28" s="13">
        <f t="shared" si="4"/>
        <v>10</v>
      </c>
      <c r="E28" s="13">
        <f t="shared" si="5"/>
        <v>70</v>
      </c>
      <c r="F28" s="14">
        <f t="shared" si="6"/>
        <v>0</v>
      </c>
      <c r="G28" s="14">
        <f t="shared" si="0"/>
        <v>70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100</v>
      </c>
      <c r="D29" s="13">
        <f t="shared" si="4"/>
        <v>10</v>
      </c>
      <c r="E29" s="13">
        <f t="shared" si="5"/>
        <v>80</v>
      </c>
      <c r="F29" s="14">
        <f t="shared" si="6"/>
        <v>0</v>
      </c>
      <c r="G29" s="14">
        <f t="shared" si="0"/>
        <v>80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100</v>
      </c>
      <c r="D30" s="13">
        <f t="shared" si="4"/>
        <v>10</v>
      </c>
      <c r="E30" s="13">
        <f t="shared" si="5"/>
        <v>90</v>
      </c>
      <c r="F30" s="14">
        <f t="shared" si="6"/>
        <v>0</v>
      </c>
      <c r="G30" s="14">
        <f t="shared" si="0"/>
        <v>90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100</v>
      </c>
      <c r="D31" s="13">
        <f t="shared" si="4"/>
        <v>10</v>
      </c>
      <c r="E31" s="13">
        <f t="shared" si="5"/>
        <v>100</v>
      </c>
      <c r="F31" s="14">
        <f t="shared" si="6"/>
        <v>0</v>
      </c>
      <c r="G31" s="14">
        <f t="shared" si="0"/>
        <v>100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100</v>
      </c>
      <c r="D32" s="13">
        <f t="shared" si="4"/>
        <v>10</v>
      </c>
      <c r="E32" s="13">
        <f t="shared" si="5"/>
        <v>110</v>
      </c>
      <c r="F32" s="14">
        <f t="shared" si="6"/>
        <v>0</v>
      </c>
      <c r="G32" s="14">
        <f t="shared" si="0"/>
        <v>110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100</v>
      </c>
      <c r="D33" s="13">
        <f t="shared" si="4"/>
        <v>10</v>
      </c>
      <c r="E33" s="13">
        <f t="shared" si="5"/>
        <v>120</v>
      </c>
      <c r="F33" s="14">
        <f t="shared" si="6"/>
        <v>0</v>
      </c>
      <c r="G33" s="14">
        <f t="shared" si="0"/>
        <v>120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100</v>
      </c>
      <c r="D34" s="13">
        <f t="shared" si="4"/>
        <v>10</v>
      </c>
      <c r="E34" s="13">
        <f t="shared" si="5"/>
        <v>130</v>
      </c>
      <c r="F34" s="14">
        <f t="shared" si="6"/>
        <v>0</v>
      </c>
      <c r="G34" s="14">
        <f t="shared" si="0"/>
        <v>130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100</v>
      </c>
      <c r="D35" s="13">
        <f t="shared" si="4"/>
        <v>10</v>
      </c>
      <c r="E35" s="13">
        <f t="shared" si="5"/>
        <v>140</v>
      </c>
      <c r="F35" s="14">
        <f t="shared" si="6"/>
        <v>0</v>
      </c>
      <c r="G35" s="14">
        <f t="shared" si="0"/>
        <v>140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100</v>
      </c>
      <c r="D36" s="13">
        <f t="shared" si="4"/>
        <v>10</v>
      </c>
      <c r="E36" s="13">
        <f t="shared" si="5"/>
        <v>150</v>
      </c>
      <c r="F36" s="14">
        <f t="shared" si="6"/>
        <v>0</v>
      </c>
      <c r="G36" s="14">
        <f t="shared" si="0"/>
        <v>150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100</v>
      </c>
      <c r="D37" s="13">
        <f t="shared" si="4"/>
        <v>10</v>
      </c>
      <c r="E37" s="13">
        <f t="shared" si="5"/>
        <v>160</v>
      </c>
      <c r="F37" s="14">
        <f t="shared" si="6"/>
        <v>0</v>
      </c>
      <c r="G37" s="14">
        <f t="shared" ref="G37:G68" si="10">E37-F37</f>
        <v>160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100</v>
      </c>
      <c r="D38" s="13">
        <f t="shared" ref="D38:D69" si="14">C37*$K$1</f>
        <v>10</v>
      </c>
      <c r="E38" s="13">
        <f t="shared" ref="E38:E69" si="15">C37*$K$1+G37</f>
        <v>170</v>
      </c>
      <c r="F38" s="14">
        <f t="shared" ref="F38:F69" si="16">IF(J38&gt;E38,E38,J38)</f>
        <v>0</v>
      </c>
      <c r="G38" s="14">
        <f t="shared" si="10"/>
        <v>170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100</v>
      </c>
      <c r="D39" s="13">
        <f t="shared" si="14"/>
        <v>10</v>
      </c>
      <c r="E39" s="13">
        <f t="shared" si="15"/>
        <v>180</v>
      </c>
      <c r="F39" s="14">
        <f t="shared" si="16"/>
        <v>0</v>
      </c>
      <c r="G39" s="14">
        <f t="shared" si="10"/>
        <v>180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100</v>
      </c>
      <c r="D40" s="13">
        <f t="shared" si="14"/>
        <v>10</v>
      </c>
      <c r="E40" s="13">
        <f t="shared" si="15"/>
        <v>190</v>
      </c>
      <c r="F40" s="14">
        <f t="shared" si="16"/>
        <v>0</v>
      </c>
      <c r="G40" s="14">
        <f t="shared" si="10"/>
        <v>190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100</v>
      </c>
      <c r="D41" s="13">
        <f t="shared" si="14"/>
        <v>10</v>
      </c>
      <c r="E41" s="13">
        <f t="shared" si="15"/>
        <v>200</v>
      </c>
      <c r="F41" s="14">
        <f t="shared" si="16"/>
        <v>0</v>
      </c>
      <c r="G41" s="14">
        <f t="shared" si="10"/>
        <v>200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100</v>
      </c>
      <c r="D42" s="13">
        <f t="shared" si="14"/>
        <v>10</v>
      </c>
      <c r="E42" s="13">
        <f t="shared" si="15"/>
        <v>210</v>
      </c>
      <c r="F42" s="14">
        <f t="shared" si="16"/>
        <v>0</v>
      </c>
      <c r="G42" s="14">
        <f t="shared" si="10"/>
        <v>210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100</v>
      </c>
      <c r="D43" s="13">
        <f t="shared" si="14"/>
        <v>10</v>
      </c>
      <c r="E43" s="13">
        <f t="shared" si="15"/>
        <v>220</v>
      </c>
      <c r="F43" s="14">
        <f t="shared" si="16"/>
        <v>0</v>
      </c>
      <c r="G43" s="14">
        <f t="shared" si="10"/>
        <v>220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100</v>
      </c>
      <c r="D44" s="13">
        <f t="shared" si="14"/>
        <v>10</v>
      </c>
      <c r="E44" s="13">
        <f t="shared" si="15"/>
        <v>230</v>
      </c>
      <c r="F44" s="14">
        <f t="shared" si="16"/>
        <v>0</v>
      </c>
      <c r="G44" s="14">
        <f t="shared" si="10"/>
        <v>230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100</v>
      </c>
      <c r="D45" s="13">
        <f t="shared" si="14"/>
        <v>10</v>
      </c>
      <c r="E45" s="13">
        <f t="shared" si="15"/>
        <v>240</v>
      </c>
      <c r="F45" s="14">
        <f t="shared" si="16"/>
        <v>0</v>
      </c>
      <c r="G45" s="14">
        <f t="shared" si="10"/>
        <v>240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100</v>
      </c>
      <c r="D46" s="13">
        <f t="shared" si="14"/>
        <v>10</v>
      </c>
      <c r="E46" s="13">
        <f t="shared" si="15"/>
        <v>250</v>
      </c>
      <c r="F46" s="14">
        <f t="shared" si="16"/>
        <v>0</v>
      </c>
      <c r="G46" s="14">
        <f t="shared" si="10"/>
        <v>250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100</v>
      </c>
      <c r="D47" s="13">
        <f t="shared" si="14"/>
        <v>10</v>
      </c>
      <c r="E47" s="13">
        <f t="shared" si="15"/>
        <v>260</v>
      </c>
      <c r="F47" s="14">
        <f t="shared" si="16"/>
        <v>0</v>
      </c>
      <c r="G47" s="14">
        <f t="shared" si="10"/>
        <v>260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100</v>
      </c>
      <c r="D48" s="13">
        <f t="shared" si="14"/>
        <v>10</v>
      </c>
      <c r="E48" s="13">
        <f t="shared" si="15"/>
        <v>270</v>
      </c>
      <c r="F48" s="14">
        <f t="shared" si="16"/>
        <v>0</v>
      </c>
      <c r="G48" s="14">
        <f t="shared" si="10"/>
        <v>270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100</v>
      </c>
      <c r="D49" s="13">
        <f t="shared" si="14"/>
        <v>10</v>
      </c>
      <c r="E49" s="13">
        <f t="shared" si="15"/>
        <v>280</v>
      </c>
      <c r="F49" s="14">
        <f t="shared" si="16"/>
        <v>0</v>
      </c>
      <c r="G49" s="14">
        <f t="shared" si="10"/>
        <v>280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100</v>
      </c>
      <c r="D50" s="13">
        <f t="shared" si="14"/>
        <v>10</v>
      </c>
      <c r="E50" s="13">
        <f t="shared" si="15"/>
        <v>290</v>
      </c>
      <c r="F50" s="14">
        <f t="shared" si="16"/>
        <v>0</v>
      </c>
      <c r="G50" s="14">
        <f t="shared" si="10"/>
        <v>290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100</v>
      </c>
      <c r="D51" s="13">
        <f t="shared" si="14"/>
        <v>10</v>
      </c>
      <c r="E51" s="13">
        <f t="shared" si="15"/>
        <v>300</v>
      </c>
      <c r="F51" s="14">
        <f t="shared" si="16"/>
        <v>0</v>
      </c>
      <c r="G51" s="14">
        <f t="shared" si="10"/>
        <v>300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100</v>
      </c>
      <c r="D52" s="13">
        <f t="shared" si="14"/>
        <v>10</v>
      </c>
      <c r="E52" s="13">
        <f t="shared" si="15"/>
        <v>310</v>
      </c>
      <c r="F52" s="14">
        <f t="shared" si="16"/>
        <v>0</v>
      </c>
      <c r="G52" s="14">
        <f t="shared" si="10"/>
        <v>310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100</v>
      </c>
      <c r="D53" s="13">
        <f t="shared" si="14"/>
        <v>10</v>
      </c>
      <c r="E53" s="13">
        <f t="shared" si="15"/>
        <v>320</v>
      </c>
      <c r="F53" s="14">
        <f t="shared" si="16"/>
        <v>0</v>
      </c>
      <c r="G53" s="14">
        <f t="shared" si="10"/>
        <v>320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100</v>
      </c>
      <c r="D54" s="13">
        <f t="shared" si="14"/>
        <v>10</v>
      </c>
      <c r="E54" s="13">
        <f t="shared" si="15"/>
        <v>330</v>
      </c>
      <c r="F54" s="14">
        <f t="shared" si="16"/>
        <v>0</v>
      </c>
      <c r="G54" s="14">
        <f t="shared" si="10"/>
        <v>330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100</v>
      </c>
      <c r="D55" s="13">
        <f t="shared" si="14"/>
        <v>10</v>
      </c>
      <c r="E55" s="13">
        <f t="shared" si="15"/>
        <v>340</v>
      </c>
      <c r="F55" s="14">
        <f t="shared" si="16"/>
        <v>0</v>
      </c>
      <c r="G55" s="14">
        <f t="shared" si="10"/>
        <v>340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100</v>
      </c>
      <c r="D56" s="13">
        <f t="shared" si="14"/>
        <v>10</v>
      </c>
      <c r="E56" s="13">
        <f t="shared" si="15"/>
        <v>350</v>
      </c>
      <c r="F56" s="14">
        <f t="shared" si="16"/>
        <v>0</v>
      </c>
      <c r="G56" s="14">
        <f t="shared" si="10"/>
        <v>350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100</v>
      </c>
      <c r="D57" s="13">
        <f t="shared" si="14"/>
        <v>10</v>
      </c>
      <c r="E57" s="13">
        <f t="shared" si="15"/>
        <v>360</v>
      </c>
      <c r="F57" s="14">
        <f t="shared" si="16"/>
        <v>0</v>
      </c>
      <c r="G57" s="14">
        <f t="shared" si="10"/>
        <v>360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100</v>
      </c>
      <c r="D58" s="13">
        <f t="shared" si="14"/>
        <v>10</v>
      </c>
      <c r="E58" s="13">
        <f t="shared" si="15"/>
        <v>370</v>
      </c>
      <c r="F58" s="14">
        <f t="shared" si="16"/>
        <v>0</v>
      </c>
      <c r="G58" s="14">
        <f t="shared" si="10"/>
        <v>370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100</v>
      </c>
      <c r="D59" s="13">
        <f t="shared" si="14"/>
        <v>10</v>
      </c>
      <c r="E59" s="13">
        <f t="shared" si="15"/>
        <v>380</v>
      </c>
      <c r="F59" s="14">
        <f t="shared" si="16"/>
        <v>0</v>
      </c>
      <c r="G59" s="14">
        <f t="shared" si="10"/>
        <v>380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100</v>
      </c>
      <c r="D60" s="13">
        <f t="shared" si="14"/>
        <v>10</v>
      </c>
      <c r="E60" s="13">
        <f t="shared" si="15"/>
        <v>390</v>
      </c>
      <c r="F60" s="14">
        <f t="shared" si="16"/>
        <v>0</v>
      </c>
      <c r="G60" s="14">
        <f t="shared" si="10"/>
        <v>390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100</v>
      </c>
      <c r="D61" s="13">
        <f t="shared" si="14"/>
        <v>10</v>
      </c>
      <c r="E61" s="13">
        <f t="shared" si="15"/>
        <v>400</v>
      </c>
      <c r="F61" s="14">
        <f t="shared" si="16"/>
        <v>0</v>
      </c>
      <c r="G61" s="14">
        <f t="shared" si="10"/>
        <v>400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100</v>
      </c>
      <c r="D62" s="13">
        <f t="shared" si="14"/>
        <v>10</v>
      </c>
      <c r="E62" s="13">
        <f t="shared" si="15"/>
        <v>410</v>
      </c>
      <c r="F62" s="14">
        <f t="shared" si="16"/>
        <v>0</v>
      </c>
      <c r="G62" s="14">
        <f t="shared" si="10"/>
        <v>410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100</v>
      </c>
      <c r="D63" s="13">
        <f t="shared" si="14"/>
        <v>10</v>
      </c>
      <c r="E63" s="13">
        <f t="shared" si="15"/>
        <v>420</v>
      </c>
      <c r="F63" s="14">
        <f t="shared" si="16"/>
        <v>0</v>
      </c>
      <c r="G63" s="14">
        <f t="shared" si="10"/>
        <v>420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100</v>
      </c>
      <c r="D64" s="13">
        <f t="shared" si="14"/>
        <v>10</v>
      </c>
      <c r="E64" s="13">
        <f t="shared" si="15"/>
        <v>430</v>
      </c>
      <c r="F64" s="14">
        <f t="shared" si="16"/>
        <v>0</v>
      </c>
      <c r="G64" s="14">
        <f t="shared" si="10"/>
        <v>430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100</v>
      </c>
      <c r="D65" s="13">
        <f t="shared" si="14"/>
        <v>10</v>
      </c>
      <c r="E65" s="13">
        <f t="shared" si="15"/>
        <v>440</v>
      </c>
      <c r="F65" s="14">
        <f t="shared" si="16"/>
        <v>0</v>
      </c>
      <c r="G65" s="14">
        <f t="shared" si="10"/>
        <v>440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100</v>
      </c>
      <c r="D66" s="13">
        <f t="shared" si="14"/>
        <v>10</v>
      </c>
      <c r="E66" s="13">
        <f t="shared" si="15"/>
        <v>450</v>
      </c>
      <c r="F66" s="14">
        <f t="shared" si="16"/>
        <v>0</v>
      </c>
      <c r="G66" s="14">
        <f t="shared" si="10"/>
        <v>450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100</v>
      </c>
      <c r="D67" s="13">
        <f t="shared" si="14"/>
        <v>10</v>
      </c>
      <c r="E67" s="13">
        <f t="shared" si="15"/>
        <v>460</v>
      </c>
      <c r="F67" s="14">
        <f t="shared" si="16"/>
        <v>0</v>
      </c>
      <c r="G67" s="14">
        <f t="shared" si="10"/>
        <v>460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100</v>
      </c>
      <c r="D68" s="13">
        <f t="shared" si="14"/>
        <v>10</v>
      </c>
      <c r="E68" s="13">
        <f t="shared" si="15"/>
        <v>470</v>
      </c>
      <c r="F68" s="14">
        <f t="shared" si="16"/>
        <v>0</v>
      </c>
      <c r="G68" s="14">
        <f t="shared" si="10"/>
        <v>470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100</v>
      </c>
      <c r="D69" s="13">
        <f t="shared" si="14"/>
        <v>10</v>
      </c>
      <c r="E69" s="13">
        <f t="shared" si="15"/>
        <v>480</v>
      </c>
      <c r="F69" s="14">
        <f t="shared" si="16"/>
        <v>0</v>
      </c>
      <c r="G69" s="14">
        <f t="shared" ref="G69:G100" si="19">E69-F69</f>
        <v>480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100</v>
      </c>
      <c r="D70" s="13">
        <f t="shared" ref="D70:D101" si="23">C69*$K$1</f>
        <v>10</v>
      </c>
      <c r="E70" s="13">
        <f t="shared" ref="E70:E101" si="24">C69*$K$1+G69</f>
        <v>490</v>
      </c>
      <c r="F70" s="14">
        <f t="shared" ref="F70:F101" si="25">IF(J70&gt;E70,E70,J70)</f>
        <v>0</v>
      </c>
      <c r="G70" s="14">
        <f t="shared" si="19"/>
        <v>490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100</v>
      </c>
      <c r="D71" s="13">
        <f t="shared" si="23"/>
        <v>10</v>
      </c>
      <c r="E71" s="13">
        <f t="shared" si="24"/>
        <v>500</v>
      </c>
      <c r="F71" s="14">
        <f t="shared" si="25"/>
        <v>0</v>
      </c>
      <c r="G71" s="14">
        <f t="shared" si="19"/>
        <v>500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100</v>
      </c>
      <c r="D72" s="13">
        <f t="shared" si="23"/>
        <v>10</v>
      </c>
      <c r="E72" s="13">
        <f t="shared" si="24"/>
        <v>510</v>
      </c>
      <c r="F72" s="14">
        <f t="shared" si="25"/>
        <v>0</v>
      </c>
      <c r="G72" s="14">
        <f t="shared" si="19"/>
        <v>510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100</v>
      </c>
      <c r="D73" s="13">
        <f t="shared" si="23"/>
        <v>10</v>
      </c>
      <c r="E73" s="13">
        <f t="shared" si="24"/>
        <v>520</v>
      </c>
      <c r="F73" s="14">
        <f t="shared" si="25"/>
        <v>0</v>
      </c>
      <c r="G73" s="14">
        <f t="shared" si="19"/>
        <v>520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100</v>
      </c>
      <c r="D74" s="13">
        <f t="shared" si="23"/>
        <v>10</v>
      </c>
      <c r="E74" s="13">
        <f t="shared" si="24"/>
        <v>530</v>
      </c>
      <c r="F74" s="14">
        <f t="shared" si="25"/>
        <v>0</v>
      </c>
      <c r="G74" s="14">
        <f t="shared" si="19"/>
        <v>530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100</v>
      </c>
      <c r="D75" s="13">
        <f t="shared" si="23"/>
        <v>10</v>
      </c>
      <c r="E75" s="13">
        <f t="shared" si="24"/>
        <v>540</v>
      </c>
      <c r="F75" s="14">
        <f t="shared" si="25"/>
        <v>0</v>
      </c>
      <c r="G75" s="14">
        <f t="shared" si="19"/>
        <v>540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100</v>
      </c>
      <c r="D76" s="13">
        <f t="shared" si="23"/>
        <v>10</v>
      </c>
      <c r="E76" s="13">
        <f t="shared" si="24"/>
        <v>550</v>
      </c>
      <c r="F76" s="14">
        <f t="shared" si="25"/>
        <v>0</v>
      </c>
      <c r="G76" s="14">
        <f t="shared" si="19"/>
        <v>550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100</v>
      </c>
      <c r="D77" s="13">
        <f t="shared" si="23"/>
        <v>10</v>
      </c>
      <c r="E77" s="13">
        <f t="shared" si="24"/>
        <v>560</v>
      </c>
      <c r="F77" s="14">
        <f t="shared" si="25"/>
        <v>0</v>
      </c>
      <c r="G77" s="14">
        <f t="shared" si="19"/>
        <v>560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100</v>
      </c>
      <c r="D78" s="13">
        <f t="shared" si="23"/>
        <v>10</v>
      </c>
      <c r="E78" s="13">
        <f t="shared" si="24"/>
        <v>570</v>
      </c>
      <c r="F78" s="14">
        <f t="shared" si="25"/>
        <v>0</v>
      </c>
      <c r="G78" s="14">
        <f t="shared" si="19"/>
        <v>570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100</v>
      </c>
      <c r="D79" s="13">
        <f t="shared" si="23"/>
        <v>10</v>
      </c>
      <c r="E79" s="13">
        <f t="shared" si="24"/>
        <v>580</v>
      </c>
      <c r="F79" s="14">
        <f t="shared" si="25"/>
        <v>0</v>
      </c>
      <c r="G79" s="14">
        <f t="shared" si="19"/>
        <v>580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100</v>
      </c>
      <c r="D80" s="13">
        <f t="shared" si="23"/>
        <v>10</v>
      </c>
      <c r="E80" s="13">
        <f t="shared" si="24"/>
        <v>590</v>
      </c>
      <c r="F80" s="14">
        <f t="shared" si="25"/>
        <v>0</v>
      </c>
      <c r="G80" s="14">
        <f t="shared" si="19"/>
        <v>590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100</v>
      </c>
      <c r="D81" s="13">
        <f t="shared" si="23"/>
        <v>10</v>
      </c>
      <c r="E81" s="13">
        <f t="shared" si="24"/>
        <v>600</v>
      </c>
      <c r="F81" s="14">
        <f t="shared" si="25"/>
        <v>0</v>
      </c>
      <c r="G81" s="14">
        <f t="shared" si="19"/>
        <v>600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100</v>
      </c>
      <c r="D82" s="13">
        <f t="shared" si="23"/>
        <v>10</v>
      </c>
      <c r="E82" s="13">
        <f t="shared" si="24"/>
        <v>610</v>
      </c>
      <c r="F82" s="14">
        <f t="shared" si="25"/>
        <v>0</v>
      </c>
      <c r="G82" s="14">
        <f t="shared" si="19"/>
        <v>610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100</v>
      </c>
      <c r="D83" s="13">
        <f t="shared" si="23"/>
        <v>10</v>
      </c>
      <c r="E83" s="13">
        <f t="shared" si="24"/>
        <v>620</v>
      </c>
      <c r="F83" s="14">
        <f t="shared" si="25"/>
        <v>0</v>
      </c>
      <c r="G83" s="14">
        <f t="shared" si="19"/>
        <v>620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100</v>
      </c>
      <c r="D84" s="13">
        <f t="shared" si="23"/>
        <v>10</v>
      </c>
      <c r="E84" s="13">
        <f t="shared" si="24"/>
        <v>630</v>
      </c>
      <c r="F84" s="14">
        <f t="shared" si="25"/>
        <v>0</v>
      </c>
      <c r="G84" s="14">
        <f t="shared" si="19"/>
        <v>630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100</v>
      </c>
      <c r="D85" s="13">
        <f t="shared" si="23"/>
        <v>10</v>
      </c>
      <c r="E85" s="13">
        <f t="shared" si="24"/>
        <v>640</v>
      </c>
      <c r="F85" s="14">
        <f t="shared" si="25"/>
        <v>0</v>
      </c>
      <c r="G85" s="14">
        <f t="shared" si="19"/>
        <v>640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100</v>
      </c>
      <c r="D86" s="13">
        <f t="shared" si="23"/>
        <v>10</v>
      </c>
      <c r="E86" s="13">
        <f t="shared" si="24"/>
        <v>650</v>
      </c>
      <c r="F86" s="14">
        <f t="shared" si="25"/>
        <v>0</v>
      </c>
      <c r="G86" s="14">
        <f t="shared" si="19"/>
        <v>650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100</v>
      </c>
      <c r="D87" s="13">
        <f t="shared" si="23"/>
        <v>10</v>
      </c>
      <c r="E87" s="13">
        <f t="shared" si="24"/>
        <v>660</v>
      </c>
      <c r="F87" s="14">
        <f t="shared" si="25"/>
        <v>0</v>
      </c>
      <c r="G87" s="14">
        <f t="shared" si="19"/>
        <v>660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100</v>
      </c>
      <c r="D88" s="13">
        <f t="shared" si="23"/>
        <v>10</v>
      </c>
      <c r="E88" s="13">
        <f t="shared" si="24"/>
        <v>670</v>
      </c>
      <c r="F88" s="14">
        <f t="shared" si="25"/>
        <v>0</v>
      </c>
      <c r="G88" s="14">
        <f t="shared" si="19"/>
        <v>670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100</v>
      </c>
      <c r="D89" s="13">
        <f t="shared" si="23"/>
        <v>10</v>
      </c>
      <c r="E89" s="13">
        <f t="shared" si="24"/>
        <v>680</v>
      </c>
      <c r="F89" s="14">
        <f t="shared" si="25"/>
        <v>0</v>
      </c>
      <c r="G89" s="14">
        <f t="shared" si="19"/>
        <v>680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100</v>
      </c>
      <c r="D90" s="13">
        <f t="shared" si="23"/>
        <v>10</v>
      </c>
      <c r="E90" s="13">
        <f t="shared" si="24"/>
        <v>690</v>
      </c>
      <c r="F90" s="14">
        <f t="shared" si="25"/>
        <v>0</v>
      </c>
      <c r="G90" s="14">
        <f t="shared" si="19"/>
        <v>690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100</v>
      </c>
      <c r="D91" s="13">
        <f t="shared" si="23"/>
        <v>10</v>
      </c>
      <c r="E91" s="13">
        <f t="shared" si="24"/>
        <v>700</v>
      </c>
      <c r="F91" s="14">
        <f t="shared" si="25"/>
        <v>0</v>
      </c>
      <c r="G91" s="14">
        <f t="shared" si="19"/>
        <v>700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100</v>
      </c>
      <c r="D92" s="13">
        <f t="shared" si="23"/>
        <v>10</v>
      </c>
      <c r="E92" s="13">
        <f t="shared" si="24"/>
        <v>710</v>
      </c>
      <c r="F92" s="14">
        <f t="shared" si="25"/>
        <v>0</v>
      </c>
      <c r="G92" s="14">
        <f t="shared" si="19"/>
        <v>710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100</v>
      </c>
      <c r="D93" s="13">
        <f t="shared" si="23"/>
        <v>10</v>
      </c>
      <c r="E93" s="13">
        <f t="shared" si="24"/>
        <v>720</v>
      </c>
      <c r="F93" s="14">
        <f t="shared" si="25"/>
        <v>0</v>
      </c>
      <c r="G93" s="14">
        <f t="shared" si="19"/>
        <v>720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100</v>
      </c>
      <c r="D94" s="13">
        <f t="shared" si="23"/>
        <v>10</v>
      </c>
      <c r="E94" s="13">
        <f t="shared" si="24"/>
        <v>730</v>
      </c>
      <c r="F94" s="14">
        <f t="shared" si="25"/>
        <v>0</v>
      </c>
      <c r="G94" s="14">
        <f t="shared" si="19"/>
        <v>730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100</v>
      </c>
      <c r="D95" s="13">
        <f t="shared" si="23"/>
        <v>10</v>
      </c>
      <c r="E95" s="13">
        <f t="shared" si="24"/>
        <v>740</v>
      </c>
      <c r="F95" s="14">
        <f t="shared" si="25"/>
        <v>0</v>
      </c>
      <c r="G95" s="14">
        <f t="shared" si="19"/>
        <v>740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100</v>
      </c>
      <c r="D96" s="13">
        <f t="shared" si="23"/>
        <v>10</v>
      </c>
      <c r="E96" s="13">
        <f t="shared" si="24"/>
        <v>750</v>
      </c>
      <c r="F96" s="14">
        <f t="shared" si="25"/>
        <v>0</v>
      </c>
      <c r="G96" s="14">
        <f t="shared" si="19"/>
        <v>750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100</v>
      </c>
      <c r="D97" s="13">
        <f t="shared" si="23"/>
        <v>10</v>
      </c>
      <c r="E97" s="13">
        <f t="shared" si="24"/>
        <v>760</v>
      </c>
      <c r="F97" s="14">
        <f t="shared" si="25"/>
        <v>0</v>
      </c>
      <c r="G97" s="14">
        <f t="shared" si="19"/>
        <v>760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100</v>
      </c>
      <c r="D98" s="13">
        <f t="shared" si="23"/>
        <v>10</v>
      </c>
      <c r="E98" s="13">
        <f t="shared" si="24"/>
        <v>770</v>
      </c>
      <c r="F98" s="14">
        <f t="shared" si="25"/>
        <v>0</v>
      </c>
      <c r="G98" s="14">
        <f t="shared" si="19"/>
        <v>770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100</v>
      </c>
      <c r="D99" s="13">
        <f t="shared" si="23"/>
        <v>10</v>
      </c>
      <c r="E99" s="13">
        <f t="shared" si="24"/>
        <v>780</v>
      </c>
      <c r="F99" s="14">
        <f t="shared" si="25"/>
        <v>0</v>
      </c>
      <c r="G99" s="14">
        <f t="shared" si="19"/>
        <v>780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100</v>
      </c>
      <c r="D100" s="13">
        <f t="shared" si="23"/>
        <v>10</v>
      </c>
      <c r="E100" s="13">
        <f t="shared" si="24"/>
        <v>790</v>
      </c>
      <c r="F100" s="14">
        <f t="shared" si="25"/>
        <v>0</v>
      </c>
      <c r="G100" s="14">
        <f t="shared" si="19"/>
        <v>790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100</v>
      </c>
      <c r="D101" s="13">
        <f t="shared" si="23"/>
        <v>10</v>
      </c>
      <c r="E101" s="13">
        <f t="shared" si="24"/>
        <v>800</v>
      </c>
      <c r="F101" s="14">
        <f t="shared" si="25"/>
        <v>0</v>
      </c>
      <c r="G101" s="14">
        <f t="shared" ref="G101:G124" si="29">E101-F101</f>
        <v>800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100</v>
      </c>
      <c r="D102" s="13">
        <f t="shared" ref="D102:D124" si="33">C101*$K$1</f>
        <v>10</v>
      </c>
      <c r="E102" s="13">
        <f t="shared" ref="E102:E124" si="34">C101*$K$1+G101</f>
        <v>810</v>
      </c>
      <c r="F102" s="14">
        <f t="shared" ref="F102:F124" si="35">IF(J102&gt;E102,E102,J102)</f>
        <v>0</v>
      </c>
      <c r="G102" s="14">
        <f t="shared" si="29"/>
        <v>810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100</v>
      </c>
      <c r="D103" s="13">
        <f t="shared" si="33"/>
        <v>10</v>
      </c>
      <c r="E103" s="13">
        <f t="shared" si="34"/>
        <v>820</v>
      </c>
      <c r="F103" s="14">
        <f t="shared" si="35"/>
        <v>0</v>
      </c>
      <c r="G103" s="14">
        <f t="shared" si="29"/>
        <v>820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100</v>
      </c>
      <c r="D104" s="13">
        <f t="shared" si="33"/>
        <v>10</v>
      </c>
      <c r="E104" s="13">
        <f t="shared" si="34"/>
        <v>830</v>
      </c>
      <c r="F104" s="14">
        <f t="shared" si="35"/>
        <v>0</v>
      </c>
      <c r="G104" s="14">
        <f t="shared" si="29"/>
        <v>830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100</v>
      </c>
      <c r="D105" s="13">
        <f t="shared" si="33"/>
        <v>10</v>
      </c>
      <c r="E105" s="13">
        <f t="shared" si="34"/>
        <v>840</v>
      </c>
      <c r="F105" s="14">
        <f t="shared" si="35"/>
        <v>0</v>
      </c>
      <c r="G105" s="14">
        <f t="shared" si="29"/>
        <v>840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100</v>
      </c>
      <c r="D106" s="13">
        <f t="shared" si="33"/>
        <v>10</v>
      </c>
      <c r="E106" s="13">
        <f t="shared" si="34"/>
        <v>850</v>
      </c>
      <c r="F106" s="14">
        <f t="shared" si="35"/>
        <v>0</v>
      </c>
      <c r="G106" s="14">
        <f t="shared" si="29"/>
        <v>850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100</v>
      </c>
      <c r="D107" s="13">
        <f t="shared" si="33"/>
        <v>10</v>
      </c>
      <c r="E107" s="13">
        <f t="shared" si="34"/>
        <v>860</v>
      </c>
      <c r="F107" s="14">
        <f t="shared" si="35"/>
        <v>0</v>
      </c>
      <c r="G107" s="14">
        <f t="shared" si="29"/>
        <v>860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100</v>
      </c>
      <c r="D108" s="13">
        <f t="shared" si="33"/>
        <v>10</v>
      </c>
      <c r="E108" s="13">
        <f t="shared" si="34"/>
        <v>870</v>
      </c>
      <c r="F108" s="14">
        <f t="shared" si="35"/>
        <v>0</v>
      </c>
      <c r="G108" s="14">
        <f t="shared" si="29"/>
        <v>870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100</v>
      </c>
      <c r="D109" s="13">
        <f t="shared" si="33"/>
        <v>10</v>
      </c>
      <c r="E109" s="13">
        <f t="shared" si="34"/>
        <v>880</v>
      </c>
      <c r="F109" s="14">
        <f t="shared" si="35"/>
        <v>0</v>
      </c>
      <c r="G109" s="14">
        <f t="shared" si="29"/>
        <v>880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100</v>
      </c>
      <c r="D110" s="13">
        <f t="shared" si="33"/>
        <v>10</v>
      </c>
      <c r="E110" s="13">
        <f t="shared" si="34"/>
        <v>890</v>
      </c>
      <c r="F110" s="14">
        <f t="shared" si="35"/>
        <v>0</v>
      </c>
      <c r="G110" s="14">
        <f t="shared" si="29"/>
        <v>890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100</v>
      </c>
      <c r="D111" s="13">
        <f t="shared" si="33"/>
        <v>10</v>
      </c>
      <c r="E111" s="13">
        <f t="shared" si="34"/>
        <v>900</v>
      </c>
      <c r="F111" s="14">
        <f t="shared" si="35"/>
        <v>0</v>
      </c>
      <c r="G111" s="14">
        <f t="shared" si="29"/>
        <v>900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100</v>
      </c>
      <c r="D112" s="13">
        <f t="shared" si="33"/>
        <v>10</v>
      </c>
      <c r="E112" s="13">
        <f t="shared" si="34"/>
        <v>910</v>
      </c>
      <c r="F112" s="14">
        <f t="shared" si="35"/>
        <v>0</v>
      </c>
      <c r="G112" s="14">
        <f t="shared" si="29"/>
        <v>910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100</v>
      </c>
      <c r="D113" s="13">
        <f t="shared" si="33"/>
        <v>10</v>
      </c>
      <c r="E113" s="13">
        <f t="shared" si="34"/>
        <v>920</v>
      </c>
      <c r="F113" s="14">
        <f t="shared" si="35"/>
        <v>0</v>
      </c>
      <c r="G113" s="14">
        <f t="shared" si="29"/>
        <v>920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100</v>
      </c>
      <c r="D114" s="13">
        <f t="shared" si="33"/>
        <v>10</v>
      </c>
      <c r="E114" s="13">
        <f t="shared" si="34"/>
        <v>930</v>
      </c>
      <c r="F114" s="14">
        <f t="shared" si="35"/>
        <v>0</v>
      </c>
      <c r="G114" s="14">
        <f t="shared" si="29"/>
        <v>930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100</v>
      </c>
      <c r="D115" s="13">
        <f t="shared" si="33"/>
        <v>10</v>
      </c>
      <c r="E115" s="13">
        <f t="shared" si="34"/>
        <v>940</v>
      </c>
      <c r="F115" s="14">
        <f t="shared" si="35"/>
        <v>0</v>
      </c>
      <c r="G115" s="14">
        <f t="shared" si="29"/>
        <v>940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100</v>
      </c>
      <c r="D116" s="13">
        <f t="shared" si="33"/>
        <v>10</v>
      </c>
      <c r="E116" s="13">
        <f t="shared" si="34"/>
        <v>950</v>
      </c>
      <c r="F116" s="14">
        <f t="shared" si="35"/>
        <v>0</v>
      </c>
      <c r="G116" s="14">
        <f t="shared" si="29"/>
        <v>950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100</v>
      </c>
      <c r="D117" s="13">
        <f t="shared" si="33"/>
        <v>10</v>
      </c>
      <c r="E117" s="13">
        <f t="shared" si="34"/>
        <v>960</v>
      </c>
      <c r="F117" s="14">
        <f t="shared" si="35"/>
        <v>0</v>
      </c>
      <c r="G117" s="14">
        <f t="shared" si="29"/>
        <v>960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100</v>
      </c>
      <c r="D118" s="13">
        <f t="shared" si="33"/>
        <v>10</v>
      </c>
      <c r="E118" s="13">
        <f t="shared" si="34"/>
        <v>970</v>
      </c>
      <c r="F118" s="14">
        <f t="shared" si="35"/>
        <v>0</v>
      </c>
      <c r="G118" s="14">
        <f t="shared" si="29"/>
        <v>970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100</v>
      </c>
      <c r="D119" s="13">
        <f t="shared" si="33"/>
        <v>10</v>
      </c>
      <c r="E119" s="13">
        <f t="shared" si="34"/>
        <v>980</v>
      </c>
      <c r="F119" s="14">
        <f t="shared" si="35"/>
        <v>0</v>
      </c>
      <c r="G119" s="14">
        <f t="shared" si="29"/>
        <v>980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100</v>
      </c>
      <c r="D120" s="13">
        <f t="shared" si="33"/>
        <v>10</v>
      </c>
      <c r="E120" s="13">
        <f t="shared" si="34"/>
        <v>990</v>
      </c>
      <c r="F120" s="14">
        <f t="shared" si="35"/>
        <v>0</v>
      </c>
      <c r="G120" s="14">
        <f t="shared" si="29"/>
        <v>990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100</v>
      </c>
      <c r="D121" s="13">
        <f t="shared" si="33"/>
        <v>10</v>
      </c>
      <c r="E121" s="13">
        <f t="shared" si="34"/>
        <v>1000</v>
      </c>
      <c r="F121" s="14">
        <f t="shared" si="35"/>
        <v>0</v>
      </c>
      <c r="G121" s="14">
        <f t="shared" si="29"/>
        <v>1000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100</v>
      </c>
      <c r="D122" s="13">
        <f t="shared" si="33"/>
        <v>10</v>
      </c>
      <c r="E122" s="13">
        <f t="shared" si="34"/>
        <v>1010</v>
      </c>
      <c r="F122" s="14">
        <f t="shared" si="35"/>
        <v>0</v>
      </c>
      <c r="G122" s="14">
        <f t="shared" si="29"/>
        <v>1010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100</v>
      </c>
      <c r="D123" s="13">
        <f t="shared" si="33"/>
        <v>10</v>
      </c>
      <c r="E123" s="13">
        <f t="shared" si="34"/>
        <v>1020</v>
      </c>
      <c r="F123" s="14">
        <f t="shared" si="35"/>
        <v>0</v>
      </c>
      <c r="G123" s="14">
        <f t="shared" si="29"/>
        <v>1020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100</v>
      </c>
      <c r="D124" s="13">
        <f t="shared" si="33"/>
        <v>10</v>
      </c>
      <c r="E124" s="13">
        <f t="shared" si="34"/>
        <v>1030</v>
      </c>
      <c r="F124" s="14">
        <f t="shared" si="35"/>
        <v>0</v>
      </c>
      <c r="G124" s="14">
        <f t="shared" si="29"/>
        <v>1030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1" sqref="M21"/>
    </sheetView>
  </sheetViews>
  <sheetFormatPr defaultColWidth="11" defaultRowHeight="15"/>
  <cols>
    <col min="1" max="1" width="7" hidden="1" customWidth="1"/>
    <col min="2" max="2" width="9.28571428571429" customWidth="1"/>
    <col min="4" max="4" width="10.4285714285714" customWidth="1"/>
    <col min="5" max="5" width="11.4285714285714" customWidth="1"/>
    <col min="6" max="6" width="9" customWidth="1"/>
    <col min="7" max="7" width="11.5714285714286" customWidth="1"/>
    <col min="8" max="8" width="10.8571428571429" customWidth="1"/>
    <col min="9" max="9" width="10.2857142857143" customWidth="1"/>
    <col min="10" max="10" width="12.1428571428571" customWidth="1"/>
    <col min="11" max="11" width="11.7142857142857" customWidth="1"/>
    <col min="12" max="12" width="11.2857142857143" customWidth="1"/>
    <col min="13" max="13" width="12" customWidth="1"/>
    <col min="14" max="14" width="11" customWidth="1"/>
    <col min="15" max="15" width="11.2857142857143" customWidth="1"/>
    <col min="16" max="16" width="8.14285714285714" customWidth="1"/>
    <col min="17" max="17" width="3.85714285714286" customWidth="1"/>
    <col min="18" max="18" width="19" customWidth="1"/>
    <col min="19" max="19" width="8.71428571428571" customWidth="1"/>
  </cols>
  <sheetData>
    <row r="1" spans="2:16">
      <c r="B1" s="1" t="s">
        <v>9</v>
      </c>
      <c r="C1" s="2" t="s">
        <v>225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500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500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500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300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500</v>
      </c>
      <c r="D6" s="13">
        <f t="shared" ref="D6:D37" si="4">C5*$K$1</f>
        <v>50</v>
      </c>
      <c r="E6" s="13">
        <f t="shared" ref="E6:E37" si="5">C5*$K$1+G5</f>
        <v>50</v>
      </c>
      <c r="F6" s="14">
        <f t="shared" ref="F6:F37" si="6">IF(J6&gt;E6,E6,J6)</f>
        <v>50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50</v>
      </c>
      <c r="K6" s="27">
        <v>43626</v>
      </c>
      <c r="L6" s="26">
        <v>50</v>
      </c>
      <c r="M6" s="27"/>
      <c r="N6" s="28"/>
      <c r="O6" s="27"/>
      <c r="P6" s="28"/>
      <c r="R6" s="34" t="s">
        <v>5</v>
      </c>
      <c r="S6" s="33">
        <f ca="1">VLOOKUP($A$2,$A$5:$P$127,4,FALSE)</f>
        <v>30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500</v>
      </c>
      <c r="D7" s="13">
        <f t="shared" si="4"/>
        <v>50</v>
      </c>
      <c r="E7" s="13">
        <f t="shared" si="5"/>
        <v>50</v>
      </c>
      <c r="F7" s="14">
        <f t="shared" si="6"/>
        <v>50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50</v>
      </c>
      <c r="K7" s="27">
        <v>43656</v>
      </c>
      <c r="L7" s="26">
        <v>50</v>
      </c>
      <c r="M7" s="27"/>
      <c r="N7" s="28"/>
      <c r="O7" s="27"/>
      <c r="P7" s="28"/>
      <c r="R7" s="35" t="s">
        <v>24</v>
      </c>
      <c r="S7" s="33">
        <f ca="1">VLOOKUP($A$2,$A$5:$P$127,7,FALSE)</f>
        <v>10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500</v>
      </c>
      <c r="D8" s="13">
        <f t="shared" si="4"/>
        <v>50</v>
      </c>
      <c r="E8" s="13">
        <f t="shared" si="5"/>
        <v>50</v>
      </c>
      <c r="F8" s="14">
        <f t="shared" si="6"/>
        <v>50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50</v>
      </c>
      <c r="K8" s="27">
        <v>43687</v>
      </c>
      <c r="L8" s="26">
        <v>50</v>
      </c>
      <c r="M8" s="27"/>
      <c r="N8" s="28"/>
      <c r="O8" s="27"/>
      <c r="P8" s="28"/>
      <c r="R8" s="32" t="s">
        <v>7</v>
      </c>
      <c r="S8" s="33">
        <f ca="1">VLOOKUP($A$2,$A$5:$P$127,6,FALSE)</f>
        <v>20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500</v>
      </c>
      <c r="D9" s="13">
        <f t="shared" si="4"/>
        <v>50</v>
      </c>
      <c r="E9" s="13">
        <f t="shared" si="5"/>
        <v>50</v>
      </c>
      <c r="F9" s="14">
        <f t="shared" si="6"/>
        <v>50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50</v>
      </c>
      <c r="K9" s="27">
        <v>43714</v>
      </c>
      <c r="L9" s="26">
        <v>50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300</v>
      </c>
      <c r="D10" s="13">
        <f t="shared" si="4"/>
        <v>50</v>
      </c>
      <c r="E10" s="13">
        <f t="shared" si="5"/>
        <v>50</v>
      </c>
      <c r="F10" s="14">
        <f t="shared" si="6"/>
        <v>50</v>
      </c>
      <c r="G10" s="14">
        <f t="shared" si="0"/>
        <v>0</v>
      </c>
      <c r="H10" s="14">
        <f t="shared" si="7"/>
        <v>200</v>
      </c>
      <c r="I10" s="24">
        <f t="shared" si="8"/>
        <v>0</v>
      </c>
      <c r="J10" s="24">
        <f t="shared" si="9"/>
        <v>250</v>
      </c>
      <c r="K10" s="27">
        <v>43735</v>
      </c>
      <c r="L10" s="26">
        <v>50</v>
      </c>
      <c r="M10" s="27">
        <v>43736</v>
      </c>
      <c r="N10" s="28">
        <v>200</v>
      </c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300</v>
      </c>
      <c r="D11" s="13">
        <f t="shared" si="4"/>
        <v>30</v>
      </c>
      <c r="E11" s="13">
        <f t="shared" si="5"/>
        <v>30</v>
      </c>
      <c r="F11" s="14">
        <f t="shared" si="6"/>
        <v>30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30</v>
      </c>
      <c r="K11" s="27">
        <v>43780</v>
      </c>
      <c r="L11" s="26">
        <v>30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300</v>
      </c>
      <c r="D12" s="13">
        <f t="shared" si="4"/>
        <v>30</v>
      </c>
      <c r="E12" s="13">
        <f t="shared" si="5"/>
        <v>30</v>
      </c>
      <c r="F12" s="14">
        <f t="shared" si="6"/>
        <v>30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30</v>
      </c>
      <c r="K12" s="27">
        <v>43800</v>
      </c>
      <c r="L12" s="26">
        <v>30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300</v>
      </c>
      <c r="D13" s="13">
        <f t="shared" si="4"/>
        <v>30</v>
      </c>
      <c r="E13" s="13">
        <f t="shared" si="5"/>
        <v>30</v>
      </c>
      <c r="F13" s="14">
        <f t="shared" si="6"/>
        <v>30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30</v>
      </c>
      <c r="K13" s="27">
        <v>43840</v>
      </c>
      <c r="L13" s="26">
        <v>30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300</v>
      </c>
      <c r="D14" s="13">
        <f t="shared" si="4"/>
        <v>30</v>
      </c>
      <c r="E14" s="13">
        <f t="shared" si="5"/>
        <v>30</v>
      </c>
      <c r="F14" s="14">
        <f t="shared" si="6"/>
        <v>30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30</v>
      </c>
      <c r="K14" s="27">
        <v>43871</v>
      </c>
      <c r="L14" s="26">
        <v>30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300</v>
      </c>
      <c r="D15" s="13">
        <f t="shared" si="4"/>
        <v>30</v>
      </c>
      <c r="E15" s="13">
        <f t="shared" si="5"/>
        <v>30</v>
      </c>
      <c r="F15" s="14">
        <f t="shared" si="6"/>
        <v>30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30</v>
      </c>
      <c r="K15" s="29">
        <v>43900</v>
      </c>
      <c r="L15" s="26">
        <v>30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300</v>
      </c>
      <c r="D16" s="13">
        <f t="shared" si="4"/>
        <v>30</v>
      </c>
      <c r="E16" s="13">
        <f t="shared" si="5"/>
        <v>30</v>
      </c>
      <c r="F16" s="14">
        <f t="shared" si="6"/>
        <v>30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30</v>
      </c>
      <c r="K16" s="25">
        <v>43938</v>
      </c>
      <c r="L16" s="26">
        <v>30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300</v>
      </c>
      <c r="D17" s="13">
        <f t="shared" si="4"/>
        <v>30</v>
      </c>
      <c r="E17" s="13">
        <f t="shared" si="5"/>
        <v>30</v>
      </c>
      <c r="F17" s="14">
        <f t="shared" si="6"/>
        <v>30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30</v>
      </c>
      <c r="K17" s="25">
        <v>43955</v>
      </c>
      <c r="L17" s="26">
        <v>30</v>
      </c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300</v>
      </c>
      <c r="D18" s="13">
        <f t="shared" si="4"/>
        <v>30</v>
      </c>
      <c r="E18" s="13">
        <f t="shared" si="5"/>
        <v>30</v>
      </c>
      <c r="F18" s="14">
        <f t="shared" si="6"/>
        <v>30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30</v>
      </c>
      <c r="K18" s="25">
        <v>44090</v>
      </c>
      <c r="L18" s="26">
        <v>30</v>
      </c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300</v>
      </c>
      <c r="D19" s="13">
        <f t="shared" si="4"/>
        <v>30</v>
      </c>
      <c r="E19" s="13">
        <f t="shared" si="5"/>
        <v>30</v>
      </c>
      <c r="F19" s="14">
        <f t="shared" si="6"/>
        <v>30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30</v>
      </c>
      <c r="K19" s="25">
        <v>44090</v>
      </c>
      <c r="L19" s="26">
        <v>30</v>
      </c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300</v>
      </c>
      <c r="D20" s="13">
        <f t="shared" si="4"/>
        <v>30</v>
      </c>
      <c r="E20" s="13">
        <f t="shared" si="5"/>
        <v>30</v>
      </c>
      <c r="F20" s="14">
        <f t="shared" si="6"/>
        <v>30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30</v>
      </c>
      <c r="K20" s="25">
        <v>44090</v>
      </c>
      <c r="L20" s="26">
        <v>30</v>
      </c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300</v>
      </c>
      <c r="D21" s="13">
        <f t="shared" si="4"/>
        <v>30</v>
      </c>
      <c r="E21" s="13">
        <f t="shared" si="5"/>
        <v>30</v>
      </c>
      <c r="F21" s="14">
        <f t="shared" si="6"/>
        <v>20</v>
      </c>
      <c r="G21" s="14">
        <f t="shared" si="0"/>
        <v>10</v>
      </c>
      <c r="H21" s="14">
        <f t="shared" si="7"/>
        <v>0</v>
      </c>
      <c r="I21" s="24">
        <f t="shared" si="8"/>
        <v>0</v>
      </c>
      <c r="J21" s="24">
        <f t="shared" si="9"/>
        <v>20</v>
      </c>
      <c r="K21" s="25">
        <v>44090</v>
      </c>
      <c r="L21" s="26">
        <v>20</v>
      </c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300</v>
      </c>
      <c r="D22" s="13">
        <f t="shared" si="4"/>
        <v>30</v>
      </c>
      <c r="E22" s="13">
        <f t="shared" si="5"/>
        <v>40</v>
      </c>
      <c r="F22" s="14">
        <f t="shared" si="6"/>
        <v>0</v>
      </c>
      <c r="G22" s="14">
        <f t="shared" si="0"/>
        <v>40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300</v>
      </c>
      <c r="D23" s="13">
        <f t="shared" si="4"/>
        <v>30</v>
      </c>
      <c r="E23" s="13">
        <f t="shared" si="5"/>
        <v>70</v>
      </c>
      <c r="F23" s="14">
        <f t="shared" si="6"/>
        <v>0</v>
      </c>
      <c r="G23" s="14">
        <f t="shared" si="0"/>
        <v>70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300</v>
      </c>
      <c r="D24" s="13">
        <f t="shared" si="4"/>
        <v>30</v>
      </c>
      <c r="E24" s="13">
        <f t="shared" si="5"/>
        <v>100</v>
      </c>
      <c r="F24" s="14">
        <f t="shared" si="6"/>
        <v>0</v>
      </c>
      <c r="G24" s="14">
        <f t="shared" si="0"/>
        <v>100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300</v>
      </c>
      <c r="D25" s="13">
        <f t="shared" si="4"/>
        <v>30</v>
      </c>
      <c r="E25" s="13">
        <f t="shared" si="5"/>
        <v>130</v>
      </c>
      <c r="F25" s="14">
        <f t="shared" si="6"/>
        <v>0</v>
      </c>
      <c r="G25" s="14">
        <f t="shared" si="0"/>
        <v>130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300</v>
      </c>
      <c r="D26" s="13">
        <f t="shared" si="4"/>
        <v>30</v>
      </c>
      <c r="E26" s="13">
        <f t="shared" si="5"/>
        <v>160</v>
      </c>
      <c r="F26" s="14">
        <f t="shared" si="6"/>
        <v>0</v>
      </c>
      <c r="G26" s="14">
        <f t="shared" si="0"/>
        <v>160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300</v>
      </c>
      <c r="D27" s="13">
        <f t="shared" si="4"/>
        <v>30</v>
      </c>
      <c r="E27" s="13">
        <f t="shared" si="5"/>
        <v>190</v>
      </c>
      <c r="F27" s="14">
        <f t="shared" si="6"/>
        <v>0</v>
      </c>
      <c r="G27" s="14">
        <f t="shared" si="0"/>
        <v>190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300</v>
      </c>
      <c r="D28" s="13">
        <f t="shared" si="4"/>
        <v>30</v>
      </c>
      <c r="E28" s="13">
        <f t="shared" si="5"/>
        <v>220</v>
      </c>
      <c r="F28" s="14">
        <f t="shared" si="6"/>
        <v>0</v>
      </c>
      <c r="G28" s="14">
        <f t="shared" si="0"/>
        <v>220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300</v>
      </c>
      <c r="D29" s="13">
        <f t="shared" si="4"/>
        <v>30</v>
      </c>
      <c r="E29" s="13">
        <f t="shared" si="5"/>
        <v>250</v>
      </c>
      <c r="F29" s="14">
        <f t="shared" si="6"/>
        <v>0</v>
      </c>
      <c r="G29" s="14">
        <f t="shared" si="0"/>
        <v>250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300</v>
      </c>
      <c r="D30" s="13">
        <f t="shared" si="4"/>
        <v>30</v>
      </c>
      <c r="E30" s="13">
        <f t="shared" si="5"/>
        <v>280</v>
      </c>
      <c r="F30" s="14">
        <f t="shared" si="6"/>
        <v>0</v>
      </c>
      <c r="G30" s="14">
        <f t="shared" si="0"/>
        <v>280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300</v>
      </c>
      <c r="D31" s="13">
        <f t="shared" si="4"/>
        <v>30</v>
      </c>
      <c r="E31" s="13">
        <f t="shared" si="5"/>
        <v>310</v>
      </c>
      <c r="F31" s="14">
        <f t="shared" si="6"/>
        <v>0</v>
      </c>
      <c r="G31" s="14">
        <f t="shared" si="0"/>
        <v>310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300</v>
      </c>
      <c r="D32" s="13">
        <f t="shared" si="4"/>
        <v>30</v>
      </c>
      <c r="E32" s="13">
        <f t="shared" si="5"/>
        <v>340</v>
      </c>
      <c r="F32" s="14">
        <f t="shared" si="6"/>
        <v>0</v>
      </c>
      <c r="G32" s="14">
        <f t="shared" si="0"/>
        <v>340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300</v>
      </c>
      <c r="D33" s="13">
        <f t="shared" si="4"/>
        <v>30</v>
      </c>
      <c r="E33" s="13">
        <f t="shared" si="5"/>
        <v>370</v>
      </c>
      <c r="F33" s="14">
        <f t="shared" si="6"/>
        <v>0</v>
      </c>
      <c r="G33" s="14">
        <f t="shared" si="0"/>
        <v>370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300</v>
      </c>
      <c r="D34" s="13">
        <f t="shared" si="4"/>
        <v>30</v>
      </c>
      <c r="E34" s="13">
        <f t="shared" si="5"/>
        <v>400</v>
      </c>
      <c r="F34" s="14">
        <f t="shared" si="6"/>
        <v>0</v>
      </c>
      <c r="G34" s="14">
        <f t="shared" si="0"/>
        <v>400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300</v>
      </c>
      <c r="D35" s="13">
        <f t="shared" si="4"/>
        <v>30</v>
      </c>
      <c r="E35" s="13">
        <f t="shared" si="5"/>
        <v>430</v>
      </c>
      <c r="F35" s="14">
        <f t="shared" si="6"/>
        <v>0</v>
      </c>
      <c r="G35" s="14">
        <f t="shared" si="0"/>
        <v>430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300</v>
      </c>
      <c r="D36" s="13">
        <f t="shared" si="4"/>
        <v>30</v>
      </c>
      <c r="E36" s="13">
        <f t="shared" si="5"/>
        <v>460</v>
      </c>
      <c r="F36" s="14">
        <f t="shared" si="6"/>
        <v>0</v>
      </c>
      <c r="G36" s="14">
        <f t="shared" si="0"/>
        <v>460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300</v>
      </c>
      <c r="D37" s="13">
        <f t="shared" si="4"/>
        <v>30</v>
      </c>
      <c r="E37" s="13">
        <f t="shared" si="5"/>
        <v>490</v>
      </c>
      <c r="F37" s="14">
        <f t="shared" si="6"/>
        <v>0</v>
      </c>
      <c r="G37" s="14">
        <f t="shared" ref="G37:G68" si="10">E37-F37</f>
        <v>490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300</v>
      </c>
      <c r="D38" s="13">
        <f t="shared" ref="D38:D69" si="14">C37*$K$1</f>
        <v>30</v>
      </c>
      <c r="E38" s="13">
        <f t="shared" ref="E38:E69" si="15">C37*$K$1+G37</f>
        <v>520</v>
      </c>
      <c r="F38" s="14">
        <f t="shared" ref="F38:F69" si="16">IF(J38&gt;E38,E38,J38)</f>
        <v>0</v>
      </c>
      <c r="G38" s="14">
        <f t="shared" si="10"/>
        <v>520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300</v>
      </c>
      <c r="D39" s="13">
        <f t="shared" si="14"/>
        <v>30</v>
      </c>
      <c r="E39" s="13">
        <f t="shared" si="15"/>
        <v>550</v>
      </c>
      <c r="F39" s="14">
        <f t="shared" si="16"/>
        <v>0</v>
      </c>
      <c r="G39" s="14">
        <f t="shared" si="10"/>
        <v>550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300</v>
      </c>
      <c r="D40" s="13">
        <f t="shared" si="14"/>
        <v>30</v>
      </c>
      <c r="E40" s="13">
        <f t="shared" si="15"/>
        <v>580</v>
      </c>
      <c r="F40" s="14">
        <f t="shared" si="16"/>
        <v>0</v>
      </c>
      <c r="G40" s="14">
        <f t="shared" si="10"/>
        <v>580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300</v>
      </c>
      <c r="D41" s="13">
        <f t="shared" si="14"/>
        <v>30</v>
      </c>
      <c r="E41" s="13">
        <f t="shared" si="15"/>
        <v>610</v>
      </c>
      <c r="F41" s="14">
        <f t="shared" si="16"/>
        <v>0</v>
      </c>
      <c r="G41" s="14">
        <f t="shared" si="10"/>
        <v>610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300</v>
      </c>
      <c r="D42" s="13">
        <f t="shared" si="14"/>
        <v>30</v>
      </c>
      <c r="E42" s="13">
        <f t="shared" si="15"/>
        <v>640</v>
      </c>
      <c r="F42" s="14">
        <f t="shared" si="16"/>
        <v>0</v>
      </c>
      <c r="G42" s="14">
        <f t="shared" si="10"/>
        <v>640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300</v>
      </c>
      <c r="D43" s="13">
        <f t="shared" si="14"/>
        <v>30</v>
      </c>
      <c r="E43" s="13">
        <f t="shared" si="15"/>
        <v>670</v>
      </c>
      <c r="F43" s="14">
        <f t="shared" si="16"/>
        <v>0</v>
      </c>
      <c r="G43" s="14">
        <f t="shared" si="10"/>
        <v>670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300</v>
      </c>
      <c r="D44" s="13">
        <f t="shared" si="14"/>
        <v>30</v>
      </c>
      <c r="E44" s="13">
        <f t="shared" si="15"/>
        <v>700</v>
      </c>
      <c r="F44" s="14">
        <f t="shared" si="16"/>
        <v>0</v>
      </c>
      <c r="G44" s="14">
        <f t="shared" si="10"/>
        <v>700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300</v>
      </c>
      <c r="D45" s="13">
        <f t="shared" si="14"/>
        <v>30</v>
      </c>
      <c r="E45" s="13">
        <f t="shared" si="15"/>
        <v>730</v>
      </c>
      <c r="F45" s="14">
        <f t="shared" si="16"/>
        <v>0</v>
      </c>
      <c r="G45" s="14">
        <f t="shared" si="10"/>
        <v>730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300</v>
      </c>
      <c r="D46" s="13">
        <f t="shared" si="14"/>
        <v>30</v>
      </c>
      <c r="E46" s="13">
        <f t="shared" si="15"/>
        <v>760</v>
      </c>
      <c r="F46" s="14">
        <f t="shared" si="16"/>
        <v>0</v>
      </c>
      <c r="G46" s="14">
        <f t="shared" si="10"/>
        <v>760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300</v>
      </c>
      <c r="D47" s="13">
        <f t="shared" si="14"/>
        <v>30</v>
      </c>
      <c r="E47" s="13">
        <f t="shared" si="15"/>
        <v>790</v>
      </c>
      <c r="F47" s="14">
        <f t="shared" si="16"/>
        <v>0</v>
      </c>
      <c r="G47" s="14">
        <f t="shared" si="10"/>
        <v>790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300</v>
      </c>
      <c r="D48" s="13">
        <f t="shared" si="14"/>
        <v>30</v>
      </c>
      <c r="E48" s="13">
        <f t="shared" si="15"/>
        <v>820</v>
      </c>
      <c r="F48" s="14">
        <f t="shared" si="16"/>
        <v>0</v>
      </c>
      <c r="G48" s="14">
        <f t="shared" si="10"/>
        <v>820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300</v>
      </c>
      <c r="D49" s="13">
        <f t="shared" si="14"/>
        <v>30</v>
      </c>
      <c r="E49" s="13">
        <f t="shared" si="15"/>
        <v>850</v>
      </c>
      <c r="F49" s="14">
        <f t="shared" si="16"/>
        <v>0</v>
      </c>
      <c r="G49" s="14">
        <f t="shared" si="10"/>
        <v>850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300</v>
      </c>
      <c r="D50" s="13">
        <f t="shared" si="14"/>
        <v>30</v>
      </c>
      <c r="E50" s="13">
        <f t="shared" si="15"/>
        <v>880</v>
      </c>
      <c r="F50" s="14">
        <f t="shared" si="16"/>
        <v>0</v>
      </c>
      <c r="G50" s="14">
        <f t="shared" si="10"/>
        <v>880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300</v>
      </c>
      <c r="D51" s="13">
        <f t="shared" si="14"/>
        <v>30</v>
      </c>
      <c r="E51" s="13">
        <f t="shared" si="15"/>
        <v>910</v>
      </c>
      <c r="F51" s="14">
        <f t="shared" si="16"/>
        <v>0</v>
      </c>
      <c r="G51" s="14">
        <f t="shared" si="10"/>
        <v>910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300</v>
      </c>
      <c r="D52" s="13">
        <f t="shared" si="14"/>
        <v>30</v>
      </c>
      <c r="E52" s="13">
        <f t="shared" si="15"/>
        <v>940</v>
      </c>
      <c r="F52" s="14">
        <f t="shared" si="16"/>
        <v>0</v>
      </c>
      <c r="G52" s="14">
        <f t="shared" si="10"/>
        <v>940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300</v>
      </c>
      <c r="D53" s="13">
        <f t="shared" si="14"/>
        <v>30</v>
      </c>
      <c r="E53" s="13">
        <f t="shared" si="15"/>
        <v>970</v>
      </c>
      <c r="F53" s="14">
        <f t="shared" si="16"/>
        <v>0</v>
      </c>
      <c r="G53" s="14">
        <f t="shared" si="10"/>
        <v>970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300</v>
      </c>
      <c r="D54" s="13">
        <f t="shared" si="14"/>
        <v>30</v>
      </c>
      <c r="E54" s="13">
        <f t="shared" si="15"/>
        <v>1000</v>
      </c>
      <c r="F54" s="14">
        <f t="shared" si="16"/>
        <v>0</v>
      </c>
      <c r="G54" s="14">
        <f t="shared" si="10"/>
        <v>1000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300</v>
      </c>
      <c r="D55" s="13">
        <f t="shared" si="14"/>
        <v>30</v>
      </c>
      <c r="E55" s="13">
        <f t="shared" si="15"/>
        <v>1030</v>
      </c>
      <c r="F55" s="14">
        <f t="shared" si="16"/>
        <v>0</v>
      </c>
      <c r="G55" s="14">
        <f t="shared" si="10"/>
        <v>1030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300</v>
      </c>
      <c r="D56" s="13">
        <f t="shared" si="14"/>
        <v>30</v>
      </c>
      <c r="E56" s="13">
        <f t="shared" si="15"/>
        <v>1060</v>
      </c>
      <c r="F56" s="14">
        <f t="shared" si="16"/>
        <v>0</v>
      </c>
      <c r="G56" s="14">
        <f t="shared" si="10"/>
        <v>1060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300</v>
      </c>
      <c r="D57" s="13">
        <f t="shared" si="14"/>
        <v>30</v>
      </c>
      <c r="E57" s="13">
        <f t="shared" si="15"/>
        <v>1090</v>
      </c>
      <c r="F57" s="14">
        <f t="shared" si="16"/>
        <v>0</v>
      </c>
      <c r="G57" s="14">
        <f t="shared" si="10"/>
        <v>1090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300</v>
      </c>
      <c r="D58" s="13">
        <f t="shared" si="14"/>
        <v>30</v>
      </c>
      <c r="E58" s="13">
        <f t="shared" si="15"/>
        <v>1120</v>
      </c>
      <c r="F58" s="14">
        <f t="shared" si="16"/>
        <v>0</v>
      </c>
      <c r="G58" s="14">
        <f t="shared" si="10"/>
        <v>1120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300</v>
      </c>
      <c r="D59" s="13">
        <f t="shared" si="14"/>
        <v>30</v>
      </c>
      <c r="E59" s="13">
        <f t="shared" si="15"/>
        <v>1150</v>
      </c>
      <c r="F59" s="14">
        <f t="shared" si="16"/>
        <v>0</v>
      </c>
      <c r="G59" s="14">
        <f t="shared" si="10"/>
        <v>1150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300</v>
      </c>
      <c r="D60" s="13">
        <f t="shared" si="14"/>
        <v>30</v>
      </c>
      <c r="E60" s="13">
        <f t="shared" si="15"/>
        <v>1180</v>
      </c>
      <c r="F60" s="14">
        <f t="shared" si="16"/>
        <v>0</v>
      </c>
      <c r="G60" s="14">
        <f t="shared" si="10"/>
        <v>1180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300</v>
      </c>
      <c r="D61" s="13">
        <f t="shared" si="14"/>
        <v>30</v>
      </c>
      <c r="E61" s="13">
        <f t="shared" si="15"/>
        <v>1210</v>
      </c>
      <c r="F61" s="14">
        <f t="shared" si="16"/>
        <v>0</v>
      </c>
      <c r="G61" s="14">
        <f t="shared" si="10"/>
        <v>1210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300</v>
      </c>
      <c r="D62" s="13">
        <f t="shared" si="14"/>
        <v>30</v>
      </c>
      <c r="E62" s="13">
        <f t="shared" si="15"/>
        <v>1240</v>
      </c>
      <c r="F62" s="14">
        <f t="shared" si="16"/>
        <v>0</v>
      </c>
      <c r="G62" s="14">
        <f t="shared" si="10"/>
        <v>1240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300</v>
      </c>
      <c r="D63" s="13">
        <f t="shared" si="14"/>
        <v>30</v>
      </c>
      <c r="E63" s="13">
        <f t="shared" si="15"/>
        <v>1270</v>
      </c>
      <c r="F63" s="14">
        <f t="shared" si="16"/>
        <v>0</v>
      </c>
      <c r="G63" s="14">
        <f t="shared" si="10"/>
        <v>1270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300</v>
      </c>
      <c r="D64" s="13">
        <f t="shared" si="14"/>
        <v>30</v>
      </c>
      <c r="E64" s="13">
        <f t="shared" si="15"/>
        <v>1300</v>
      </c>
      <c r="F64" s="14">
        <f t="shared" si="16"/>
        <v>0</v>
      </c>
      <c r="G64" s="14">
        <f t="shared" si="10"/>
        <v>1300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300</v>
      </c>
      <c r="D65" s="13">
        <f t="shared" si="14"/>
        <v>30</v>
      </c>
      <c r="E65" s="13">
        <f t="shared" si="15"/>
        <v>1330</v>
      </c>
      <c r="F65" s="14">
        <f t="shared" si="16"/>
        <v>0</v>
      </c>
      <c r="G65" s="14">
        <f t="shared" si="10"/>
        <v>1330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300</v>
      </c>
      <c r="D66" s="13">
        <f t="shared" si="14"/>
        <v>30</v>
      </c>
      <c r="E66" s="13">
        <f t="shared" si="15"/>
        <v>1360</v>
      </c>
      <c r="F66" s="14">
        <f t="shared" si="16"/>
        <v>0</v>
      </c>
      <c r="G66" s="14">
        <f t="shared" si="10"/>
        <v>1360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300</v>
      </c>
      <c r="D67" s="13">
        <f t="shared" si="14"/>
        <v>30</v>
      </c>
      <c r="E67" s="13">
        <f t="shared" si="15"/>
        <v>1390</v>
      </c>
      <c r="F67" s="14">
        <f t="shared" si="16"/>
        <v>0</v>
      </c>
      <c r="G67" s="14">
        <f t="shared" si="10"/>
        <v>1390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300</v>
      </c>
      <c r="D68" s="13">
        <f t="shared" si="14"/>
        <v>30</v>
      </c>
      <c r="E68" s="13">
        <f t="shared" si="15"/>
        <v>1420</v>
      </c>
      <c r="F68" s="14">
        <f t="shared" si="16"/>
        <v>0</v>
      </c>
      <c r="G68" s="14">
        <f t="shared" si="10"/>
        <v>1420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300</v>
      </c>
      <c r="D69" s="13">
        <f t="shared" si="14"/>
        <v>30</v>
      </c>
      <c r="E69" s="13">
        <f t="shared" si="15"/>
        <v>1450</v>
      </c>
      <c r="F69" s="14">
        <f t="shared" si="16"/>
        <v>0</v>
      </c>
      <c r="G69" s="14">
        <f t="shared" ref="G69:G100" si="19">E69-F69</f>
        <v>1450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300</v>
      </c>
      <c r="D70" s="13">
        <f t="shared" ref="D70:D101" si="23">C69*$K$1</f>
        <v>30</v>
      </c>
      <c r="E70" s="13">
        <f t="shared" ref="E70:E101" si="24">C69*$K$1+G69</f>
        <v>1480</v>
      </c>
      <c r="F70" s="14">
        <f t="shared" ref="F70:F101" si="25">IF(J70&gt;E70,E70,J70)</f>
        <v>0</v>
      </c>
      <c r="G70" s="14">
        <f t="shared" si="19"/>
        <v>1480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300</v>
      </c>
      <c r="D71" s="13">
        <f t="shared" si="23"/>
        <v>30</v>
      </c>
      <c r="E71" s="13">
        <f t="shared" si="24"/>
        <v>1510</v>
      </c>
      <c r="F71" s="14">
        <f t="shared" si="25"/>
        <v>0</v>
      </c>
      <c r="G71" s="14">
        <f t="shared" si="19"/>
        <v>1510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300</v>
      </c>
      <c r="D72" s="13">
        <f t="shared" si="23"/>
        <v>30</v>
      </c>
      <c r="E72" s="13">
        <f t="shared" si="24"/>
        <v>1540</v>
      </c>
      <c r="F72" s="14">
        <f t="shared" si="25"/>
        <v>0</v>
      </c>
      <c r="G72" s="14">
        <f t="shared" si="19"/>
        <v>1540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300</v>
      </c>
      <c r="D73" s="13">
        <f t="shared" si="23"/>
        <v>30</v>
      </c>
      <c r="E73" s="13">
        <f t="shared" si="24"/>
        <v>1570</v>
      </c>
      <c r="F73" s="14">
        <f t="shared" si="25"/>
        <v>0</v>
      </c>
      <c r="G73" s="14">
        <f t="shared" si="19"/>
        <v>1570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300</v>
      </c>
      <c r="D74" s="13">
        <f t="shared" si="23"/>
        <v>30</v>
      </c>
      <c r="E74" s="13">
        <f t="shared" si="24"/>
        <v>1600</v>
      </c>
      <c r="F74" s="14">
        <f t="shared" si="25"/>
        <v>0</v>
      </c>
      <c r="G74" s="14">
        <f t="shared" si="19"/>
        <v>1600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300</v>
      </c>
      <c r="D75" s="13">
        <f t="shared" si="23"/>
        <v>30</v>
      </c>
      <c r="E75" s="13">
        <f t="shared" si="24"/>
        <v>1630</v>
      </c>
      <c r="F75" s="14">
        <f t="shared" si="25"/>
        <v>0</v>
      </c>
      <c r="G75" s="14">
        <f t="shared" si="19"/>
        <v>1630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300</v>
      </c>
      <c r="D76" s="13">
        <f t="shared" si="23"/>
        <v>30</v>
      </c>
      <c r="E76" s="13">
        <f t="shared" si="24"/>
        <v>1660</v>
      </c>
      <c r="F76" s="14">
        <f t="shared" si="25"/>
        <v>0</v>
      </c>
      <c r="G76" s="14">
        <f t="shared" si="19"/>
        <v>1660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300</v>
      </c>
      <c r="D77" s="13">
        <f t="shared" si="23"/>
        <v>30</v>
      </c>
      <c r="E77" s="13">
        <f t="shared" si="24"/>
        <v>1690</v>
      </c>
      <c r="F77" s="14">
        <f t="shared" si="25"/>
        <v>0</v>
      </c>
      <c r="G77" s="14">
        <f t="shared" si="19"/>
        <v>1690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300</v>
      </c>
      <c r="D78" s="13">
        <f t="shared" si="23"/>
        <v>30</v>
      </c>
      <c r="E78" s="13">
        <f t="shared" si="24"/>
        <v>1720</v>
      </c>
      <c r="F78" s="14">
        <f t="shared" si="25"/>
        <v>0</v>
      </c>
      <c r="G78" s="14">
        <f t="shared" si="19"/>
        <v>1720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300</v>
      </c>
      <c r="D79" s="13">
        <f t="shared" si="23"/>
        <v>30</v>
      </c>
      <c r="E79" s="13">
        <f t="shared" si="24"/>
        <v>1750</v>
      </c>
      <c r="F79" s="14">
        <f t="shared" si="25"/>
        <v>0</v>
      </c>
      <c r="G79" s="14">
        <f t="shared" si="19"/>
        <v>1750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300</v>
      </c>
      <c r="D80" s="13">
        <f t="shared" si="23"/>
        <v>30</v>
      </c>
      <c r="E80" s="13">
        <f t="shared" si="24"/>
        <v>1780</v>
      </c>
      <c r="F80" s="14">
        <f t="shared" si="25"/>
        <v>0</v>
      </c>
      <c r="G80" s="14">
        <f t="shared" si="19"/>
        <v>1780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300</v>
      </c>
      <c r="D81" s="13">
        <f t="shared" si="23"/>
        <v>30</v>
      </c>
      <c r="E81" s="13">
        <f t="shared" si="24"/>
        <v>1810</v>
      </c>
      <c r="F81" s="14">
        <f t="shared" si="25"/>
        <v>0</v>
      </c>
      <c r="G81" s="14">
        <f t="shared" si="19"/>
        <v>1810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300</v>
      </c>
      <c r="D82" s="13">
        <f t="shared" si="23"/>
        <v>30</v>
      </c>
      <c r="E82" s="13">
        <f t="shared" si="24"/>
        <v>1840</v>
      </c>
      <c r="F82" s="14">
        <f t="shared" si="25"/>
        <v>0</v>
      </c>
      <c r="G82" s="14">
        <f t="shared" si="19"/>
        <v>1840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300</v>
      </c>
      <c r="D83" s="13">
        <f t="shared" si="23"/>
        <v>30</v>
      </c>
      <c r="E83" s="13">
        <f t="shared" si="24"/>
        <v>1870</v>
      </c>
      <c r="F83" s="14">
        <f t="shared" si="25"/>
        <v>0</v>
      </c>
      <c r="G83" s="14">
        <f t="shared" si="19"/>
        <v>1870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300</v>
      </c>
      <c r="D84" s="13">
        <f t="shared" si="23"/>
        <v>30</v>
      </c>
      <c r="E84" s="13">
        <f t="shared" si="24"/>
        <v>1900</v>
      </c>
      <c r="F84" s="14">
        <f t="shared" si="25"/>
        <v>0</v>
      </c>
      <c r="G84" s="14">
        <f t="shared" si="19"/>
        <v>1900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300</v>
      </c>
      <c r="D85" s="13">
        <f t="shared" si="23"/>
        <v>30</v>
      </c>
      <c r="E85" s="13">
        <f t="shared" si="24"/>
        <v>1930</v>
      </c>
      <c r="F85" s="14">
        <f t="shared" si="25"/>
        <v>0</v>
      </c>
      <c r="G85" s="14">
        <f t="shared" si="19"/>
        <v>1930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300</v>
      </c>
      <c r="D86" s="13">
        <f t="shared" si="23"/>
        <v>30</v>
      </c>
      <c r="E86" s="13">
        <f t="shared" si="24"/>
        <v>1960</v>
      </c>
      <c r="F86" s="14">
        <f t="shared" si="25"/>
        <v>0</v>
      </c>
      <c r="G86" s="14">
        <f t="shared" si="19"/>
        <v>1960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300</v>
      </c>
      <c r="D87" s="13">
        <f t="shared" si="23"/>
        <v>30</v>
      </c>
      <c r="E87" s="13">
        <f t="shared" si="24"/>
        <v>1990</v>
      </c>
      <c r="F87" s="14">
        <f t="shared" si="25"/>
        <v>0</v>
      </c>
      <c r="G87" s="14">
        <f t="shared" si="19"/>
        <v>1990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300</v>
      </c>
      <c r="D88" s="13">
        <f t="shared" si="23"/>
        <v>30</v>
      </c>
      <c r="E88" s="13">
        <f t="shared" si="24"/>
        <v>2020</v>
      </c>
      <c r="F88" s="14">
        <f t="shared" si="25"/>
        <v>0</v>
      </c>
      <c r="G88" s="14">
        <f t="shared" si="19"/>
        <v>2020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300</v>
      </c>
      <c r="D89" s="13">
        <f t="shared" si="23"/>
        <v>30</v>
      </c>
      <c r="E89" s="13">
        <f t="shared" si="24"/>
        <v>2050</v>
      </c>
      <c r="F89" s="14">
        <f t="shared" si="25"/>
        <v>0</v>
      </c>
      <c r="G89" s="14">
        <f t="shared" si="19"/>
        <v>2050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300</v>
      </c>
      <c r="D90" s="13">
        <f t="shared" si="23"/>
        <v>30</v>
      </c>
      <c r="E90" s="13">
        <f t="shared" si="24"/>
        <v>2080</v>
      </c>
      <c r="F90" s="14">
        <f t="shared" si="25"/>
        <v>0</v>
      </c>
      <c r="G90" s="14">
        <f t="shared" si="19"/>
        <v>2080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300</v>
      </c>
      <c r="D91" s="13">
        <f t="shared" si="23"/>
        <v>30</v>
      </c>
      <c r="E91" s="13">
        <f t="shared" si="24"/>
        <v>2110</v>
      </c>
      <c r="F91" s="14">
        <f t="shared" si="25"/>
        <v>0</v>
      </c>
      <c r="G91" s="14">
        <f t="shared" si="19"/>
        <v>2110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300</v>
      </c>
      <c r="D92" s="13">
        <f t="shared" si="23"/>
        <v>30</v>
      </c>
      <c r="E92" s="13">
        <f t="shared" si="24"/>
        <v>2140</v>
      </c>
      <c r="F92" s="14">
        <f t="shared" si="25"/>
        <v>0</v>
      </c>
      <c r="G92" s="14">
        <f t="shared" si="19"/>
        <v>2140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300</v>
      </c>
      <c r="D93" s="13">
        <f t="shared" si="23"/>
        <v>30</v>
      </c>
      <c r="E93" s="13">
        <f t="shared" si="24"/>
        <v>2170</v>
      </c>
      <c r="F93" s="14">
        <f t="shared" si="25"/>
        <v>0</v>
      </c>
      <c r="G93" s="14">
        <f t="shared" si="19"/>
        <v>2170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300</v>
      </c>
      <c r="D94" s="13">
        <f t="shared" si="23"/>
        <v>30</v>
      </c>
      <c r="E94" s="13">
        <f t="shared" si="24"/>
        <v>2200</v>
      </c>
      <c r="F94" s="14">
        <f t="shared" si="25"/>
        <v>0</v>
      </c>
      <c r="G94" s="14">
        <f t="shared" si="19"/>
        <v>2200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300</v>
      </c>
      <c r="D95" s="13">
        <f t="shared" si="23"/>
        <v>30</v>
      </c>
      <c r="E95" s="13">
        <f t="shared" si="24"/>
        <v>2230</v>
      </c>
      <c r="F95" s="14">
        <f t="shared" si="25"/>
        <v>0</v>
      </c>
      <c r="G95" s="14">
        <f t="shared" si="19"/>
        <v>2230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300</v>
      </c>
      <c r="D96" s="13">
        <f t="shared" si="23"/>
        <v>30</v>
      </c>
      <c r="E96" s="13">
        <f t="shared" si="24"/>
        <v>2260</v>
      </c>
      <c r="F96" s="14">
        <f t="shared" si="25"/>
        <v>0</v>
      </c>
      <c r="G96" s="14">
        <f t="shared" si="19"/>
        <v>2260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300</v>
      </c>
      <c r="D97" s="13">
        <f t="shared" si="23"/>
        <v>30</v>
      </c>
      <c r="E97" s="13">
        <f t="shared" si="24"/>
        <v>2290</v>
      </c>
      <c r="F97" s="14">
        <f t="shared" si="25"/>
        <v>0</v>
      </c>
      <c r="G97" s="14">
        <f t="shared" si="19"/>
        <v>2290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300</v>
      </c>
      <c r="D98" s="13">
        <f t="shared" si="23"/>
        <v>30</v>
      </c>
      <c r="E98" s="13">
        <f t="shared" si="24"/>
        <v>2320</v>
      </c>
      <c r="F98" s="14">
        <f t="shared" si="25"/>
        <v>0</v>
      </c>
      <c r="G98" s="14">
        <f t="shared" si="19"/>
        <v>2320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300</v>
      </c>
      <c r="D99" s="13">
        <f t="shared" si="23"/>
        <v>30</v>
      </c>
      <c r="E99" s="13">
        <f t="shared" si="24"/>
        <v>2350</v>
      </c>
      <c r="F99" s="14">
        <f t="shared" si="25"/>
        <v>0</v>
      </c>
      <c r="G99" s="14">
        <f t="shared" si="19"/>
        <v>2350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300</v>
      </c>
      <c r="D100" s="13">
        <f t="shared" si="23"/>
        <v>30</v>
      </c>
      <c r="E100" s="13">
        <f t="shared" si="24"/>
        <v>2380</v>
      </c>
      <c r="F100" s="14">
        <f t="shared" si="25"/>
        <v>0</v>
      </c>
      <c r="G100" s="14">
        <f t="shared" si="19"/>
        <v>2380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300</v>
      </c>
      <c r="D101" s="13">
        <f t="shared" si="23"/>
        <v>30</v>
      </c>
      <c r="E101" s="13">
        <f t="shared" si="24"/>
        <v>2410</v>
      </c>
      <c r="F101" s="14">
        <f t="shared" si="25"/>
        <v>0</v>
      </c>
      <c r="G101" s="14">
        <f t="shared" ref="G101:G124" si="29">E101-F101</f>
        <v>2410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300</v>
      </c>
      <c r="D102" s="13">
        <f t="shared" ref="D102:D124" si="33">C101*$K$1</f>
        <v>30</v>
      </c>
      <c r="E102" s="13">
        <f t="shared" ref="E102:E124" si="34">C101*$K$1+G101</f>
        <v>2440</v>
      </c>
      <c r="F102" s="14">
        <f t="shared" ref="F102:F124" si="35">IF(J102&gt;E102,E102,J102)</f>
        <v>0</v>
      </c>
      <c r="G102" s="14">
        <f t="shared" si="29"/>
        <v>2440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300</v>
      </c>
      <c r="D103" s="13">
        <f t="shared" si="33"/>
        <v>30</v>
      </c>
      <c r="E103" s="13">
        <f t="shared" si="34"/>
        <v>2470</v>
      </c>
      <c r="F103" s="14">
        <f t="shared" si="35"/>
        <v>0</v>
      </c>
      <c r="G103" s="14">
        <f t="shared" si="29"/>
        <v>2470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300</v>
      </c>
      <c r="D104" s="13">
        <f t="shared" si="33"/>
        <v>30</v>
      </c>
      <c r="E104" s="13">
        <f t="shared" si="34"/>
        <v>2500</v>
      </c>
      <c r="F104" s="14">
        <f t="shared" si="35"/>
        <v>0</v>
      </c>
      <c r="G104" s="14">
        <f t="shared" si="29"/>
        <v>2500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300</v>
      </c>
      <c r="D105" s="13">
        <f t="shared" si="33"/>
        <v>30</v>
      </c>
      <c r="E105" s="13">
        <f t="shared" si="34"/>
        <v>2530</v>
      </c>
      <c r="F105" s="14">
        <f t="shared" si="35"/>
        <v>0</v>
      </c>
      <c r="G105" s="14">
        <f t="shared" si="29"/>
        <v>2530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300</v>
      </c>
      <c r="D106" s="13">
        <f t="shared" si="33"/>
        <v>30</v>
      </c>
      <c r="E106" s="13">
        <f t="shared" si="34"/>
        <v>2560</v>
      </c>
      <c r="F106" s="14">
        <f t="shared" si="35"/>
        <v>0</v>
      </c>
      <c r="G106" s="14">
        <f t="shared" si="29"/>
        <v>2560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300</v>
      </c>
      <c r="D107" s="13">
        <f t="shared" si="33"/>
        <v>30</v>
      </c>
      <c r="E107" s="13">
        <f t="shared" si="34"/>
        <v>2590</v>
      </c>
      <c r="F107" s="14">
        <f t="shared" si="35"/>
        <v>0</v>
      </c>
      <c r="G107" s="14">
        <f t="shared" si="29"/>
        <v>2590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300</v>
      </c>
      <c r="D108" s="13">
        <f t="shared" si="33"/>
        <v>30</v>
      </c>
      <c r="E108" s="13">
        <f t="shared" si="34"/>
        <v>2620</v>
      </c>
      <c r="F108" s="14">
        <f t="shared" si="35"/>
        <v>0</v>
      </c>
      <c r="G108" s="14">
        <f t="shared" si="29"/>
        <v>2620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300</v>
      </c>
      <c r="D109" s="13">
        <f t="shared" si="33"/>
        <v>30</v>
      </c>
      <c r="E109" s="13">
        <f t="shared" si="34"/>
        <v>2650</v>
      </c>
      <c r="F109" s="14">
        <f t="shared" si="35"/>
        <v>0</v>
      </c>
      <c r="G109" s="14">
        <f t="shared" si="29"/>
        <v>2650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300</v>
      </c>
      <c r="D110" s="13">
        <f t="shared" si="33"/>
        <v>30</v>
      </c>
      <c r="E110" s="13">
        <f t="shared" si="34"/>
        <v>2680</v>
      </c>
      <c r="F110" s="14">
        <f t="shared" si="35"/>
        <v>0</v>
      </c>
      <c r="G110" s="14">
        <f t="shared" si="29"/>
        <v>2680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300</v>
      </c>
      <c r="D111" s="13">
        <f t="shared" si="33"/>
        <v>30</v>
      </c>
      <c r="E111" s="13">
        <f t="shared" si="34"/>
        <v>2710</v>
      </c>
      <c r="F111" s="14">
        <f t="shared" si="35"/>
        <v>0</v>
      </c>
      <c r="G111" s="14">
        <f t="shared" si="29"/>
        <v>2710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300</v>
      </c>
      <c r="D112" s="13">
        <f t="shared" si="33"/>
        <v>30</v>
      </c>
      <c r="E112" s="13">
        <f t="shared" si="34"/>
        <v>2740</v>
      </c>
      <c r="F112" s="14">
        <f t="shared" si="35"/>
        <v>0</v>
      </c>
      <c r="G112" s="14">
        <f t="shared" si="29"/>
        <v>2740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300</v>
      </c>
      <c r="D113" s="13">
        <f t="shared" si="33"/>
        <v>30</v>
      </c>
      <c r="E113" s="13">
        <f t="shared" si="34"/>
        <v>2770</v>
      </c>
      <c r="F113" s="14">
        <f t="shared" si="35"/>
        <v>0</v>
      </c>
      <c r="G113" s="14">
        <f t="shared" si="29"/>
        <v>2770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300</v>
      </c>
      <c r="D114" s="13">
        <f t="shared" si="33"/>
        <v>30</v>
      </c>
      <c r="E114" s="13">
        <f t="shared" si="34"/>
        <v>2800</v>
      </c>
      <c r="F114" s="14">
        <f t="shared" si="35"/>
        <v>0</v>
      </c>
      <c r="G114" s="14">
        <f t="shared" si="29"/>
        <v>2800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300</v>
      </c>
      <c r="D115" s="13">
        <f t="shared" si="33"/>
        <v>30</v>
      </c>
      <c r="E115" s="13">
        <f t="shared" si="34"/>
        <v>2830</v>
      </c>
      <c r="F115" s="14">
        <f t="shared" si="35"/>
        <v>0</v>
      </c>
      <c r="G115" s="14">
        <f t="shared" si="29"/>
        <v>2830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300</v>
      </c>
      <c r="D116" s="13">
        <f t="shared" si="33"/>
        <v>30</v>
      </c>
      <c r="E116" s="13">
        <f t="shared" si="34"/>
        <v>2860</v>
      </c>
      <c r="F116" s="14">
        <f t="shared" si="35"/>
        <v>0</v>
      </c>
      <c r="G116" s="14">
        <f t="shared" si="29"/>
        <v>2860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300</v>
      </c>
      <c r="D117" s="13">
        <f t="shared" si="33"/>
        <v>30</v>
      </c>
      <c r="E117" s="13">
        <f t="shared" si="34"/>
        <v>2890</v>
      </c>
      <c r="F117" s="14">
        <f t="shared" si="35"/>
        <v>0</v>
      </c>
      <c r="G117" s="14">
        <f t="shared" si="29"/>
        <v>2890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300</v>
      </c>
      <c r="D118" s="13">
        <f t="shared" si="33"/>
        <v>30</v>
      </c>
      <c r="E118" s="13">
        <f t="shared" si="34"/>
        <v>2920</v>
      </c>
      <c r="F118" s="14">
        <f t="shared" si="35"/>
        <v>0</v>
      </c>
      <c r="G118" s="14">
        <f t="shared" si="29"/>
        <v>2920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300</v>
      </c>
      <c r="D119" s="13">
        <f t="shared" si="33"/>
        <v>30</v>
      </c>
      <c r="E119" s="13">
        <f t="shared" si="34"/>
        <v>2950</v>
      </c>
      <c r="F119" s="14">
        <f t="shared" si="35"/>
        <v>0</v>
      </c>
      <c r="G119" s="14">
        <f t="shared" si="29"/>
        <v>2950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300</v>
      </c>
      <c r="D120" s="13">
        <f t="shared" si="33"/>
        <v>30</v>
      </c>
      <c r="E120" s="13">
        <f t="shared" si="34"/>
        <v>2980</v>
      </c>
      <c r="F120" s="14">
        <f t="shared" si="35"/>
        <v>0</v>
      </c>
      <c r="G120" s="14">
        <f t="shared" si="29"/>
        <v>2980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300</v>
      </c>
      <c r="D121" s="13">
        <f t="shared" si="33"/>
        <v>30</v>
      </c>
      <c r="E121" s="13">
        <f t="shared" si="34"/>
        <v>3010</v>
      </c>
      <c r="F121" s="14">
        <f t="shared" si="35"/>
        <v>0</v>
      </c>
      <c r="G121" s="14">
        <f t="shared" si="29"/>
        <v>3010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300</v>
      </c>
      <c r="D122" s="13">
        <f t="shared" si="33"/>
        <v>30</v>
      </c>
      <c r="E122" s="13">
        <f t="shared" si="34"/>
        <v>3040</v>
      </c>
      <c r="F122" s="14">
        <f t="shared" si="35"/>
        <v>0</v>
      </c>
      <c r="G122" s="14">
        <f t="shared" si="29"/>
        <v>3040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300</v>
      </c>
      <c r="D123" s="13">
        <f t="shared" si="33"/>
        <v>30</v>
      </c>
      <c r="E123" s="13">
        <f t="shared" si="34"/>
        <v>3070</v>
      </c>
      <c r="F123" s="14">
        <f t="shared" si="35"/>
        <v>0</v>
      </c>
      <c r="G123" s="14">
        <f t="shared" si="29"/>
        <v>3070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300</v>
      </c>
      <c r="D124" s="13">
        <f t="shared" si="33"/>
        <v>30</v>
      </c>
      <c r="E124" s="13">
        <f t="shared" si="34"/>
        <v>3100</v>
      </c>
      <c r="F124" s="14">
        <f t="shared" si="35"/>
        <v>0</v>
      </c>
      <c r="G124" s="14">
        <f t="shared" si="29"/>
        <v>3100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6" sqref="M26"/>
    </sheetView>
  </sheetViews>
  <sheetFormatPr defaultColWidth="11" defaultRowHeight="15"/>
  <cols>
    <col min="1" max="1" width="7" hidden="1" customWidth="1"/>
    <col min="2" max="2" width="9" customWidth="1"/>
    <col min="4" max="4" width="10.2857142857143" customWidth="1"/>
    <col min="5" max="5" width="11.4285714285714" customWidth="1"/>
    <col min="6" max="6" width="11" customWidth="1"/>
    <col min="7" max="7" width="12.7142857142857" customWidth="1"/>
    <col min="8" max="8" width="11" customWidth="1"/>
    <col min="9" max="9" width="10.4285714285714" customWidth="1"/>
    <col min="10" max="10" width="10.1428571428571" customWidth="1"/>
    <col min="11" max="11" width="11.8571428571429" customWidth="1"/>
    <col min="12" max="12" width="10.5714285714286" customWidth="1"/>
    <col min="13" max="13" width="10.7142857142857" customWidth="1"/>
    <col min="15" max="15" width="12.1428571428571" customWidth="1"/>
    <col min="16" max="16" width="8" customWidth="1"/>
    <col min="17" max="17" width="3.71428571428571" customWidth="1"/>
    <col min="18" max="18" width="19.1428571428571" customWidth="1"/>
    <col min="19" max="19" width="8.85714285714286" customWidth="1"/>
  </cols>
  <sheetData>
    <row r="1" spans="2:16">
      <c r="B1" s="1" t="s">
        <v>9</v>
      </c>
      <c r="C1" s="2" t="s">
        <v>226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43313</v>
      </c>
      <c r="N1" s="19" t="s">
        <v>13</v>
      </c>
      <c r="O1" s="20">
        <v>300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82018</v>
      </c>
      <c r="B5" s="12">
        <f>EDATE(M1,0)</f>
        <v>43313</v>
      </c>
      <c r="C5" s="13">
        <f>IF(H5&gt;0,O1-H5,IF(J5&lt;0,O1-J5,O1))</f>
        <v>300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300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92018</v>
      </c>
      <c r="B6" s="12">
        <f t="shared" ref="B6:B37" si="2">EDATE(B5,1)</f>
        <v>43344</v>
      </c>
      <c r="C6" s="13">
        <f t="shared" ref="C6:C37" si="3">C5-H6+I6</f>
        <v>300</v>
      </c>
      <c r="D6" s="13">
        <f t="shared" ref="D6:D37" si="4">C5*$K$1</f>
        <v>30</v>
      </c>
      <c r="E6" s="13">
        <f t="shared" ref="E6:E37" si="5">C5*$K$1+G5</f>
        <v>30</v>
      </c>
      <c r="F6" s="14">
        <f t="shared" ref="F6:F37" si="6">IF(J6&gt;E6,E6,J6)</f>
        <v>30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30</v>
      </c>
      <c r="K6" s="27">
        <v>43357</v>
      </c>
      <c r="L6" s="26">
        <v>30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102018</v>
      </c>
      <c r="B7" s="12">
        <f t="shared" si="2"/>
        <v>43374</v>
      </c>
      <c r="C7" s="13">
        <f t="shared" si="3"/>
        <v>300</v>
      </c>
      <c r="D7" s="13">
        <f t="shared" si="4"/>
        <v>30</v>
      </c>
      <c r="E7" s="13">
        <f t="shared" si="5"/>
        <v>30</v>
      </c>
      <c r="F7" s="14">
        <f t="shared" si="6"/>
        <v>30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30</v>
      </c>
      <c r="K7" s="27">
        <v>43388</v>
      </c>
      <c r="L7" s="26">
        <v>30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112018</v>
      </c>
      <c r="B8" s="12">
        <f t="shared" si="2"/>
        <v>43405</v>
      </c>
      <c r="C8" s="13">
        <f t="shared" si="3"/>
        <v>300</v>
      </c>
      <c r="D8" s="13">
        <f t="shared" si="4"/>
        <v>30</v>
      </c>
      <c r="E8" s="13">
        <f t="shared" si="5"/>
        <v>30</v>
      </c>
      <c r="F8" s="14">
        <f t="shared" si="6"/>
        <v>30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30</v>
      </c>
      <c r="K8" s="27">
        <v>43420</v>
      </c>
      <c r="L8" s="26">
        <v>30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122018</v>
      </c>
      <c r="B9" s="12">
        <f t="shared" si="2"/>
        <v>43435</v>
      </c>
      <c r="C9" s="13">
        <f t="shared" si="3"/>
        <v>300</v>
      </c>
      <c r="D9" s="13">
        <f t="shared" si="4"/>
        <v>30</v>
      </c>
      <c r="E9" s="13">
        <f t="shared" si="5"/>
        <v>30</v>
      </c>
      <c r="F9" s="14">
        <f t="shared" si="6"/>
        <v>30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30</v>
      </c>
      <c r="K9" s="27">
        <v>43439</v>
      </c>
      <c r="L9" s="26">
        <v>30</v>
      </c>
      <c r="M9" s="27"/>
      <c r="N9" s="28"/>
      <c r="O9" s="27"/>
      <c r="P9" s="28"/>
      <c r="S9" s="5"/>
    </row>
    <row r="10" ht="15.75" spans="1:19">
      <c r="A10" s="5" t="str">
        <f t="shared" si="1"/>
        <v>12019</v>
      </c>
      <c r="B10" s="12">
        <f t="shared" si="2"/>
        <v>43466</v>
      </c>
      <c r="C10" s="13">
        <f t="shared" si="3"/>
        <v>300</v>
      </c>
      <c r="D10" s="13">
        <f t="shared" si="4"/>
        <v>30</v>
      </c>
      <c r="E10" s="13">
        <f t="shared" si="5"/>
        <v>30</v>
      </c>
      <c r="F10" s="14">
        <f t="shared" si="6"/>
        <v>30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30</v>
      </c>
      <c r="K10" s="27">
        <v>43478</v>
      </c>
      <c r="L10" s="26">
        <v>30</v>
      </c>
      <c r="M10" s="27"/>
      <c r="N10" s="28"/>
      <c r="O10" s="27"/>
      <c r="P10" s="28"/>
      <c r="S10" s="5"/>
    </row>
    <row r="11" ht="15.75" spans="1:19">
      <c r="A11" s="5" t="str">
        <f t="shared" si="1"/>
        <v>22019</v>
      </c>
      <c r="B11" s="12">
        <f t="shared" si="2"/>
        <v>43497</v>
      </c>
      <c r="C11" s="13">
        <f t="shared" si="3"/>
        <v>300</v>
      </c>
      <c r="D11" s="13">
        <f t="shared" si="4"/>
        <v>30</v>
      </c>
      <c r="E11" s="13">
        <f t="shared" si="5"/>
        <v>30</v>
      </c>
      <c r="F11" s="14">
        <f t="shared" si="6"/>
        <v>30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30</v>
      </c>
      <c r="K11" s="27">
        <v>43506</v>
      </c>
      <c r="L11" s="26">
        <v>30</v>
      </c>
      <c r="M11" s="27"/>
      <c r="N11" s="28"/>
      <c r="O11" s="27"/>
      <c r="P11" s="28"/>
      <c r="S11" s="5"/>
    </row>
    <row r="12" ht="15.75" spans="1:19">
      <c r="A12" s="5" t="str">
        <f t="shared" si="1"/>
        <v>32019</v>
      </c>
      <c r="B12" s="12">
        <f t="shared" si="2"/>
        <v>43525</v>
      </c>
      <c r="C12" s="13">
        <f t="shared" si="3"/>
        <v>300</v>
      </c>
      <c r="D12" s="13">
        <f t="shared" si="4"/>
        <v>30</v>
      </c>
      <c r="E12" s="13">
        <f t="shared" si="5"/>
        <v>30</v>
      </c>
      <c r="F12" s="14">
        <f t="shared" si="6"/>
        <v>30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30</v>
      </c>
      <c r="K12" s="27">
        <v>43529</v>
      </c>
      <c r="L12" s="26">
        <v>30</v>
      </c>
      <c r="M12" s="27"/>
      <c r="N12" s="28"/>
      <c r="O12" s="27"/>
      <c r="P12" s="28"/>
      <c r="S12" s="5"/>
    </row>
    <row r="13" ht="15.75" spans="1:19">
      <c r="A13" s="5" t="str">
        <f t="shared" si="1"/>
        <v>42019</v>
      </c>
      <c r="B13" s="12">
        <f t="shared" si="2"/>
        <v>43556</v>
      </c>
      <c r="C13" s="13">
        <f t="shared" si="3"/>
        <v>300</v>
      </c>
      <c r="D13" s="13">
        <f t="shared" si="4"/>
        <v>30</v>
      </c>
      <c r="E13" s="13">
        <f t="shared" si="5"/>
        <v>30</v>
      </c>
      <c r="F13" s="14">
        <f t="shared" si="6"/>
        <v>30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30</v>
      </c>
      <c r="K13" s="27">
        <v>43566</v>
      </c>
      <c r="L13" s="26">
        <v>30</v>
      </c>
      <c r="M13" s="27"/>
      <c r="N13" s="28"/>
      <c r="O13" s="27"/>
      <c r="P13" s="28"/>
      <c r="S13" s="5"/>
    </row>
    <row r="14" ht="15.75" spans="1:19">
      <c r="A14" s="5" t="str">
        <f t="shared" si="1"/>
        <v>52019</v>
      </c>
      <c r="B14" s="12">
        <f t="shared" si="2"/>
        <v>43586</v>
      </c>
      <c r="C14" s="13">
        <f t="shared" si="3"/>
        <v>300</v>
      </c>
      <c r="D14" s="13">
        <f t="shared" si="4"/>
        <v>30</v>
      </c>
      <c r="E14" s="13">
        <f t="shared" si="5"/>
        <v>30</v>
      </c>
      <c r="F14" s="14">
        <f t="shared" si="6"/>
        <v>30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30</v>
      </c>
      <c r="K14" s="27">
        <v>43597</v>
      </c>
      <c r="L14" s="26">
        <v>30</v>
      </c>
      <c r="M14" s="27"/>
      <c r="N14" s="28"/>
      <c r="O14" s="27"/>
      <c r="P14" s="28"/>
      <c r="S14" s="5"/>
    </row>
    <row r="15" ht="15.75" spans="1:19">
      <c r="A15" s="5" t="str">
        <f t="shared" si="1"/>
        <v>62019</v>
      </c>
      <c r="B15" s="12">
        <f t="shared" si="2"/>
        <v>43617</v>
      </c>
      <c r="C15" s="13">
        <f t="shared" si="3"/>
        <v>300</v>
      </c>
      <c r="D15" s="13">
        <f t="shared" si="4"/>
        <v>30</v>
      </c>
      <c r="E15" s="13">
        <f t="shared" si="5"/>
        <v>30</v>
      </c>
      <c r="F15" s="14">
        <f t="shared" si="6"/>
        <v>30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30</v>
      </c>
      <c r="K15" s="29">
        <v>43617</v>
      </c>
      <c r="L15" s="26">
        <v>30</v>
      </c>
      <c r="M15" s="29"/>
      <c r="N15" s="30"/>
      <c r="O15" s="29"/>
      <c r="P15" s="30"/>
      <c r="S15" s="5"/>
    </row>
    <row r="16" ht="15.75" spans="1:19">
      <c r="A16" s="5" t="str">
        <f t="shared" si="1"/>
        <v>72019</v>
      </c>
      <c r="B16" s="12">
        <f t="shared" si="2"/>
        <v>43647</v>
      </c>
      <c r="C16" s="13">
        <f t="shared" si="3"/>
        <v>300</v>
      </c>
      <c r="D16" s="13">
        <f t="shared" si="4"/>
        <v>30</v>
      </c>
      <c r="E16" s="13">
        <f t="shared" si="5"/>
        <v>30</v>
      </c>
      <c r="F16" s="14">
        <f t="shared" si="6"/>
        <v>30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30</v>
      </c>
      <c r="K16" s="25">
        <v>43664</v>
      </c>
      <c r="L16" s="26">
        <v>30</v>
      </c>
      <c r="M16" s="25"/>
      <c r="N16" s="26"/>
      <c r="O16" s="25"/>
      <c r="P16" s="26"/>
      <c r="S16" s="5"/>
    </row>
    <row r="17" ht="15.75" spans="1:19">
      <c r="A17" s="5" t="str">
        <f t="shared" si="1"/>
        <v>82019</v>
      </c>
      <c r="B17" s="12">
        <f t="shared" si="2"/>
        <v>43678</v>
      </c>
      <c r="C17" s="13">
        <f t="shared" si="3"/>
        <v>300</v>
      </c>
      <c r="D17" s="13">
        <f t="shared" si="4"/>
        <v>30</v>
      </c>
      <c r="E17" s="13">
        <f t="shared" si="5"/>
        <v>30</v>
      </c>
      <c r="F17" s="14">
        <f t="shared" si="6"/>
        <v>30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30</v>
      </c>
      <c r="K17" s="25">
        <v>43692</v>
      </c>
      <c r="L17" s="26">
        <v>30</v>
      </c>
      <c r="M17" s="25"/>
      <c r="N17" s="26"/>
      <c r="O17" s="25"/>
      <c r="P17" s="26"/>
      <c r="S17" s="5"/>
    </row>
    <row r="18" ht="15.75" spans="1:19">
      <c r="A18" s="5" t="str">
        <f t="shared" si="1"/>
        <v>92019</v>
      </c>
      <c r="B18" s="12">
        <f t="shared" si="2"/>
        <v>43709</v>
      </c>
      <c r="C18" s="13">
        <f t="shared" si="3"/>
        <v>300</v>
      </c>
      <c r="D18" s="13">
        <f t="shared" si="4"/>
        <v>30</v>
      </c>
      <c r="E18" s="13">
        <f t="shared" si="5"/>
        <v>30</v>
      </c>
      <c r="F18" s="14">
        <f t="shared" si="6"/>
        <v>30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30</v>
      </c>
      <c r="K18" s="25">
        <v>43723</v>
      </c>
      <c r="L18" s="26">
        <v>30</v>
      </c>
      <c r="M18" s="25"/>
      <c r="N18" s="26"/>
      <c r="O18" s="25"/>
      <c r="P18" s="26"/>
      <c r="S18" s="5"/>
    </row>
    <row r="19" ht="15.75" spans="1:19">
      <c r="A19" s="5" t="str">
        <f t="shared" si="1"/>
        <v>102019</v>
      </c>
      <c r="B19" s="12">
        <f t="shared" si="2"/>
        <v>43739</v>
      </c>
      <c r="C19" s="13">
        <f t="shared" si="3"/>
        <v>300</v>
      </c>
      <c r="D19" s="13">
        <f t="shared" si="4"/>
        <v>30</v>
      </c>
      <c r="E19" s="13">
        <f t="shared" si="5"/>
        <v>30</v>
      </c>
      <c r="F19" s="14">
        <f t="shared" si="6"/>
        <v>30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30</v>
      </c>
      <c r="K19" s="25">
        <v>43753</v>
      </c>
      <c r="L19" s="26">
        <v>30</v>
      </c>
      <c r="M19" s="25"/>
      <c r="N19" s="26"/>
      <c r="O19" s="25"/>
      <c r="P19" s="26"/>
      <c r="S19" s="5"/>
    </row>
    <row r="20" ht="15.75" spans="1:19">
      <c r="A20" s="5" t="str">
        <f t="shared" si="1"/>
        <v>112019</v>
      </c>
      <c r="B20" s="12">
        <f t="shared" si="2"/>
        <v>43770</v>
      </c>
      <c r="C20" s="13">
        <f t="shared" si="3"/>
        <v>300</v>
      </c>
      <c r="D20" s="13">
        <f t="shared" si="4"/>
        <v>30</v>
      </c>
      <c r="E20" s="13">
        <f t="shared" si="5"/>
        <v>30</v>
      </c>
      <c r="F20" s="14">
        <f t="shared" si="6"/>
        <v>30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30</v>
      </c>
      <c r="K20" s="25">
        <v>43788</v>
      </c>
      <c r="L20" s="26">
        <v>30</v>
      </c>
      <c r="M20" s="25"/>
      <c r="N20" s="26"/>
      <c r="O20" s="25"/>
      <c r="P20" s="26"/>
      <c r="S20" s="5"/>
    </row>
    <row r="21" ht="15.75" spans="1:19">
      <c r="A21" s="5" t="str">
        <f t="shared" si="1"/>
        <v>122019</v>
      </c>
      <c r="B21" s="12">
        <f t="shared" si="2"/>
        <v>43800</v>
      </c>
      <c r="C21" s="13">
        <f t="shared" si="3"/>
        <v>300</v>
      </c>
      <c r="D21" s="13">
        <f t="shared" si="4"/>
        <v>30</v>
      </c>
      <c r="E21" s="13">
        <f t="shared" si="5"/>
        <v>30</v>
      </c>
      <c r="F21" s="14">
        <f t="shared" si="6"/>
        <v>30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30</v>
      </c>
      <c r="K21" s="25">
        <v>43819</v>
      </c>
      <c r="L21" s="26">
        <v>30</v>
      </c>
      <c r="M21" s="25"/>
      <c r="N21" s="26"/>
      <c r="O21" s="25"/>
      <c r="P21" s="26"/>
      <c r="S21" s="5"/>
    </row>
    <row r="22" ht="15.75" spans="1:19">
      <c r="A22" s="5" t="str">
        <f t="shared" si="1"/>
        <v>12020</v>
      </c>
      <c r="B22" s="12">
        <f t="shared" si="2"/>
        <v>43831</v>
      </c>
      <c r="C22" s="13">
        <f t="shared" si="3"/>
        <v>300</v>
      </c>
      <c r="D22" s="13">
        <f t="shared" si="4"/>
        <v>30</v>
      </c>
      <c r="E22" s="13">
        <f t="shared" si="5"/>
        <v>30</v>
      </c>
      <c r="F22" s="14">
        <f t="shared" si="6"/>
        <v>30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30</v>
      </c>
      <c r="K22" s="25">
        <v>43850</v>
      </c>
      <c r="L22" s="26">
        <v>30</v>
      </c>
      <c r="M22" s="25"/>
      <c r="N22" s="26"/>
      <c r="O22" s="25"/>
      <c r="P22" s="26"/>
      <c r="S22" s="5"/>
    </row>
    <row r="23" ht="15.75" spans="1:19">
      <c r="A23" s="5" t="str">
        <f t="shared" si="1"/>
        <v>22020</v>
      </c>
      <c r="B23" s="12">
        <f t="shared" si="2"/>
        <v>43862</v>
      </c>
      <c r="C23" s="13">
        <f t="shared" si="3"/>
        <v>300</v>
      </c>
      <c r="D23" s="13">
        <f t="shared" si="4"/>
        <v>30</v>
      </c>
      <c r="E23" s="13">
        <f t="shared" si="5"/>
        <v>30</v>
      </c>
      <c r="F23" s="14">
        <f t="shared" si="6"/>
        <v>30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30</v>
      </c>
      <c r="K23" s="25">
        <v>43908</v>
      </c>
      <c r="L23" s="26">
        <v>30</v>
      </c>
      <c r="M23" s="25"/>
      <c r="N23" s="26"/>
      <c r="O23" s="25"/>
      <c r="P23" s="26"/>
      <c r="S23" s="5"/>
    </row>
    <row r="24" ht="15.75" spans="1:19">
      <c r="A24" s="5" t="str">
        <f t="shared" si="1"/>
        <v>32020</v>
      </c>
      <c r="B24" s="12">
        <f t="shared" si="2"/>
        <v>43891</v>
      </c>
      <c r="C24" s="13">
        <f t="shared" si="3"/>
        <v>300</v>
      </c>
      <c r="D24" s="13">
        <f t="shared" si="4"/>
        <v>30</v>
      </c>
      <c r="E24" s="13">
        <f t="shared" si="5"/>
        <v>30</v>
      </c>
      <c r="F24" s="14">
        <f t="shared" si="6"/>
        <v>30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30</v>
      </c>
      <c r="K24" s="25">
        <v>43908</v>
      </c>
      <c r="L24" s="26">
        <v>30</v>
      </c>
      <c r="M24" s="25"/>
      <c r="N24" s="26"/>
      <c r="O24" s="25"/>
      <c r="P24" s="26"/>
      <c r="S24" s="5"/>
    </row>
    <row r="25" ht="15.75" spans="1:19">
      <c r="A25" s="5" t="str">
        <f t="shared" si="1"/>
        <v>42020</v>
      </c>
      <c r="B25" s="12">
        <f t="shared" si="2"/>
        <v>43922</v>
      </c>
      <c r="C25" s="13">
        <f t="shared" si="3"/>
        <v>300</v>
      </c>
      <c r="D25" s="13">
        <f t="shared" si="4"/>
        <v>30</v>
      </c>
      <c r="E25" s="13">
        <f t="shared" si="5"/>
        <v>30</v>
      </c>
      <c r="F25" s="14">
        <f t="shared" si="6"/>
        <v>30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30</v>
      </c>
      <c r="K25" s="25">
        <v>43937</v>
      </c>
      <c r="L25" s="26">
        <v>30</v>
      </c>
      <c r="M25" s="25"/>
      <c r="N25" s="26"/>
      <c r="O25" s="25"/>
      <c r="P25" s="26"/>
      <c r="S25" s="5"/>
    </row>
    <row r="26" ht="15.75" spans="1:19">
      <c r="A26" s="5" t="str">
        <f t="shared" si="1"/>
        <v>52020</v>
      </c>
      <c r="B26" s="12">
        <f t="shared" si="2"/>
        <v>43952</v>
      </c>
      <c r="C26" s="13">
        <f t="shared" si="3"/>
        <v>0</v>
      </c>
      <c r="D26" s="13">
        <f t="shared" si="4"/>
        <v>30</v>
      </c>
      <c r="E26" s="13">
        <f t="shared" si="5"/>
        <v>30</v>
      </c>
      <c r="F26" s="14">
        <f t="shared" si="6"/>
        <v>30</v>
      </c>
      <c r="G26" s="14">
        <f t="shared" si="0"/>
        <v>0</v>
      </c>
      <c r="H26" s="14">
        <f t="shared" si="7"/>
        <v>300</v>
      </c>
      <c r="I26" s="24">
        <f t="shared" si="8"/>
        <v>0</v>
      </c>
      <c r="J26" s="24">
        <f t="shared" si="9"/>
        <v>330</v>
      </c>
      <c r="K26" s="25">
        <v>43959</v>
      </c>
      <c r="L26" s="26">
        <v>330</v>
      </c>
      <c r="M26" s="25"/>
      <c r="N26" s="26"/>
      <c r="O26" s="25"/>
      <c r="P26" s="26"/>
      <c r="S26" s="5"/>
    </row>
    <row r="27" ht="15.75" spans="1:19">
      <c r="A27" s="5" t="str">
        <f t="shared" si="1"/>
        <v>62020</v>
      </c>
      <c r="B27" s="12">
        <f t="shared" si="2"/>
        <v>43983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72020</v>
      </c>
      <c r="B28" s="12">
        <f t="shared" si="2"/>
        <v>44013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82020</v>
      </c>
      <c r="B29" s="12">
        <f t="shared" si="2"/>
        <v>44044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92020</v>
      </c>
      <c r="B30" s="12">
        <f t="shared" si="2"/>
        <v>44075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102020</v>
      </c>
      <c r="B31" s="12">
        <f t="shared" si="2"/>
        <v>44105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112020</v>
      </c>
      <c r="B32" s="12">
        <f t="shared" si="2"/>
        <v>44136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122020</v>
      </c>
      <c r="B33" s="12">
        <f t="shared" si="2"/>
        <v>44166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12021</v>
      </c>
      <c r="B34" s="12">
        <f t="shared" si="2"/>
        <v>44197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22021</v>
      </c>
      <c r="B35" s="12">
        <f t="shared" si="2"/>
        <v>44228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32021</v>
      </c>
      <c r="B36" s="12">
        <f t="shared" si="2"/>
        <v>44256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42021</v>
      </c>
      <c r="B37" s="12">
        <f t="shared" si="2"/>
        <v>44287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52021</v>
      </c>
      <c r="B38" s="12">
        <f t="shared" ref="B38:B69" si="12">EDATE(B37,1)</f>
        <v>44317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62021</v>
      </c>
      <c r="B39" s="12">
        <f t="shared" si="12"/>
        <v>44348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72021</v>
      </c>
      <c r="B40" s="12">
        <f t="shared" si="12"/>
        <v>44378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82021</v>
      </c>
      <c r="B41" s="12">
        <f t="shared" si="12"/>
        <v>44409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92021</v>
      </c>
      <c r="B42" s="12">
        <f t="shared" si="12"/>
        <v>44440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102021</v>
      </c>
      <c r="B43" s="12">
        <f t="shared" si="12"/>
        <v>44470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112021</v>
      </c>
      <c r="B44" s="12">
        <f t="shared" si="12"/>
        <v>44501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122021</v>
      </c>
      <c r="B45" s="12">
        <f t="shared" si="12"/>
        <v>44531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12022</v>
      </c>
      <c r="B46" s="12">
        <f t="shared" si="12"/>
        <v>44562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22022</v>
      </c>
      <c r="B47" s="12">
        <f t="shared" si="12"/>
        <v>44593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32022</v>
      </c>
      <c r="B48" s="12">
        <f t="shared" si="12"/>
        <v>44621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42022</v>
      </c>
      <c r="B49" s="12">
        <f t="shared" si="12"/>
        <v>44652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52022</v>
      </c>
      <c r="B50" s="12">
        <f t="shared" si="12"/>
        <v>44682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62022</v>
      </c>
      <c r="B51" s="12">
        <f t="shared" si="12"/>
        <v>44713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72022</v>
      </c>
      <c r="B52" s="12">
        <f t="shared" si="12"/>
        <v>44743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82022</v>
      </c>
      <c r="B53" s="12">
        <f t="shared" si="12"/>
        <v>44774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92022</v>
      </c>
      <c r="B54" s="12">
        <f t="shared" si="12"/>
        <v>44805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102022</v>
      </c>
      <c r="B55" s="12">
        <f t="shared" si="12"/>
        <v>44835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112022</v>
      </c>
      <c r="B56" s="12">
        <f t="shared" si="12"/>
        <v>44866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122022</v>
      </c>
      <c r="B57" s="12">
        <f t="shared" si="12"/>
        <v>44896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12023</v>
      </c>
      <c r="B58" s="12">
        <f t="shared" si="12"/>
        <v>44927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22023</v>
      </c>
      <c r="B59" s="12">
        <f t="shared" si="12"/>
        <v>44958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32023</v>
      </c>
      <c r="B60" s="12">
        <f t="shared" si="12"/>
        <v>44986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42023</v>
      </c>
      <c r="B61" s="12">
        <f t="shared" si="12"/>
        <v>45017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52023</v>
      </c>
      <c r="B62" s="12">
        <f t="shared" si="12"/>
        <v>45047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62023</v>
      </c>
      <c r="B63" s="12">
        <f t="shared" si="12"/>
        <v>45078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72023</v>
      </c>
      <c r="B64" s="12">
        <f t="shared" si="12"/>
        <v>45108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82023</v>
      </c>
      <c r="B65" s="12">
        <f t="shared" si="12"/>
        <v>45139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92023</v>
      </c>
      <c r="B66" s="12">
        <f t="shared" si="12"/>
        <v>45170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102023</v>
      </c>
      <c r="B67" s="12">
        <f t="shared" si="12"/>
        <v>45200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112023</v>
      </c>
      <c r="B68" s="12">
        <f t="shared" si="12"/>
        <v>45231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122023</v>
      </c>
      <c r="B69" s="12">
        <f t="shared" si="12"/>
        <v>45261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12024</v>
      </c>
      <c r="B70" s="12">
        <f t="shared" ref="B70:B101" si="21">EDATE(B69,1)</f>
        <v>45292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22024</v>
      </c>
      <c r="B71" s="12">
        <f t="shared" si="21"/>
        <v>45323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32024</v>
      </c>
      <c r="B72" s="12">
        <f t="shared" si="21"/>
        <v>45352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42024</v>
      </c>
      <c r="B73" s="12">
        <f t="shared" si="21"/>
        <v>45383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52024</v>
      </c>
      <c r="B74" s="12">
        <f t="shared" si="21"/>
        <v>45413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62024</v>
      </c>
      <c r="B75" s="12">
        <f t="shared" si="21"/>
        <v>45444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72024</v>
      </c>
      <c r="B76" s="12">
        <f t="shared" si="21"/>
        <v>45474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82024</v>
      </c>
      <c r="B77" s="12">
        <f t="shared" si="21"/>
        <v>45505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92024</v>
      </c>
      <c r="B78" s="12">
        <f t="shared" si="21"/>
        <v>45536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102024</v>
      </c>
      <c r="B79" s="12">
        <f t="shared" si="21"/>
        <v>45566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112024</v>
      </c>
      <c r="B80" s="12">
        <f t="shared" si="21"/>
        <v>45597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122024</v>
      </c>
      <c r="B81" s="12">
        <f t="shared" si="21"/>
        <v>45627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12025</v>
      </c>
      <c r="B82" s="12">
        <f t="shared" si="21"/>
        <v>45658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22025</v>
      </c>
      <c r="B83" s="12">
        <f t="shared" si="21"/>
        <v>45689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32025</v>
      </c>
      <c r="B84" s="12">
        <f t="shared" si="21"/>
        <v>45717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42025</v>
      </c>
      <c r="B85" s="12">
        <f t="shared" si="21"/>
        <v>45748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52025</v>
      </c>
      <c r="B86" s="12">
        <f t="shared" si="21"/>
        <v>45778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62025</v>
      </c>
      <c r="B87" s="12">
        <f t="shared" si="21"/>
        <v>45809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72025</v>
      </c>
      <c r="B88" s="12">
        <f t="shared" si="21"/>
        <v>45839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82025</v>
      </c>
      <c r="B89" s="12">
        <f t="shared" si="21"/>
        <v>45870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92025</v>
      </c>
      <c r="B90" s="12">
        <f t="shared" si="21"/>
        <v>45901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102025</v>
      </c>
      <c r="B91" s="12">
        <f t="shared" si="21"/>
        <v>45931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112025</v>
      </c>
      <c r="B92" s="12">
        <f t="shared" si="21"/>
        <v>45962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122025</v>
      </c>
      <c r="B93" s="12">
        <f t="shared" si="21"/>
        <v>45992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12026</v>
      </c>
      <c r="B94" s="12">
        <f t="shared" si="21"/>
        <v>46023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22026</v>
      </c>
      <c r="B95" s="12">
        <f t="shared" si="21"/>
        <v>46054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32026</v>
      </c>
      <c r="B96" s="12">
        <f t="shared" si="21"/>
        <v>46082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42026</v>
      </c>
      <c r="B97" s="12">
        <f t="shared" si="21"/>
        <v>46113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52026</v>
      </c>
      <c r="B98" s="12">
        <f t="shared" si="21"/>
        <v>46143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62026</v>
      </c>
      <c r="B99" s="12">
        <f t="shared" si="21"/>
        <v>46174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72026</v>
      </c>
      <c r="B100" s="12">
        <f t="shared" si="21"/>
        <v>46204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82026</v>
      </c>
      <c r="B101" s="12">
        <f t="shared" si="21"/>
        <v>46235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92026</v>
      </c>
      <c r="B102" s="12">
        <f t="shared" ref="B102:B124" si="31">EDATE(B101,1)</f>
        <v>46266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102026</v>
      </c>
      <c r="B103" s="12">
        <f t="shared" si="31"/>
        <v>46296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112026</v>
      </c>
      <c r="B104" s="12">
        <f t="shared" si="31"/>
        <v>46327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122026</v>
      </c>
      <c r="B105" s="12">
        <f t="shared" si="31"/>
        <v>46357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12027</v>
      </c>
      <c r="B106" s="12">
        <f t="shared" si="31"/>
        <v>46388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22027</v>
      </c>
      <c r="B107" s="12">
        <f t="shared" si="31"/>
        <v>46419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32027</v>
      </c>
      <c r="B108" s="12">
        <f t="shared" si="31"/>
        <v>46447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42027</v>
      </c>
      <c r="B109" s="12">
        <f t="shared" si="31"/>
        <v>46478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52027</v>
      </c>
      <c r="B110" s="12">
        <f t="shared" si="31"/>
        <v>46508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62027</v>
      </c>
      <c r="B111" s="12">
        <f t="shared" si="31"/>
        <v>46539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72027</v>
      </c>
      <c r="B112" s="12">
        <f t="shared" si="31"/>
        <v>46569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82027</v>
      </c>
      <c r="B113" s="12">
        <f t="shared" si="31"/>
        <v>46600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92027</v>
      </c>
      <c r="B114" s="12">
        <f t="shared" si="31"/>
        <v>46631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102027</v>
      </c>
      <c r="B115" s="12">
        <f t="shared" si="31"/>
        <v>46661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112027</v>
      </c>
      <c r="B116" s="12">
        <f t="shared" si="31"/>
        <v>46692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122027</v>
      </c>
      <c r="B117" s="12">
        <f t="shared" si="31"/>
        <v>46722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12028</v>
      </c>
      <c r="B118" s="12">
        <f t="shared" si="31"/>
        <v>46753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22028</v>
      </c>
      <c r="B119" s="12">
        <f t="shared" si="31"/>
        <v>46784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32028</v>
      </c>
      <c r="B120" s="12">
        <f t="shared" si="31"/>
        <v>46813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42028</v>
      </c>
      <c r="B121" s="12">
        <f t="shared" si="31"/>
        <v>46844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52028</v>
      </c>
      <c r="B122" s="12">
        <f t="shared" si="31"/>
        <v>46874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62028</v>
      </c>
      <c r="B123" s="12">
        <f t="shared" si="31"/>
        <v>46905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72028</v>
      </c>
      <c r="B124" s="12">
        <f t="shared" si="31"/>
        <v>46935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C1" workbookViewId="0">
      <selection activeCell="R14" sqref="R14"/>
    </sheetView>
  </sheetViews>
  <sheetFormatPr defaultColWidth="11" defaultRowHeight="15"/>
  <cols>
    <col min="1" max="1" width="7" hidden="1" customWidth="1"/>
    <col min="2" max="2" width="9.14285714285714" customWidth="1"/>
    <col min="4" max="4" width="9.57142857142857" customWidth="1"/>
    <col min="5" max="5" width="11.7142857142857" customWidth="1"/>
    <col min="6" max="6" width="10.1428571428571" customWidth="1"/>
    <col min="7" max="7" width="11.8571428571429" customWidth="1"/>
    <col min="8" max="8" width="9.85714285714286" customWidth="1"/>
    <col min="9" max="9" width="10.8571428571429" customWidth="1"/>
    <col min="10" max="10" width="11.2857142857143" customWidth="1"/>
    <col min="11" max="11" width="11.5714285714286" customWidth="1"/>
    <col min="12" max="12" width="10.1428571428571" customWidth="1"/>
    <col min="15" max="15" width="11.2857142857143" customWidth="1"/>
    <col min="16" max="16" width="7.85714285714286" customWidth="1"/>
    <col min="17" max="17" width="5.28571428571429" customWidth="1"/>
    <col min="18" max="18" width="19" customWidth="1"/>
    <col min="19" max="19" width="9" customWidth="1"/>
  </cols>
  <sheetData>
    <row r="1" spans="2:16">
      <c r="B1" s="1" t="s">
        <v>9</v>
      </c>
      <c r="C1" s="2" t="s">
        <v>227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600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v>150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600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600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v>350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600</v>
      </c>
      <c r="D6" s="13">
        <f t="shared" ref="D6:D37" si="4">C5*$K$1</f>
        <v>60</v>
      </c>
      <c r="E6" s="13">
        <f t="shared" ref="E6:E37" si="5">C5*$K$1+G5</f>
        <v>60</v>
      </c>
      <c r="F6" s="14">
        <f t="shared" ref="F6:F37" si="6">IF(J6&gt;E6,E6,J6)</f>
        <v>60</v>
      </c>
      <c r="G6" s="14">
        <f t="shared" si="0"/>
        <v>0</v>
      </c>
      <c r="H6" s="14">
        <v>0</v>
      </c>
      <c r="I6" s="24">
        <f t="shared" ref="I6:I37" si="7">-SUMIF(L6:P6,"&lt;0",L6:P6)</f>
        <v>0</v>
      </c>
      <c r="J6" s="24">
        <f>IF($L6&gt;0,$L6,0)+IF($N6&gt;0,$N6,0)+IF($P6&gt;0,$P6,0)</f>
        <v>60</v>
      </c>
      <c r="K6" s="27">
        <v>43631</v>
      </c>
      <c r="L6" s="26">
        <v>60</v>
      </c>
      <c r="M6" s="27"/>
      <c r="N6" s="28"/>
      <c r="O6" s="27"/>
      <c r="P6" s="28"/>
      <c r="R6" s="34" t="s">
        <v>5</v>
      </c>
      <c r="S6" s="33">
        <f ca="1">VLOOKUP($A$2,$A$5:$P$127,4,FALSE)</f>
        <v>50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600</v>
      </c>
      <c r="D7" s="13">
        <f t="shared" si="4"/>
        <v>60</v>
      </c>
      <c r="E7" s="13">
        <f t="shared" si="5"/>
        <v>60</v>
      </c>
      <c r="F7" s="14">
        <f t="shared" si="6"/>
        <v>60</v>
      </c>
      <c r="G7" s="14">
        <f t="shared" si="0"/>
        <v>0</v>
      </c>
      <c r="H7" s="14">
        <v>0</v>
      </c>
      <c r="I7" s="24">
        <f t="shared" si="7"/>
        <v>0</v>
      </c>
      <c r="J7" s="24">
        <f t="shared" ref="J7:J70" si="8">IF($L7&gt;0,$L7,0)+IF($N7&gt;0,$N7,0)+IF($P7&gt;0,$P7,0)</f>
        <v>60</v>
      </c>
      <c r="K7" s="27">
        <v>43660</v>
      </c>
      <c r="L7" s="26">
        <v>60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600</v>
      </c>
      <c r="D8" s="13">
        <f t="shared" si="4"/>
        <v>60</v>
      </c>
      <c r="E8" s="13">
        <f t="shared" si="5"/>
        <v>60</v>
      </c>
      <c r="F8" s="14">
        <f t="shared" si="6"/>
        <v>60</v>
      </c>
      <c r="G8" s="14">
        <f t="shared" si="0"/>
        <v>0</v>
      </c>
      <c r="H8" s="14">
        <v>0</v>
      </c>
      <c r="I8" s="24">
        <f t="shared" si="7"/>
        <v>0</v>
      </c>
      <c r="J8" s="24">
        <f t="shared" si="8"/>
        <v>60</v>
      </c>
      <c r="K8" s="27">
        <v>43690</v>
      </c>
      <c r="L8" s="26">
        <v>60</v>
      </c>
      <c r="M8" s="27"/>
      <c r="N8" s="28"/>
      <c r="O8" s="27"/>
      <c r="P8" s="28"/>
      <c r="R8" s="32" t="s">
        <v>7</v>
      </c>
      <c r="S8" s="33">
        <f ca="1">VLOOKUP($A$2,$A$5:$P$127,6,FALSE)</f>
        <v>50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600</v>
      </c>
      <c r="D9" s="13">
        <f t="shared" si="4"/>
        <v>60</v>
      </c>
      <c r="E9" s="13">
        <f t="shared" si="5"/>
        <v>60</v>
      </c>
      <c r="F9" s="14">
        <f t="shared" si="6"/>
        <v>60</v>
      </c>
      <c r="G9" s="14">
        <f t="shared" si="0"/>
        <v>0</v>
      </c>
      <c r="H9" s="14">
        <v>0</v>
      </c>
      <c r="I9" s="24">
        <f t="shared" si="7"/>
        <v>0</v>
      </c>
      <c r="J9" s="24">
        <f t="shared" si="8"/>
        <v>60</v>
      </c>
      <c r="K9" s="27">
        <v>43723</v>
      </c>
      <c r="L9" s="26">
        <v>60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500</v>
      </c>
      <c r="D10" s="13">
        <f t="shared" si="4"/>
        <v>60</v>
      </c>
      <c r="E10" s="13">
        <f t="shared" si="5"/>
        <v>60</v>
      </c>
      <c r="F10" s="14">
        <f t="shared" si="6"/>
        <v>60</v>
      </c>
      <c r="G10" s="14">
        <f t="shared" si="0"/>
        <v>0</v>
      </c>
      <c r="H10" s="14">
        <v>100</v>
      </c>
      <c r="I10" s="24">
        <f t="shared" si="7"/>
        <v>0</v>
      </c>
      <c r="J10" s="24">
        <f t="shared" si="8"/>
        <v>160</v>
      </c>
      <c r="K10" s="27">
        <v>43750</v>
      </c>
      <c r="L10" s="26">
        <v>160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500</v>
      </c>
      <c r="D11" s="13">
        <f t="shared" si="4"/>
        <v>50</v>
      </c>
      <c r="E11" s="13">
        <f t="shared" si="5"/>
        <v>50</v>
      </c>
      <c r="F11" s="14">
        <f t="shared" si="6"/>
        <v>50</v>
      </c>
      <c r="G11" s="14">
        <f t="shared" si="0"/>
        <v>0</v>
      </c>
      <c r="H11" s="14">
        <v>0</v>
      </c>
      <c r="I11" s="24">
        <f t="shared" si="7"/>
        <v>0</v>
      </c>
      <c r="J11" s="24">
        <f t="shared" si="8"/>
        <v>50</v>
      </c>
      <c r="K11" s="27">
        <v>43782</v>
      </c>
      <c r="L11" s="26">
        <v>50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500</v>
      </c>
      <c r="D12" s="13">
        <f t="shared" si="4"/>
        <v>50</v>
      </c>
      <c r="E12" s="13">
        <f t="shared" si="5"/>
        <v>50</v>
      </c>
      <c r="F12" s="14">
        <f t="shared" si="6"/>
        <v>50</v>
      </c>
      <c r="G12" s="14">
        <f t="shared" si="0"/>
        <v>0</v>
      </c>
      <c r="H12" s="14">
        <v>0</v>
      </c>
      <c r="I12" s="24">
        <f t="shared" si="7"/>
        <v>0</v>
      </c>
      <c r="J12" s="24">
        <f t="shared" si="8"/>
        <v>50</v>
      </c>
      <c r="K12" s="27">
        <v>43816</v>
      </c>
      <c r="L12" s="26">
        <v>50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500</v>
      </c>
      <c r="D13" s="13">
        <f t="shared" si="4"/>
        <v>50</v>
      </c>
      <c r="E13" s="13">
        <f t="shared" si="5"/>
        <v>50</v>
      </c>
      <c r="F13" s="14">
        <f t="shared" si="6"/>
        <v>50</v>
      </c>
      <c r="G13" s="14">
        <f t="shared" si="0"/>
        <v>0</v>
      </c>
      <c r="H13" s="14">
        <v>0</v>
      </c>
      <c r="I13" s="24">
        <f t="shared" si="7"/>
        <v>0</v>
      </c>
      <c r="J13" s="24">
        <f t="shared" si="8"/>
        <v>50</v>
      </c>
      <c r="K13" s="27">
        <v>43847</v>
      </c>
      <c r="L13" s="26">
        <v>50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500</v>
      </c>
      <c r="D14" s="13">
        <f t="shared" si="4"/>
        <v>50</v>
      </c>
      <c r="E14" s="13">
        <f t="shared" si="5"/>
        <v>50</v>
      </c>
      <c r="F14" s="14">
        <f t="shared" si="6"/>
        <v>50</v>
      </c>
      <c r="G14" s="14">
        <f t="shared" si="0"/>
        <v>0</v>
      </c>
      <c r="H14" s="14">
        <v>0</v>
      </c>
      <c r="I14" s="24">
        <f t="shared" si="7"/>
        <v>0</v>
      </c>
      <c r="J14" s="24">
        <f t="shared" si="8"/>
        <v>50</v>
      </c>
      <c r="K14" s="27">
        <v>43875</v>
      </c>
      <c r="L14" s="26">
        <v>50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500</v>
      </c>
      <c r="D15" s="13">
        <f t="shared" si="4"/>
        <v>50</v>
      </c>
      <c r="E15" s="13">
        <f t="shared" si="5"/>
        <v>50</v>
      </c>
      <c r="F15" s="14">
        <f t="shared" si="6"/>
        <v>50</v>
      </c>
      <c r="G15" s="14">
        <f t="shared" si="0"/>
        <v>0</v>
      </c>
      <c r="H15" s="14">
        <v>0</v>
      </c>
      <c r="I15" s="24">
        <f t="shared" si="7"/>
        <v>0</v>
      </c>
      <c r="J15" s="24">
        <f t="shared" si="8"/>
        <v>50</v>
      </c>
      <c r="K15" s="29">
        <v>43939</v>
      </c>
      <c r="L15" s="26">
        <v>50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500</v>
      </c>
      <c r="D16" s="13">
        <f t="shared" si="4"/>
        <v>50</v>
      </c>
      <c r="E16" s="13">
        <f t="shared" si="5"/>
        <v>50</v>
      </c>
      <c r="F16" s="14">
        <f t="shared" si="6"/>
        <v>50</v>
      </c>
      <c r="G16" s="14">
        <f t="shared" si="0"/>
        <v>0</v>
      </c>
      <c r="H16" s="14">
        <v>0</v>
      </c>
      <c r="I16" s="24">
        <f t="shared" si="7"/>
        <v>0</v>
      </c>
      <c r="J16" s="24">
        <f t="shared" si="8"/>
        <v>50</v>
      </c>
      <c r="K16" s="25">
        <v>43939</v>
      </c>
      <c r="L16" s="26">
        <v>50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500</v>
      </c>
      <c r="D17" s="13">
        <f t="shared" si="4"/>
        <v>50</v>
      </c>
      <c r="E17" s="13">
        <f t="shared" si="5"/>
        <v>50</v>
      </c>
      <c r="F17" s="14">
        <f t="shared" si="6"/>
        <v>50</v>
      </c>
      <c r="G17" s="14">
        <f t="shared" si="0"/>
        <v>0</v>
      </c>
      <c r="H17" s="14">
        <v>0</v>
      </c>
      <c r="I17" s="24">
        <f t="shared" si="7"/>
        <v>0</v>
      </c>
      <c r="J17" s="24">
        <f t="shared" si="8"/>
        <v>50</v>
      </c>
      <c r="K17" s="25">
        <v>43969</v>
      </c>
      <c r="L17" s="26">
        <v>50</v>
      </c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500</v>
      </c>
      <c r="D18" s="13">
        <f t="shared" si="4"/>
        <v>50</v>
      </c>
      <c r="E18" s="13">
        <f t="shared" si="5"/>
        <v>50</v>
      </c>
      <c r="F18" s="14">
        <f t="shared" si="6"/>
        <v>50</v>
      </c>
      <c r="G18" s="14">
        <f t="shared" si="0"/>
        <v>0</v>
      </c>
      <c r="H18" s="14">
        <v>0</v>
      </c>
      <c r="I18" s="24">
        <f t="shared" si="7"/>
        <v>0</v>
      </c>
      <c r="J18" s="24">
        <f t="shared" si="8"/>
        <v>50</v>
      </c>
      <c r="K18" s="25">
        <v>43999</v>
      </c>
      <c r="L18" s="26">
        <v>50</v>
      </c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500</v>
      </c>
      <c r="D19" s="13">
        <f t="shared" si="4"/>
        <v>50</v>
      </c>
      <c r="E19" s="13">
        <f t="shared" si="5"/>
        <v>50</v>
      </c>
      <c r="F19" s="14">
        <f t="shared" si="6"/>
        <v>50</v>
      </c>
      <c r="G19" s="14">
        <f t="shared" si="0"/>
        <v>0</v>
      </c>
      <c r="H19" s="14">
        <v>0</v>
      </c>
      <c r="I19" s="24">
        <f t="shared" si="7"/>
        <v>0</v>
      </c>
      <c r="J19" s="24">
        <f t="shared" si="8"/>
        <v>50</v>
      </c>
      <c r="K19" s="25">
        <v>44028</v>
      </c>
      <c r="L19" s="26">
        <v>50</v>
      </c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500</v>
      </c>
      <c r="D20" s="13">
        <f t="shared" si="4"/>
        <v>50</v>
      </c>
      <c r="E20" s="13">
        <f t="shared" si="5"/>
        <v>50</v>
      </c>
      <c r="F20" s="14">
        <f t="shared" si="6"/>
        <v>50</v>
      </c>
      <c r="G20" s="14">
        <f t="shared" si="0"/>
        <v>0</v>
      </c>
      <c r="H20" s="14">
        <v>0</v>
      </c>
      <c r="I20" s="24">
        <f t="shared" si="7"/>
        <v>0</v>
      </c>
      <c r="J20" s="24">
        <f t="shared" si="8"/>
        <v>50</v>
      </c>
      <c r="K20" s="25">
        <v>44057</v>
      </c>
      <c r="L20" s="26">
        <v>50</v>
      </c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500</v>
      </c>
      <c r="D21" s="13">
        <f t="shared" si="4"/>
        <v>50</v>
      </c>
      <c r="E21" s="13">
        <f t="shared" si="5"/>
        <v>50</v>
      </c>
      <c r="F21" s="14">
        <f t="shared" si="6"/>
        <v>50</v>
      </c>
      <c r="G21" s="14">
        <f t="shared" si="0"/>
        <v>0</v>
      </c>
      <c r="H21" s="14">
        <v>0</v>
      </c>
      <c r="I21" s="24">
        <f t="shared" si="7"/>
        <v>0</v>
      </c>
      <c r="J21" s="24">
        <f t="shared" si="8"/>
        <v>200</v>
      </c>
      <c r="K21" s="25">
        <v>44088</v>
      </c>
      <c r="L21" s="26">
        <v>200</v>
      </c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500</v>
      </c>
      <c r="D22" s="13">
        <f t="shared" si="4"/>
        <v>50</v>
      </c>
      <c r="E22" s="13">
        <f t="shared" si="5"/>
        <v>50</v>
      </c>
      <c r="F22" s="14">
        <f t="shared" si="6"/>
        <v>0</v>
      </c>
      <c r="G22" s="14">
        <f t="shared" si="0"/>
        <v>50</v>
      </c>
      <c r="H22" s="14">
        <v>0</v>
      </c>
      <c r="I22" s="24">
        <f t="shared" si="7"/>
        <v>0</v>
      </c>
      <c r="J22" s="24">
        <f t="shared" si="8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500</v>
      </c>
      <c r="D23" s="13">
        <f t="shared" si="4"/>
        <v>50</v>
      </c>
      <c r="E23" s="13">
        <f t="shared" si="5"/>
        <v>100</v>
      </c>
      <c r="F23" s="14">
        <f t="shared" si="6"/>
        <v>0</v>
      </c>
      <c r="G23" s="14">
        <f t="shared" si="0"/>
        <v>100</v>
      </c>
      <c r="H23" s="14">
        <v>0</v>
      </c>
      <c r="I23" s="24">
        <f t="shared" si="7"/>
        <v>0</v>
      </c>
      <c r="J23" s="24">
        <f t="shared" si="8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500</v>
      </c>
      <c r="D24" s="13">
        <f t="shared" si="4"/>
        <v>50</v>
      </c>
      <c r="E24" s="13">
        <f t="shared" si="5"/>
        <v>150</v>
      </c>
      <c r="F24" s="14">
        <f t="shared" si="6"/>
        <v>0</v>
      </c>
      <c r="G24" s="14">
        <f t="shared" si="0"/>
        <v>150</v>
      </c>
      <c r="H24" s="14">
        <v>0</v>
      </c>
      <c r="I24" s="24">
        <f t="shared" si="7"/>
        <v>0</v>
      </c>
      <c r="J24" s="24">
        <f t="shared" si="8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500</v>
      </c>
      <c r="D25" s="13">
        <f t="shared" si="4"/>
        <v>50</v>
      </c>
      <c r="E25" s="13">
        <f t="shared" si="5"/>
        <v>200</v>
      </c>
      <c r="F25" s="14">
        <f t="shared" si="6"/>
        <v>0</v>
      </c>
      <c r="G25" s="14">
        <f t="shared" si="0"/>
        <v>200</v>
      </c>
      <c r="H25" s="14">
        <v>0</v>
      </c>
      <c r="I25" s="24">
        <f t="shared" si="7"/>
        <v>0</v>
      </c>
      <c r="J25" s="24">
        <f t="shared" si="8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500</v>
      </c>
      <c r="D26" s="13">
        <f t="shared" si="4"/>
        <v>50</v>
      </c>
      <c r="E26" s="13">
        <f t="shared" si="5"/>
        <v>250</v>
      </c>
      <c r="F26" s="14">
        <f t="shared" si="6"/>
        <v>0</v>
      </c>
      <c r="G26" s="14">
        <f t="shared" si="0"/>
        <v>250</v>
      </c>
      <c r="H26" s="14">
        <v>0</v>
      </c>
      <c r="I26" s="24">
        <f t="shared" si="7"/>
        <v>0</v>
      </c>
      <c r="J26" s="24">
        <f t="shared" si="8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500</v>
      </c>
      <c r="D27" s="13">
        <f t="shared" si="4"/>
        <v>50</v>
      </c>
      <c r="E27" s="13">
        <f t="shared" si="5"/>
        <v>300</v>
      </c>
      <c r="F27" s="14">
        <f t="shared" si="6"/>
        <v>0</v>
      </c>
      <c r="G27" s="14">
        <f t="shared" si="0"/>
        <v>300</v>
      </c>
      <c r="H27" s="14">
        <v>0</v>
      </c>
      <c r="I27" s="24">
        <f t="shared" si="7"/>
        <v>0</v>
      </c>
      <c r="J27" s="24">
        <f t="shared" si="8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500</v>
      </c>
      <c r="D28" s="13">
        <f t="shared" si="4"/>
        <v>50</v>
      </c>
      <c r="E28" s="13">
        <f t="shared" si="5"/>
        <v>350</v>
      </c>
      <c r="F28" s="14">
        <f t="shared" si="6"/>
        <v>0</v>
      </c>
      <c r="G28" s="14">
        <f t="shared" si="0"/>
        <v>350</v>
      </c>
      <c r="H28" s="14">
        <v>0</v>
      </c>
      <c r="I28" s="24">
        <f t="shared" si="7"/>
        <v>0</v>
      </c>
      <c r="J28" s="24">
        <f t="shared" si="8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500</v>
      </c>
      <c r="D29" s="13">
        <f t="shared" si="4"/>
        <v>50</v>
      </c>
      <c r="E29" s="13">
        <f t="shared" si="5"/>
        <v>400</v>
      </c>
      <c r="F29" s="14">
        <f t="shared" si="6"/>
        <v>0</v>
      </c>
      <c r="G29" s="14">
        <f t="shared" si="0"/>
        <v>400</v>
      </c>
      <c r="H29" s="14">
        <v>0</v>
      </c>
      <c r="I29" s="24">
        <f t="shared" si="7"/>
        <v>0</v>
      </c>
      <c r="J29" s="24">
        <f t="shared" si="8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500</v>
      </c>
      <c r="D30" s="13">
        <f t="shared" si="4"/>
        <v>50</v>
      </c>
      <c r="E30" s="13">
        <f t="shared" si="5"/>
        <v>450</v>
      </c>
      <c r="F30" s="14">
        <f t="shared" si="6"/>
        <v>0</v>
      </c>
      <c r="G30" s="14">
        <f t="shared" si="0"/>
        <v>450</v>
      </c>
      <c r="H30" s="14">
        <v>0</v>
      </c>
      <c r="I30" s="24">
        <f t="shared" si="7"/>
        <v>0</v>
      </c>
      <c r="J30" s="24">
        <f t="shared" si="8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500</v>
      </c>
      <c r="D31" s="13">
        <f t="shared" si="4"/>
        <v>50</v>
      </c>
      <c r="E31" s="13">
        <f t="shared" si="5"/>
        <v>500</v>
      </c>
      <c r="F31" s="14">
        <f t="shared" si="6"/>
        <v>0</v>
      </c>
      <c r="G31" s="14">
        <f t="shared" si="0"/>
        <v>500</v>
      </c>
      <c r="H31" s="14">
        <v>0</v>
      </c>
      <c r="I31" s="24">
        <f t="shared" si="7"/>
        <v>0</v>
      </c>
      <c r="J31" s="24">
        <f t="shared" si="8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500</v>
      </c>
      <c r="D32" s="13">
        <f t="shared" si="4"/>
        <v>50</v>
      </c>
      <c r="E32" s="13">
        <f t="shared" si="5"/>
        <v>550</v>
      </c>
      <c r="F32" s="14">
        <f t="shared" si="6"/>
        <v>0</v>
      </c>
      <c r="G32" s="14">
        <f t="shared" si="0"/>
        <v>550</v>
      </c>
      <c r="H32" s="14">
        <v>0</v>
      </c>
      <c r="I32" s="24">
        <f t="shared" si="7"/>
        <v>0</v>
      </c>
      <c r="J32" s="24">
        <f t="shared" si="8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500</v>
      </c>
      <c r="D33" s="13">
        <f t="shared" si="4"/>
        <v>50</v>
      </c>
      <c r="E33" s="13">
        <f t="shared" si="5"/>
        <v>600</v>
      </c>
      <c r="F33" s="14">
        <f t="shared" si="6"/>
        <v>0</v>
      </c>
      <c r="G33" s="14">
        <f t="shared" si="0"/>
        <v>600</v>
      </c>
      <c r="H33" s="14">
        <v>0</v>
      </c>
      <c r="I33" s="24">
        <f t="shared" si="7"/>
        <v>0</v>
      </c>
      <c r="J33" s="24">
        <f t="shared" si="8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500</v>
      </c>
      <c r="D34" s="13">
        <f t="shared" si="4"/>
        <v>50</v>
      </c>
      <c r="E34" s="13">
        <f t="shared" si="5"/>
        <v>650</v>
      </c>
      <c r="F34" s="14">
        <f t="shared" si="6"/>
        <v>0</v>
      </c>
      <c r="G34" s="14">
        <f t="shared" si="0"/>
        <v>650</v>
      </c>
      <c r="H34" s="14">
        <v>0</v>
      </c>
      <c r="I34" s="24">
        <f t="shared" si="7"/>
        <v>0</v>
      </c>
      <c r="J34" s="24">
        <f t="shared" si="8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500</v>
      </c>
      <c r="D35" s="13">
        <f t="shared" si="4"/>
        <v>50</v>
      </c>
      <c r="E35" s="13">
        <f t="shared" si="5"/>
        <v>700</v>
      </c>
      <c r="F35" s="14">
        <f t="shared" si="6"/>
        <v>0</v>
      </c>
      <c r="G35" s="14">
        <f t="shared" si="0"/>
        <v>700</v>
      </c>
      <c r="H35" s="14">
        <v>0</v>
      </c>
      <c r="I35" s="24">
        <f t="shared" si="7"/>
        <v>0</v>
      </c>
      <c r="J35" s="24">
        <f t="shared" si="8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500</v>
      </c>
      <c r="D36" s="13">
        <f t="shared" si="4"/>
        <v>50</v>
      </c>
      <c r="E36" s="13">
        <f t="shared" si="5"/>
        <v>750</v>
      </c>
      <c r="F36" s="14">
        <f t="shared" si="6"/>
        <v>0</v>
      </c>
      <c r="G36" s="14">
        <f t="shared" si="0"/>
        <v>750</v>
      </c>
      <c r="H36" s="14">
        <v>0</v>
      </c>
      <c r="I36" s="24">
        <f t="shared" si="7"/>
        <v>0</v>
      </c>
      <c r="J36" s="24">
        <f t="shared" si="8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500</v>
      </c>
      <c r="D37" s="13">
        <f t="shared" si="4"/>
        <v>50</v>
      </c>
      <c r="E37" s="13">
        <f t="shared" si="5"/>
        <v>800</v>
      </c>
      <c r="F37" s="14">
        <f t="shared" si="6"/>
        <v>0</v>
      </c>
      <c r="G37" s="14">
        <f t="shared" ref="G37:G68" si="9">E37-F37</f>
        <v>800</v>
      </c>
      <c r="H37" s="14">
        <v>0</v>
      </c>
      <c r="I37" s="24">
        <f t="shared" si="7"/>
        <v>0</v>
      </c>
      <c r="J37" s="24">
        <f t="shared" si="8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0">MONTH(B38)&amp;YEAR(B38)</f>
        <v>22022</v>
      </c>
      <c r="B38" s="12">
        <f t="shared" ref="B38:B69" si="11">EDATE(B37,1)</f>
        <v>44593</v>
      </c>
      <c r="C38" s="13">
        <f t="shared" ref="C38:C69" si="12">C37-H38+I38</f>
        <v>500</v>
      </c>
      <c r="D38" s="13">
        <f t="shared" ref="D38:D69" si="13">C37*$K$1</f>
        <v>50</v>
      </c>
      <c r="E38" s="13">
        <f t="shared" ref="E38:E69" si="14">C37*$K$1+G37</f>
        <v>850</v>
      </c>
      <c r="F38" s="14">
        <f t="shared" ref="F38:F69" si="15">IF(J38&gt;E38,E38,J38)</f>
        <v>0</v>
      </c>
      <c r="G38" s="14">
        <f t="shared" si="9"/>
        <v>850</v>
      </c>
      <c r="H38" s="14">
        <f t="shared" ref="H38:H69" si="16">IF(J38&gt;F38,J38-F38,0)</f>
        <v>0</v>
      </c>
      <c r="I38" s="24">
        <f t="shared" ref="I38:I69" si="17">-SUMIF(L38:P38,"&lt;0",L38:P38)</f>
        <v>0</v>
      </c>
      <c r="J38" s="24">
        <f t="shared" si="8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0"/>
        <v>32022</v>
      </c>
      <c r="B39" s="12">
        <f t="shared" si="11"/>
        <v>44621</v>
      </c>
      <c r="C39" s="13">
        <f t="shared" si="12"/>
        <v>500</v>
      </c>
      <c r="D39" s="13">
        <f t="shared" si="13"/>
        <v>50</v>
      </c>
      <c r="E39" s="13">
        <f t="shared" si="14"/>
        <v>900</v>
      </c>
      <c r="F39" s="14">
        <f t="shared" si="15"/>
        <v>0</v>
      </c>
      <c r="G39" s="14">
        <f t="shared" si="9"/>
        <v>900</v>
      </c>
      <c r="H39" s="14">
        <f t="shared" si="16"/>
        <v>0</v>
      </c>
      <c r="I39" s="24">
        <f t="shared" si="17"/>
        <v>0</v>
      </c>
      <c r="J39" s="24">
        <f t="shared" si="8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0"/>
        <v>42022</v>
      </c>
      <c r="B40" s="12">
        <f t="shared" si="11"/>
        <v>44652</v>
      </c>
      <c r="C40" s="13">
        <f t="shared" si="12"/>
        <v>500</v>
      </c>
      <c r="D40" s="13">
        <f t="shared" si="13"/>
        <v>50</v>
      </c>
      <c r="E40" s="13">
        <f t="shared" si="14"/>
        <v>950</v>
      </c>
      <c r="F40" s="14">
        <f t="shared" si="15"/>
        <v>0</v>
      </c>
      <c r="G40" s="14">
        <f t="shared" si="9"/>
        <v>950</v>
      </c>
      <c r="H40" s="14">
        <f t="shared" si="16"/>
        <v>0</v>
      </c>
      <c r="I40" s="24">
        <f t="shared" si="17"/>
        <v>0</v>
      </c>
      <c r="J40" s="24">
        <f t="shared" si="8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0"/>
        <v>52022</v>
      </c>
      <c r="B41" s="12">
        <f t="shared" si="11"/>
        <v>44682</v>
      </c>
      <c r="C41" s="13">
        <f t="shared" si="12"/>
        <v>500</v>
      </c>
      <c r="D41" s="13">
        <f t="shared" si="13"/>
        <v>50</v>
      </c>
      <c r="E41" s="13">
        <f t="shared" si="14"/>
        <v>1000</v>
      </c>
      <c r="F41" s="14">
        <f t="shared" si="15"/>
        <v>0</v>
      </c>
      <c r="G41" s="14">
        <f t="shared" si="9"/>
        <v>1000</v>
      </c>
      <c r="H41" s="14">
        <f t="shared" si="16"/>
        <v>0</v>
      </c>
      <c r="I41" s="24">
        <f t="shared" si="17"/>
        <v>0</v>
      </c>
      <c r="J41" s="24">
        <f t="shared" si="8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0"/>
        <v>62022</v>
      </c>
      <c r="B42" s="12">
        <f t="shared" si="11"/>
        <v>44713</v>
      </c>
      <c r="C42" s="13">
        <f t="shared" si="12"/>
        <v>500</v>
      </c>
      <c r="D42" s="13">
        <f t="shared" si="13"/>
        <v>50</v>
      </c>
      <c r="E42" s="13">
        <f t="shared" si="14"/>
        <v>1050</v>
      </c>
      <c r="F42" s="14">
        <f t="shared" si="15"/>
        <v>0</v>
      </c>
      <c r="G42" s="14">
        <f t="shared" si="9"/>
        <v>1050</v>
      </c>
      <c r="H42" s="14">
        <f t="shared" si="16"/>
        <v>0</v>
      </c>
      <c r="I42" s="24">
        <f t="shared" si="17"/>
        <v>0</v>
      </c>
      <c r="J42" s="24">
        <f t="shared" si="8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0"/>
        <v>72022</v>
      </c>
      <c r="B43" s="12">
        <f t="shared" si="11"/>
        <v>44743</v>
      </c>
      <c r="C43" s="13">
        <f t="shared" si="12"/>
        <v>500</v>
      </c>
      <c r="D43" s="13">
        <f t="shared" si="13"/>
        <v>50</v>
      </c>
      <c r="E43" s="13">
        <f t="shared" si="14"/>
        <v>1100</v>
      </c>
      <c r="F43" s="14">
        <f t="shared" si="15"/>
        <v>0</v>
      </c>
      <c r="G43" s="14">
        <f t="shared" si="9"/>
        <v>1100</v>
      </c>
      <c r="H43" s="14">
        <f t="shared" si="16"/>
        <v>0</v>
      </c>
      <c r="I43" s="24">
        <f t="shared" si="17"/>
        <v>0</v>
      </c>
      <c r="J43" s="24">
        <f t="shared" si="8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0"/>
        <v>82022</v>
      </c>
      <c r="B44" s="12">
        <f t="shared" si="11"/>
        <v>44774</v>
      </c>
      <c r="C44" s="13">
        <f t="shared" si="12"/>
        <v>500</v>
      </c>
      <c r="D44" s="13">
        <f t="shared" si="13"/>
        <v>50</v>
      </c>
      <c r="E44" s="13">
        <f t="shared" si="14"/>
        <v>1150</v>
      </c>
      <c r="F44" s="14">
        <f t="shared" si="15"/>
        <v>0</v>
      </c>
      <c r="G44" s="14">
        <f t="shared" si="9"/>
        <v>1150</v>
      </c>
      <c r="H44" s="14">
        <f t="shared" si="16"/>
        <v>0</v>
      </c>
      <c r="I44" s="24">
        <f t="shared" si="17"/>
        <v>0</v>
      </c>
      <c r="J44" s="24">
        <f t="shared" si="8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0"/>
        <v>92022</v>
      </c>
      <c r="B45" s="12">
        <f t="shared" si="11"/>
        <v>44805</v>
      </c>
      <c r="C45" s="13">
        <f t="shared" si="12"/>
        <v>500</v>
      </c>
      <c r="D45" s="13">
        <f t="shared" si="13"/>
        <v>50</v>
      </c>
      <c r="E45" s="13">
        <f t="shared" si="14"/>
        <v>1200</v>
      </c>
      <c r="F45" s="14">
        <f t="shared" si="15"/>
        <v>0</v>
      </c>
      <c r="G45" s="14">
        <f t="shared" si="9"/>
        <v>1200</v>
      </c>
      <c r="H45" s="14">
        <f t="shared" si="16"/>
        <v>0</v>
      </c>
      <c r="I45" s="24">
        <f t="shared" si="17"/>
        <v>0</v>
      </c>
      <c r="J45" s="24">
        <f t="shared" si="8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0"/>
        <v>102022</v>
      </c>
      <c r="B46" s="12">
        <f t="shared" si="11"/>
        <v>44835</v>
      </c>
      <c r="C46" s="13">
        <f t="shared" si="12"/>
        <v>500</v>
      </c>
      <c r="D46" s="13">
        <f t="shared" si="13"/>
        <v>50</v>
      </c>
      <c r="E46" s="13">
        <f t="shared" si="14"/>
        <v>1250</v>
      </c>
      <c r="F46" s="14">
        <f t="shared" si="15"/>
        <v>0</v>
      </c>
      <c r="G46" s="14">
        <f t="shared" si="9"/>
        <v>1250</v>
      </c>
      <c r="H46" s="14">
        <f t="shared" si="16"/>
        <v>0</v>
      </c>
      <c r="I46" s="24">
        <f t="shared" si="17"/>
        <v>0</v>
      </c>
      <c r="J46" s="24">
        <f t="shared" si="8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0"/>
        <v>112022</v>
      </c>
      <c r="B47" s="12">
        <f t="shared" si="11"/>
        <v>44866</v>
      </c>
      <c r="C47" s="13">
        <f t="shared" si="12"/>
        <v>500</v>
      </c>
      <c r="D47" s="13">
        <f t="shared" si="13"/>
        <v>50</v>
      </c>
      <c r="E47" s="13">
        <f t="shared" si="14"/>
        <v>1300</v>
      </c>
      <c r="F47" s="14">
        <f t="shared" si="15"/>
        <v>0</v>
      </c>
      <c r="G47" s="14">
        <f t="shared" si="9"/>
        <v>1300</v>
      </c>
      <c r="H47" s="14">
        <f t="shared" si="16"/>
        <v>0</v>
      </c>
      <c r="I47" s="24">
        <f t="shared" si="17"/>
        <v>0</v>
      </c>
      <c r="J47" s="24">
        <f t="shared" si="8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0"/>
        <v>122022</v>
      </c>
      <c r="B48" s="12">
        <f t="shared" si="11"/>
        <v>44896</v>
      </c>
      <c r="C48" s="13">
        <f t="shared" si="12"/>
        <v>500</v>
      </c>
      <c r="D48" s="13">
        <f t="shared" si="13"/>
        <v>50</v>
      </c>
      <c r="E48" s="13">
        <f t="shared" si="14"/>
        <v>1350</v>
      </c>
      <c r="F48" s="14">
        <f t="shared" si="15"/>
        <v>0</v>
      </c>
      <c r="G48" s="14">
        <f t="shared" si="9"/>
        <v>1350</v>
      </c>
      <c r="H48" s="14">
        <f t="shared" si="16"/>
        <v>0</v>
      </c>
      <c r="I48" s="24">
        <f t="shared" si="17"/>
        <v>0</v>
      </c>
      <c r="J48" s="24">
        <f t="shared" si="8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0"/>
        <v>12023</v>
      </c>
      <c r="B49" s="12">
        <f t="shared" si="11"/>
        <v>44927</v>
      </c>
      <c r="C49" s="13">
        <f t="shared" si="12"/>
        <v>500</v>
      </c>
      <c r="D49" s="13">
        <f t="shared" si="13"/>
        <v>50</v>
      </c>
      <c r="E49" s="13">
        <f t="shared" si="14"/>
        <v>1400</v>
      </c>
      <c r="F49" s="14">
        <f t="shared" si="15"/>
        <v>0</v>
      </c>
      <c r="G49" s="14">
        <f t="shared" si="9"/>
        <v>1400</v>
      </c>
      <c r="H49" s="14">
        <f t="shared" si="16"/>
        <v>0</v>
      </c>
      <c r="I49" s="24">
        <f t="shared" si="17"/>
        <v>0</v>
      </c>
      <c r="J49" s="24">
        <f t="shared" si="8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0"/>
        <v>22023</v>
      </c>
      <c r="B50" s="12">
        <f t="shared" si="11"/>
        <v>44958</v>
      </c>
      <c r="C50" s="13">
        <f t="shared" si="12"/>
        <v>500</v>
      </c>
      <c r="D50" s="13">
        <f t="shared" si="13"/>
        <v>50</v>
      </c>
      <c r="E50" s="13">
        <f t="shared" si="14"/>
        <v>1450</v>
      </c>
      <c r="F50" s="14">
        <f t="shared" si="15"/>
        <v>0</v>
      </c>
      <c r="G50" s="14">
        <f t="shared" si="9"/>
        <v>1450</v>
      </c>
      <c r="H50" s="14">
        <f t="shared" si="16"/>
        <v>0</v>
      </c>
      <c r="I50" s="24">
        <f t="shared" si="17"/>
        <v>0</v>
      </c>
      <c r="J50" s="24">
        <f t="shared" si="8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0"/>
        <v>32023</v>
      </c>
      <c r="B51" s="12">
        <f t="shared" si="11"/>
        <v>44986</v>
      </c>
      <c r="C51" s="13">
        <f t="shared" si="12"/>
        <v>500</v>
      </c>
      <c r="D51" s="13">
        <f t="shared" si="13"/>
        <v>50</v>
      </c>
      <c r="E51" s="13">
        <f t="shared" si="14"/>
        <v>1500</v>
      </c>
      <c r="F51" s="14">
        <f t="shared" si="15"/>
        <v>0</v>
      </c>
      <c r="G51" s="14">
        <f t="shared" si="9"/>
        <v>1500</v>
      </c>
      <c r="H51" s="14">
        <f t="shared" si="16"/>
        <v>0</v>
      </c>
      <c r="I51" s="24">
        <f t="shared" si="17"/>
        <v>0</v>
      </c>
      <c r="J51" s="24">
        <f t="shared" si="8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0"/>
        <v>42023</v>
      </c>
      <c r="B52" s="12">
        <f t="shared" si="11"/>
        <v>45017</v>
      </c>
      <c r="C52" s="13">
        <f t="shared" si="12"/>
        <v>500</v>
      </c>
      <c r="D52" s="13">
        <f t="shared" si="13"/>
        <v>50</v>
      </c>
      <c r="E52" s="13">
        <f t="shared" si="14"/>
        <v>1550</v>
      </c>
      <c r="F52" s="14">
        <f t="shared" si="15"/>
        <v>0</v>
      </c>
      <c r="G52" s="14">
        <f t="shared" si="9"/>
        <v>1550</v>
      </c>
      <c r="H52" s="14">
        <f t="shared" si="16"/>
        <v>0</v>
      </c>
      <c r="I52" s="24">
        <f t="shared" si="17"/>
        <v>0</v>
      </c>
      <c r="J52" s="24">
        <f t="shared" si="8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0"/>
        <v>52023</v>
      </c>
      <c r="B53" s="12">
        <f t="shared" si="11"/>
        <v>45047</v>
      </c>
      <c r="C53" s="13">
        <f t="shared" si="12"/>
        <v>500</v>
      </c>
      <c r="D53" s="13">
        <f t="shared" si="13"/>
        <v>50</v>
      </c>
      <c r="E53" s="13">
        <f t="shared" si="14"/>
        <v>1600</v>
      </c>
      <c r="F53" s="14">
        <f t="shared" si="15"/>
        <v>0</v>
      </c>
      <c r="G53" s="14">
        <f t="shared" si="9"/>
        <v>1600</v>
      </c>
      <c r="H53" s="14">
        <f t="shared" si="16"/>
        <v>0</v>
      </c>
      <c r="I53" s="24">
        <f t="shared" si="17"/>
        <v>0</v>
      </c>
      <c r="J53" s="24">
        <f t="shared" si="8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0"/>
        <v>62023</v>
      </c>
      <c r="B54" s="12">
        <f t="shared" si="11"/>
        <v>45078</v>
      </c>
      <c r="C54" s="13">
        <f t="shared" si="12"/>
        <v>500</v>
      </c>
      <c r="D54" s="13">
        <f t="shared" si="13"/>
        <v>50</v>
      </c>
      <c r="E54" s="13">
        <f t="shared" si="14"/>
        <v>1650</v>
      </c>
      <c r="F54" s="14">
        <f t="shared" si="15"/>
        <v>0</v>
      </c>
      <c r="G54" s="14">
        <f t="shared" si="9"/>
        <v>1650</v>
      </c>
      <c r="H54" s="14">
        <f t="shared" si="16"/>
        <v>0</v>
      </c>
      <c r="I54" s="24">
        <f t="shared" si="17"/>
        <v>0</v>
      </c>
      <c r="J54" s="24">
        <f t="shared" si="8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0"/>
        <v>72023</v>
      </c>
      <c r="B55" s="12">
        <f t="shared" si="11"/>
        <v>45108</v>
      </c>
      <c r="C55" s="13">
        <f t="shared" si="12"/>
        <v>500</v>
      </c>
      <c r="D55" s="13">
        <f t="shared" si="13"/>
        <v>50</v>
      </c>
      <c r="E55" s="13">
        <f t="shared" si="14"/>
        <v>1700</v>
      </c>
      <c r="F55" s="14">
        <f t="shared" si="15"/>
        <v>0</v>
      </c>
      <c r="G55" s="14">
        <f t="shared" si="9"/>
        <v>1700</v>
      </c>
      <c r="H55" s="14">
        <f t="shared" si="16"/>
        <v>0</v>
      </c>
      <c r="I55" s="24">
        <f t="shared" si="17"/>
        <v>0</v>
      </c>
      <c r="J55" s="24">
        <f t="shared" si="8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0"/>
        <v>82023</v>
      </c>
      <c r="B56" s="12">
        <f t="shared" si="11"/>
        <v>45139</v>
      </c>
      <c r="C56" s="13">
        <f t="shared" si="12"/>
        <v>500</v>
      </c>
      <c r="D56" s="13">
        <f t="shared" si="13"/>
        <v>50</v>
      </c>
      <c r="E56" s="13">
        <f t="shared" si="14"/>
        <v>1750</v>
      </c>
      <c r="F56" s="14">
        <f t="shared" si="15"/>
        <v>0</v>
      </c>
      <c r="G56" s="14">
        <f t="shared" si="9"/>
        <v>1750</v>
      </c>
      <c r="H56" s="14">
        <f t="shared" si="16"/>
        <v>0</v>
      </c>
      <c r="I56" s="24">
        <f t="shared" si="17"/>
        <v>0</v>
      </c>
      <c r="J56" s="24">
        <f t="shared" si="8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0"/>
        <v>92023</v>
      </c>
      <c r="B57" s="12">
        <f t="shared" si="11"/>
        <v>45170</v>
      </c>
      <c r="C57" s="13">
        <f t="shared" si="12"/>
        <v>500</v>
      </c>
      <c r="D57" s="13">
        <f t="shared" si="13"/>
        <v>50</v>
      </c>
      <c r="E57" s="13">
        <f t="shared" si="14"/>
        <v>1800</v>
      </c>
      <c r="F57" s="14">
        <f t="shared" si="15"/>
        <v>0</v>
      </c>
      <c r="G57" s="14">
        <f t="shared" si="9"/>
        <v>1800</v>
      </c>
      <c r="H57" s="14">
        <f t="shared" si="16"/>
        <v>0</v>
      </c>
      <c r="I57" s="24">
        <f t="shared" si="17"/>
        <v>0</v>
      </c>
      <c r="J57" s="24">
        <f t="shared" si="8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0"/>
        <v>102023</v>
      </c>
      <c r="B58" s="12">
        <f t="shared" si="11"/>
        <v>45200</v>
      </c>
      <c r="C58" s="13">
        <f t="shared" si="12"/>
        <v>500</v>
      </c>
      <c r="D58" s="13">
        <f t="shared" si="13"/>
        <v>50</v>
      </c>
      <c r="E58" s="13">
        <f t="shared" si="14"/>
        <v>1850</v>
      </c>
      <c r="F58" s="14">
        <f t="shared" si="15"/>
        <v>0</v>
      </c>
      <c r="G58" s="14">
        <f t="shared" si="9"/>
        <v>1850</v>
      </c>
      <c r="H58" s="14">
        <f t="shared" si="16"/>
        <v>0</v>
      </c>
      <c r="I58" s="24">
        <f t="shared" si="17"/>
        <v>0</v>
      </c>
      <c r="J58" s="24">
        <f t="shared" si="8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0"/>
        <v>112023</v>
      </c>
      <c r="B59" s="12">
        <f t="shared" si="11"/>
        <v>45231</v>
      </c>
      <c r="C59" s="13">
        <f t="shared" si="12"/>
        <v>500</v>
      </c>
      <c r="D59" s="13">
        <f t="shared" si="13"/>
        <v>50</v>
      </c>
      <c r="E59" s="13">
        <f t="shared" si="14"/>
        <v>1900</v>
      </c>
      <c r="F59" s="14">
        <f t="shared" si="15"/>
        <v>0</v>
      </c>
      <c r="G59" s="14">
        <f t="shared" si="9"/>
        <v>1900</v>
      </c>
      <c r="H59" s="14">
        <f t="shared" si="16"/>
        <v>0</v>
      </c>
      <c r="I59" s="24">
        <f t="shared" si="17"/>
        <v>0</v>
      </c>
      <c r="J59" s="24">
        <f t="shared" si="8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0"/>
        <v>122023</v>
      </c>
      <c r="B60" s="12">
        <f t="shared" si="11"/>
        <v>45261</v>
      </c>
      <c r="C60" s="13">
        <f t="shared" si="12"/>
        <v>500</v>
      </c>
      <c r="D60" s="13">
        <f t="shared" si="13"/>
        <v>50</v>
      </c>
      <c r="E60" s="13">
        <f t="shared" si="14"/>
        <v>1950</v>
      </c>
      <c r="F60" s="14">
        <f t="shared" si="15"/>
        <v>0</v>
      </c>
      <c r="G60" s="14">
        <f t="shared" si="9"/>
        <v>1950</v>
      </c>
      <c r="H60" s="14">
        <f t="shared" si="16"/>
        <v>0</v>
      </c>
      <c r="I60" s="24">
        <f t="shared" si="17"/>
        <v>0</v>
      </c>
      <c r="J60" s="24">
        <f t="shared" si="8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0"/>
        <v>12024</v>
      </c>
      <c r="B61" s="12">
        <f t="shared" si="11"/>
        <v>45292</v>
      </c>
      <c r="C61" s="13">
        <f t="shared" si="12"/>
        <v>500</v>
      </c>
      <c r="D61" s="13">
        <f t="shared" si="13"/>
        <v>50</v>
      </c>
      <c r="E61" s="13">
        <f t="shared" si="14"/>
        <v>2000</v>
      </c>
      <c r="F61" s="14">
        <f t="shared" si="15"/>
        <v>0</v>
      </c>
      <c r="G61" s="14">
        <f t="shared" si="9"/>
        <v>2000</v>
      </c>
      <c r="H61" s="14">
        <f t="shared" si="16"/>
        <v>0</v>
      </c>
      <c r="I61" s="24">
        <f t="shared" si="17"/>
        <v>0</v>
      </c>
      <c r="J61" s="24">
        <f t="shared" si="8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0"/>
        <v>22024</v>
      </c>
      <c r="B62" s="12">
        <f t="shared" si="11"/>
        <v>45323</v>
      </c>
      <c r="C62" s="13">
        <f t="shared" si="12"/>
        <v>500</v>
      </c>
      <c r="D62" s="13">
        <f t="shared" si="13"/>
        <v>50</v>
      </c>
      <c r="E62" s="13">
        <f t="shared" si="14"/>
        <v>2050</v>
      </c>
      <c r="F62" s="14">
        <f t="shared" si="15"/>
        <v>0</v>
      </c>
      <c r="G62" s="14">
        <f t="shared" si="9"/>
        <v>2050</v>
      </c>
      <c r="H62" s="14">
        <f t="shared" si="16"/>
        <v>0</v>
      </c>
      <c r="I62" s="24">
        <f t="shared" si="17"/>
        <v>0</v>
      </c>
      <c r="J62" s="24">
        <f t="shared" si="8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0"/>
        <v>32024</v>
      </c>
      <c r="B63" s="12">
        <f t="shared" si="11"/>
        <v>45352</v>
      </c>
      <c r="C63" s="13">
        <f t="shared" si="12"/>
        <v>500</v>
      </c>
      <c r="D63" s="13">
        <f t="shared" si="13"/>
        <v>50</v>
      </c>
      <c r="E63" s="13">
        <f t="shared" si="14"/>
        <v>2100</v>
      </c>
      <c r="F63" s="14">
        <f t="shared" si="15"/>
        <v>0</v>
      </c>
      <c r="G63" s="14">
        <f t="shared" si="9"/>
        <v>2100</v>
      </c>
      <c r="H63" s="14">
        <f t="shared" si="16"/>
        <v>0</v>
      </c>
      <c r="I63" s="24">
        <f t="shared" si="17"/>
        <v>0</v>
      </c>
      <c r="J63" s="24">
        <f t="shared" si="8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0"/>
        <v>42024</v>
      </c>
      <c r="B64" s="12">
        <f t="shared" si="11"/>
        <v>45383</v>
      </c>
      <c r="C64" s="13">
        <f t="shared" si="12"/>
        <v>500</v>
      </c>
      <c r="D64" s="13">
        <f t="shared" si="13"/>
        <v>50</v>
      </c>
      <c r="E64" s="13">
        <f t="shared" si="14"/>
        <v>2150</v>
      </c>
      <c r="F64" s="14">
        <f t="shared" si="15"/>
        <v>0</v>
      </c>
      <c r="G64" s="14">
        <f t="shared" si="9"/>
        <v>2150</v>
      </c>
      <c r="H64" s="14">
        <f t="shared" si="16"/>
        <v>0</v>
      </c>
      <c r="I64" s="24">
        <f t="shared" si="17"/>
        <v>0</v>
      </c>
      <c r="J64" s="24">
        <f t="shared" si="8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0"/>
        <v>52024</v>
      </c>
      <c r="B65" s="12">
        <f t="shared" si="11"/>
        <v>45413</v>
      </c>
      <c r="C65" s="13">
        <f t="shared" si="12"/>
        <v>500</v>
      </c>
      <c r="D65" s="13">
        <f t="shared" si="13"/>
        <v>50</v>
      </c>
      <c r="E65" s="13">
        <f t="shared" si="14"/>
        <v>2200</v>
      </c>
      <c r="F65" s="14">
        <f t="shared" si="15"/>
        <v>0</v>
      </c>
      <c r="G65" s="14">
        <f t="shared" si="9"/>
        <v>2200</v>
      </c>
      <c r="H65" s="14">
        <f t="shared" si="16"/>
        <v>0</v>
      </c>
      <c r="I65" s="24">
        <f t="shared" si="17"/>
        <v>0</v>
      </c>
      <c r="J65" s="24">
        <f t="shared" si="8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0"/>
        <v>62024</v>
      </c>
      <c r="B66" s="12">
        <f t="shared" si="11"/>
        <v>45444</v>
      </c>
      <c r="C66" s="13">
        <f t="shared" si="12"/>
        <v>500</v>
      </c>
      <c r="D66" s="13">
        <f t="shared" si="13"/>
        <v>50</v>
      </c>
      <c r="E66" s="13">
        <f t="shared" si="14"/>
        <v>2250</v>
      </c>
      <c r="F66" s="14">
        <f t="shared" si="15"/>
        <v>0</v>
      </c>
      <c r="G66" s="14">
        <f t="shared" si="9"/>
        <v>2250</v>
      </c>
      <c r="H66" s="14">
        <f t="shared" si="16"/>
        <v>0</v>
      </c>
      <c r="I66" s="24">
        <f t="shared" si="17"/>
        <v>0</v>
      </c>
      <c r="J66" s="24">
        <f t="shared" si="8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0"/>
        <v>72024</v>
      </c>
      <c r="B67" s="12">
        <f t="shared" si="11"/>
        <v>45474</v>
      </c>
      <c r="C67" s="13">
        <f t="shared" si="12"/>
        <v>500</v>
      </c>
      <c r="D67" s="13">
        <f t="shared" si="13"/>
        <v>50</v>
      </c>
      <c r="E67" s="13">
        <f t="shared" si="14"/>
        <v>2300</v>
      </c>
      <c r="F67" s="14">
        <f t="shared" si="15"/>
        <v>0</v>
      </c>
      <c r="G67" s="14">
        <f t="shared" si="9"/>
        <v>2300</v>
      </c>
      <c r="H67" s="14">
        <f t="shared" si="16"/>
        <v>0</v>
      </c>
      <c r="I67" s="24">
        <f t="shared" si="17"/>
        <v>0</v>
      </c>
      <c r="J67" s="24">
        <f t="shared" si="8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0"/>
        <v>82024</v>
      </c>
      <c r="B68" s="12">
        <f t="shared" si="11"/>
        <v>45505</v>
      </c>
      <c r="C68" s="13">
        <f t="shared" si="12"/>
        <v>500</v>
      </c>
      <c r="D68" s="13">
        <f t="shared" si="13"/>
        <v>50</v>
      </c>
      <c r="E68" s="13">
        <f t="shared" si="14"/>
        <v>2350</v>
      </c>
      <c r="F68" s="14">
        <f t="shared" si="15"/>
        <v>0</v>
      </c>
      <c r="G68" s="14">
        <f t="shared" si="9"/>
        <v>2350</v>
      </c>
      <c r="H68" s="14">
        <f t="shared" si="16"/>
        <v>0</v>
      </c>
      <c r="I68" s="24">
        <f t="shared" si="17"/>
        <v>0</v>
      </c>
      <c r="J68" s="24">
        <f t="shared" si="8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0"/>
        <v>92024</v>
      </c>
      <c r="B69" s="12">
        <f t="shared" si="11"/>
        <v>45536</v>
      </c>
      <c r="C69" s="13">
        <f t="shared" si="12"/>
        <v>500</v>
      </c>
      <c r="D69" s="13">
        <f t="shared" si="13"/>
        <v>50</v>
      </c>
      <c r="E69" s="13">
        <f t="shared" si="14"/>
        <v>2400</v>
      </c>
      <c r="F69" s="14">
        <f t="shared" si="15"/>
        <v>0</v>
      </c>
      <c r="G69" s="14">
        <f t="shared" ref="G69:G100" si="18">E69-F69</f>
        <v>2400</v>
      </c>
      <c r="H69" s="14">
        <f t="shared" si="16"/>
        <v>0</v>
      </c>
      <c r="I69" s="24">
        <f t="shared" si="17"/>
        <v>0</v>
      </c>
      <c r="J69" s="24">
        <f t="shared" si="8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19">MONTH(B70)&amp;YEAR(B70)</f>
        <v>102024</v>
      </c>
      <c r="B70" s="12">
        <f t="shared" ref="B70:B101" si="20">EDATE(B69,1)</f>
        <v>45566</v>
      </c>
      <c r="C70" s="13">
        <f t="shared" ref="C70:C101" si="21">C69-H70+I70</f>
        <v>500</v>
      </c>
      <c r="D70" s="13">
        <f t="shared" ref="D70:D101" si="22">C69*$K$1</f>
        <v>50</v>
      </c>
      <c r="E70" s="13">
        <f t="shared" ref="E70:E101" si="23">C69*$K$1+G69</f>
        <v>2450</v>
      </c>
      <c r="F70" s="14">
        <f t="shared" ref="F70:F101" si="24">IF(J70&gt;E70,E70,J70)</f>
        <v>0</v>
      </c>
      <c r="G70" s="14">
        <f t="shared" si="18"/>
        <v>2450</v>
      </c>
      <c r="H70" s="14">
        <f t="shared" ref="H70:H101" si="25">IF(J70&gt;F70,J70-F70,0)</f>
        <v>0</v>
      </c>
      <c r="I70" s="24">
        <f t="shared" ref="I70:I101" si="26">-SUMIF(L70:P70,"&lt;0",L70:P70)</f>
        <v>0</v>
      </c>
      <c r="J70" s="24">
        <f t="shared" si="8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19"/>
        <v>112024</v>
      </c>
      <c r="B71" s="12">
        <f t="shared" si="20"/>
        <v>45597</v>
      </c>
      <c r="C71" s="13">
        <f t="shared" si="21"/>
        <v>500</v>
      </c>
      <c r="D71" s="13">
        <f t="shared" si="22"/>
        <v>50</v>
      </c>
      <c r="E71" s="13">
        <f t="shared" si="23"/>
        <v>2500</v>
      </c>
      <c r="F71" s="14">
        <f t="shared" si="24"/>
        <v>0</v>
      </c>
      <c r="G71" s="14">
        <f t="shared" si="18"/>
        <v>2500</v>
      </c>
      <c r="H71" s="14">
        <f t="shared" si="25"/>
        <v>0</v>
      </c>
      <c r="I71" s="24">
        <f t="shared" si="26"/>
        <v>0</v>
      </c>
      <c r="J71" s="24">
        <f t="shared" ref="J71:J124" si="27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19"/>
        <v>122024</v>
      </c>
      <c r="B72" s="12">
        <f t="shared" si="20"/>
        <v>45627</v>
      </c>
      <c r="C72" s="13">
        <f t="shared" si="21"/>
        <v>500</v>
      </c>
      <c r="D72" s="13">
        <f t="shared" si="22"/>
        <v>50</v>
      </c>
      <c r="E72" s="13">
        <f t="shared" si="23"/>
        <v>2550</v>
      </c>
      <c r="F72" s="14">
        <f t="shared" si="24"/>
        <v>0</v>
      </c>
      <c r="G72" s="14">
        <f t="shared" si="18"/>
        <v>2550</v>
      </c>
      <c r="H72" s="14">
        <f t="shared" si="25"/>
        <v>0</v>
      </c>
      <c r="I72" s="24">
        <f t="shared" si="26"/>
        <v>0</v>
      </c>
      <c r="J72" s="24">
        <f t="shared" si="27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19"/>
        <v>12025</v>
      </c>
      <c r="B73" s="12">
        <f t="shared" si="20"/>
        <v>45658</v>
      </c>
      <c r="C73" s="13">
        <f t="shared" si="21"/>
        <v>500</v>
      </c>
      <c r="D73" s="13">
        <f t="shared" si="22"/>
        <v>50</v>
      </c>
      <c r="E73" s="13">
        <f t="shared" si="23"/>
        <v>2600</v>
      </c>
      <c r="F73" s="14">
        <f t="shared" si="24"/>
        <v>0</v>
      </c>
      <c r="G73" s="14">
        <f t="shared" si="18"/>
        <v>2600</v>
      </c>
      <c r="H73" s="14">
        <f t="shared" si="25"/>
        <v>0</v>
      </c>
      <c r="I73" s="24">
        <f t="shared" si="26"/>
        <v>0</v>
      </c>
      <c r="J73" s="24">
        <f t="shared" si="27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19"/>
        <v>22025</v>
      </c>
      <c r="B74" s="12">
        <f t="shared" si="20"/>
        <v>45689</v>
      </c>
      <c r="C74" s="13">
        <f t="shared" si="21"/>
        <v>500</v>
      </c>
      <c r="D74" s="13">
        <f t="shared" si="22"/>
        <v>50</v>
      </c>
      <c r="E74" s="13">
        <f t="shared" si="23"/>
        <v>2650</v>
      </c>
      <c r="F74" s="14">
        <f t="shared" si="24"/>
        <v>0</v>
      </c>
      <c r="G74" s="14">
        <f t="shared" si="18"/>
        <v>2650</v>
      </c>
      <c r="H74" s="14">
        <f t="shared" si="25"/>
        <v>0</v>
      </c>
      <c r="I74" s="24">
        <f t="shared" si="26"/>
        <v>0</v>
      </c>
      <c r="J74" s="24">
        <f t="shared" si="27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19"/>
        <v>32025</v>
      </c>
      <c r="B75" s="12">
        <f t="shared" si="20"/>
        <v>45717</v>
      </c>
      <c r="C75" s="13">
        <f t="shared" si="21"/>
        <v>500</v>
      </c>
      <c r="D75" s="13">
        <f t="shared" si="22"/>
        <v>50</v>
      </c>
      <c r="E75" s="13">
        <f t="shared" si="23"/>
        <v>2700</v>
      </c>
      <c r="F75" s="14">
        <f t="shared" si="24"/>
        <v>0</v>
      </c>
      <c r="G75" s="14">
        <f t="shared" si="18"/>
        <v>2700</v>
      </c>
      <c r="H75" s="14">
        <f t="shared" si="25"/>
        <v>0</v>
      </c>
      <c r="I75" s="24">
        <f t="shared" si="26"/>
        <v>0</v>
      </c>
      <c r="J75" s="24">
        <f t="shared" si="27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19"/>
        <v>42025</v>
      </c>
      <c r="B76" s="12">
        <f t="shared" si="20"/>
        <v>45748</v>
      </c>
      <c r="C76" s="13">
        <f t="shared" si="21"/>
        <v>500</v>
      </c>
      <c r="D76" s="13">
        <f t="shared" si="22"/>
        <v>50</v>
      </c>
      <c r="E76" s="13">
        <f t="shared" si="23"/>
        <v>2750</v>
      </c>
      <c r="F76" s="14">
        <f t="shared" si="24"/>
        <v>0</v>
      </c>
      <c r="G76" s="14">
        <f t="shared" si="18"/>
        <v>2750</v>
      </c>
      <c r="H76" s="14">
        <f t="shared" si="25"/>
        <v>0</v>
      </c>
      <c r="I76" s="24">
        <f t="shared" si="26"/>
        <v>0</v>
      </c>
      <c r="J76" s="24">
        <f t="shared" si="27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19"/>
        <v>52025</v>
      </c>
      <c r="B77" s="12">
        <f t="shared" si="20"/>
        <v>45778</v>
      </c>
      <c r="C77" s="13">
        <f t="shared" si="21"/>
        <v>500</v>
      </c>
      <c r="D77" s="13">
        <f t="shared" si="22"/>
        <v>50</v>
      </c>
      <c r="E77" s="13">
        <f t="shared" si="23"/>
        <v>2800</v>
      </c>
      <c r="F77" s="14">
        <f t="shared" si="24"/>
        <v>0</v>
      </c>
      <c r="G77" s="14">
        <f t="shared" si="18"/>
        <v>2800</v>
      </c>
      <c r="H77" s="14">
        <f t="shared" si="25"/>
        <v>0</v>
      </c>
      <c r="I77" s="24">
        <f t="shared" si="26"/>
        <v>0</v>
      </c>
      <c r="J77" s="24">
        <f t="shared" si="27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19"/>
        <v>62025</v>
      </c>
      <c r="B78" s="12">
        <f t="shared" si="20"/>
        <v>45809</v>
      </c>
      <c r="C78" s="13">
        <f t="shared" si="21"/>
        <v>500</v>
      </c>
      <c r="D78" s="13">
        <f t="shared" si="22"/>
        <v>50</v>
      </c>
      <c r="E78" s="13">
        <f t="shared" si="23"/>
        <v>2850</v>
      </c>
      <c r="F78" s="14">
        <f t="shared" si="24"/>
        <v>0</v>
      </c>
      <c r="G78" s="14">
        <f t="shared" si="18"/>
        <v>2850</v>
      </c>
      <c r="H78" s="14">
        <f t="shared" si="25"/>
        <v>0</v>
      </c>
      <c r="I78" s="24">
        <f t="shared" si="26"/>
        <v>0</v>
      </c>
      <c r="J78" s="24">
        <f t="shared" si="27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19"/>
        <v>72025</v>
      </c>
      <c r="B79" s="12">
        <f t="shared" si="20"/>
        <v>45839</v>
      </c>
      <c r="C79" s="13">
        <f t="shared" si="21"/>
        <v>500</v>
      </c>
      <c r="D79" s="13">
        <f t="shared" si="22"/>
        <v>50</v>
      </c>
      <c r="E79" s="13">
        <f t="shared" si="23"/>
        <v>2900</v>
      </c>
      <c r="F79" s="14">
        <f t="shared" si="24"/>
        <v>0</v>
      </c>
      <c r="G79" s="14">
        <f t="shared" si="18"/>
        <v>2900</v>
      </c>
      <c r="H79" s="14">
        <f t="shared" si="25"/>
        <v>0</v>
      </c>
      <c r="I79" s="24">
        <f t="shared" si="26"/>
        <v>0</v>
      </c>
      <c r="J79" s="24">
        <f t="shared" si="27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19"/>
        <v>82025</v>
      </c>
      <c r="B80" s="12">
        <f t="shared" si="20"/>
        <v>45870</v>
      </c>
      <c r="C80" s="13">
        <f t="shared" si="21"/>
        <v>500</v>
      </c>
      <c r="D80" s="13">
        <f t="shared" si="22"/>
        <v>50</v>
      </c>
      <c r="E80" s="13">
        <f t="shared" si="23"/>
        <v>2950</v>
      </c>
      <c r="F80" s="14">
        <f t="shared" si="24"/>
        <v>0</v>
      </c>
      <c r="G80" s="14">
        <f t="shared" si="18"/>
        <v>2950</v>
      </c>
      <c r="H80" s="14">
        <f t="shared" si="25"/>
        <v>0</v>
      </c>
      <c r="I80" s="24">
        <f t="shared" si="26"/>
        <v>0</v>
      </c>
      <c r="J80" s="24">
        <f t="shared" si="27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19"/>
        <v>92025</v>
      </c>
      <c r="B81" s="12">
        <f t="shared" si="20"/>
        <v>45901</v>
      </c>
      <c r="C81" s="13">
        <f t="shared" si="21"/>
        <v>500</v>
      </c>
      <c r="D81" s="13">
        <f t="shared" si="22"/>
        <v>50</v>
      </c>
      <c r="E81" s="13">
        <f t="shared" si="23"/>
        <v>3000</v>
      </c>
      <c r="F81" s="14">
        <f t="shared" si="24"/>
        <v>0</v>
      </c>
      <c r="G81" s="14">
        <f t="shared" si="18"/>
        <v>3000</v>
      </c>
      <c r="H81" s="14">
        <f t="shared" si="25"/>
        <v>0</v>
      </c>
      <c r="I81" s="24">
        <f t="shared" si="26"/>
        <v>0</v>
      </c>
      <c r="J81" s="24">
        <f t="shared" si="27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19"/>
        <v>102025</v>
      </c>
      <c r="B82" s="12">
        <f t="shared" si="20"/>
        <v>45931</v>
      </c>
      <c r="C82" s="13">
        <f t="shared" si="21"/>
        <v>500</v>
      </c>
      <c r="D82" s="13">
        <f t="shared" si="22"/>
        <v>50</v>
      </c>
      <c r="E82" s="13">
        <f t="shared" si="23"/>
        <v>3050</v>
      </c>
      <c r="F82" s="14">
        <f t="shared" si="24"/>
        <v>0</v>
      </c>
      <c r="G82" s="14">
        <f t="shared" si="18"/>
        <v>3050</v>
      </c>
      <c r="H82" s="14">
        <f t="shared" si="25"/>
        <v>0</v>
      </c>
      <c r="I82" s="24">
        <f t="shared" si="26"/>
        <v>0</v>
      </c>
      <c r="J82" s="24">
        <f t="shared" si="27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19"/>
        <v>112025</v>
      </c>
      <c r="B83" s="12">
        <f t="shared" si="20"/>
        <v>45962</v>
      </c>
      <c r="C83" s="13">
        <f t="shared" si="21"/>
        <v>500</v>
      </c>
      <c r="D83" s="13">
        <f t="shared" si="22"/>
        <v>50</v>
      </c>
      <c r="E83" s="13">
        <f t="shared" si="23"/>
        <v>3100</v>
      </c>
      <c r="F83" s="14">
        <f t="shared" si="24"/>
        <v>0</v>
      </c>
      <c r="G83" s="14">
        <f t="shared" si="18"/>
        <v>3100</v>
      </c>
      <c r="H83" s="14">
        <f t="shared" si="25"/>
        <v>0</v>
      </c>
      <c r="I83" s="24">
        <f t="shared" si="26"/>
        <v>0</v>
      </c>
      <c r="J83" s="24">
        <f t="shared" si="27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19"/>
        <v>122025</v>
      </c>
      <c r="B84" s="12">
        <f t="shared" si="20"/>
        <v>45992</v>
      </c>
      <c r="C84" s="13">
        <f t="shared" si="21"/>
        <v>500</v>
      </c>
      <c r="D84" s="13">
        <f t="shared" si="22"/>
        <v>50</v>
      </c>
      <c r="E84" s="13">
        <f t="shared" si="23"/>
        <v>3150</v>
      </c>
      <c r="F84" s="14">
        <f t="shared" si="24"/>
        <v>0</v>
      </c>
      <c r="G84" s="14">
        <f t="shared" si="18"/>
        <v>3150</v>
      </c>
      <c r="H84" s="14">
        <f t="shared" si="25"/>
        <v>0</v>
      </c>
      <c r="I84" s="24">
        <f t="shared" si="26"/>
        <v>0</v>
      </c>
      <c r="J84" s="24">
        <f t="shared" si="27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19"/>
        <v>12026</v>
      </c>
      <c r="B85" s="12">
        <f t="shared" si="20"/>
        <v>46023</v>
      </c>
      <c r="C85" s="13">
        <f t="shared" si="21"/>
        <v>500</v>
      </c>
      <c r="D85" s="13">
        <f t="shared" si="22"/>
        <v>50</v>
      </c>
      <c r="E85" s="13">
        <f t="shared" si="23"/>
        <v>3200</v>
      </c>
      <c r="F85" s="14">
        <f t="shared" si="24"/>
        <v>0</v>
      </c>
      <c r="G85" s="14">
        <f t="shared" si="18"/>
        <v>3200</v>
      </c>
      <c r="H85" s="14">
        <f t="shared" si="25"/>
        <v>0</v>
      </c>
      <c r="I85" s="24">
        <f t="shared" si="26"/>
        <v>0</v>
      </c>
      <c r="J85" s="24">
        <f t="shared" si="27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19"/>
        <v>22026</v>
      </c>
      <c r="B86" s="12">
        <f t="shared" si="20"/>
        <v>46054</v>
      </c>
      <c r="C86" s="13">
        <f t="shared" si="21"/>
        <v>500</v>
      </c>
      <c r="D86" s="13">
        <f t="shared" si="22"/>
        <v>50</v>
      </c>
      <c r="E86" s="13">
        <f t="shared" si="23"/>
        <v>3250</v>
      </c>
      <c r="F86" s="14">
        <f t="shared" si="24"/>
        <v>0</v>
      </c>
      <c r="G86" s="14">
        <f t="shared" si="18"/>
        <v>3250</v>
      </c>
      <c r="H86" s="14">
        <f t="shared" si="25"/>
        <v>0</v>
      </c>
      <c r="I86" s="24">
        <f t="shared" si="26"/>
        <v>0</v>
      </c>
      <c r="J86" s="24">
        <f t="shared" si="27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19"/>
        <v>32026</v>
      </c>
      <c r="B87" s="12">
        <f t="shared" si="20"/>
        <v>46082</v>
      </c>
      <c r="C87" s="13">
        <f t="shared" si="21"/>
        <v>500</v>
      </c>
      <c r="D87" s="13">
        <f t="shared" si="22"/>
        <v>50</v>
      </c>
      <c r="E87" s="13">
        <f t="shared" si="23"/>
        <v>3300</v>
      </c>
      <c r="F87" s="14">
        <f t="shared" si="24"/>
        <v>0</v>
      </c>
      <c r="G87" s="14">
        <f t="shared" si="18"/>
        <v>3300</v>
      </c>
      <c r="H87" s="14">
        <f t="shared" si="25"/>
        <v>0</v>
      </c>
      <c r="I87" s="24">
        <f t="shared" si="26"/>
        <v>0</v>
      </c>
      <c r="J87" s="24">
        <f t="shared" si="27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19"/>
        <v>42026</v>
      </c>
      <c r="B88" s="12">
        <f t="shared" si="20"/>
        <v>46113</v>
      </c>
      <c r="C88" s="13">
        <f t="shared" si="21"/>
        <v>500</v>
      </c>
      <c r="D88" s="13">
        <f t="shared" si="22"/>
        <v>50</v>
      </c>
      <c r="E88" s="13">
        <f t="shared" si="23"/>
        <v>3350</v>
      </c>
      <c r="F88" s="14">
        <f t="shared" si="24"/>
        <v>0</v>
      </c>
      <c r="G88" s="14">
        <f t="shared" si="18"/>
        <v>3350</v>
      </c>
      <c r="H88" s="14">
        <f t="shared" si="25"/>
        <v>0</v>
      </c>
      <c r="I88" s="24">
        <f t="shared" si="26"/>
        <v>0</v>
      </c>
      <c r="J88" s="24">
        <f t="shared" si="27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19"/>
        <v>52026</v>
      </c>
      <c r="B89" s="12">
        <f t="shared" si="20"/>
        <v>46143</v>
      </c>
      <c r="C89" s="13">
        <f t="shared" si="21"/>
        <v>500</v>
      </c>
      <c r="D89" s="13">
        <f t="shared" si="22"/>
        <v>50</v>
      </c>
      <c r="E89" s="13">
        <f t="shared" si="23"/>
        <v>3400</v>
      </c>
      <c r="F89" s="14">
        <f t="shared" si="24"/>
        <v>0</v>
      </c>
      <c r="G89" s="14">
        <f t="shared" si="18"/>
        <v>3400</v>
      </c>
      <c r="H89" s="14">
        <f t="shared" si="25"/>
        <v>0</v>
      </c>
      <c r="I89" s="24">
        <f t="shared" si="26"/>
        <v>0</v>
      </c>
      <c r="J89" s="24">
        <f t="shared" si="27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19"/>
        <v>62026</v>
      </c>
      <c r="B90" s="12">
        <f t="shared" si="20"/>
        <v>46174</v>
      </c>
      <c r="C90" s="13">
        <f t="shared" si="21"/>
        <v>500</v>
      </c>
      <c r="D90" s="13">
        <f t="shared" si="22"/>
        <v>50</v>
      </c>
      <c r="E90" s="13">
        <f t="shared" si="23"/>
        <v>3450</v>
      </c>
      <c r="F90" s="14">
        <f t="shared" si="24"/>
        <v>0</v>
      </c>
      <c r="G90" s="14">
        <f t="shared" si="18"/>
        <v>3450</v>
      </c>
      <c r="H90" s="14">
        <f t="shared" si="25"/>
        <v>0</v>
      </c>
      <c r="I90" s="24">
        <f t="shared" si="26"/>
        <v>0</v>
      </c>
      <c r="J90" s="24">
        <f t="shared" si="27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19"/>
        <v>72026</v>
      </c>
      <c r="B91" s="12">
        <f t="shared" si="20"/>
        <v>46204</v>
      </c>
      <c r="C91" s="13">
        <f t="shared" si="21"/>
        <v>500</v>
      </c>
      <c r="D91" s="13">
        <f t="shared" si="22"/>
        <v>50</v>
      </c>
      <c r="E91" s="13">
        <f t="shared" si="23"/>
        <v>3500</v>
      </c>
      <c r="F91" s="14">
        <f t="shared" si="24"/>
        <v>0</v>
      </c>
      <c r="G91" s="14">
        <f t="shared" si="18"/>
        <v>3500</v>
      </c>
      <c r="H91" s="14">
        <f t="shared" si="25"/>
        <v>0</v>
      </c>
      <c r="I91" s="24">
        <f t="shared" si="26"/>
        <v>0</v>
      </c>
      <c r="J91" s="24">
        <f t="shared" si="27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19"/>
        <v>82026</v>
      </c>
      <c r="B92" s="12">
        <f t="shared" si="20"/>
        <v>46235</v>
      </c>
      <c r="C92" s="13">
        <f t="shared" si="21"/>
        <v>500</v>
      </c>
      <c r="D92" s="13">
        <f t="shared" si="22"/>
        <v>50</v>
      </c>
      <c r="E92" s="13">
        <f t="shared" si="23"/>
        <v>3550</v>
      </c>
      <c r="F92" s="14">
        <f t="shared" si="24"/>
        <v>0</v>
      </c>
      <c r="G92" s="14">
        <f t="shared" si="18"/>
        <v>3550</v>
      </c>
      <c r="H92" s="14">
        <f t="shared" si="25"/>
        <v>0</v>
      </c>
      <c r="I92" s="24">
        <f t="shared" si="26"/>
        <v>0</v>
      </c>
      <c r="J92" s="24">
        <f t="shared" si="27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19"/>
        <v>92026</v>
      </c>
      <c r="B93" s="12">
        <f t="shared" si="20"/>
        <v>46266</v>
      </c>
      <c r="C93" s="13">
        <f t="shared" si="21"/>
        <v>500</v>
      </c>
      <c r="D93" s="13">
        <f t="shared" si="22"/>
        <v>50</v>
      </c>
      <c r="E93" s="13">
        <f t="shared" si="23"/>
        <v>3600</v>
      </c>
      <c r="F93" s="14">
        <f t="shared" si="24"/>
        <v>0</v>
      </c>
      <c r="G93" s="14">
        <f t="shared" si="18"/>
        <v>3600</v>
      </c>
      <c r="H93" s="14">
        <f t="shared" si="25"/>
        <v>0</v>
      </c>
      <c r="I93" s="24">
        <f t="shared" si="26"/>
        <v>0</v>
      </c>
      <c r="J93" s="24">
        <f t="shared" si="27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19"/>
        <v>102026</v>
      </c>
      <c r="B94" s="12">
        <f t="shared" si="20"/>
        <v>46296</v>
      </c>
      <c r="C94" s="13">
        <f t="shared" si="21"/>
        <v>500</v>
      </c>
      <c r="D94" s="13">
        <f t="shared" si="22"/>
        <v>50</v>
      </c>
      <c r="E94" s="13">
        <f t="shared" si="23"/>
        <v>3650</v>
      </c>
      <c r="F94" s="14">
        <f t="shared" si="24"/>
        <v>0</v>
      </c>
      <c r="G94" s="14">
        <f t="shared" si="18"/>
        <v>3650</v>
      </c>
      <c r="H94" s="14">
        <f t="shared" si="25"/>
        <v>0</v>
      </c>
      <c r="I94" s="24">
        <f t="shared" si="26"/>
        <v>0</v>
      </c>
      <c r="J94" s="24">
        <f t="shared" si="27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19"/>
        <v>112026</v>
      </c>
      <c r="B95" s="12">
        <f t="shared" si="20"/>
        <v>46327</v>
      </c>
      <c r="C95" s="13">
        <f t="shared" si="21"/>
        <v>500</v>
      </c>
      <c r="D95" s="13">
        <f t="shared" si="22"/>
        <v>50</v>
      </c>
      <c r="E95" s="13">
        <f t="shared" si="23"/>
        <v>3700</v>
      </c>
      <c r="F95" s="14">
        <f t="shared" si="24"/>
        <v>0</v>
      </c>
      <c r="G95" s="14">
        <f t="shared" si="18"/>
        <v>3700</v>
      </c>
      <c r="H95" s="14">
        <f t="shared" si="25"/>
        <v>0</v>
      </c>
      <c r="I95" s="24">
        <f t="shared" si="26"/>
        <v>0</v>
      </c>
      <c r="J95" s="24">
        <f t="shared" si="27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19"/>
        <v>122026</v>
      </c>
      <c r="B96" s="12">
        <f t="shared" si="20"/>
        <v>46357</v>
      </c>
      <c r="C96" s="13">
        <f t="shared" si="21"/>
        <v>500</v>
      </c>
      <c r="D96" s="13">
        <f t="shared" si="22"/>
        <v>50</v>
      </c>
      <c r="E96" s="13">
        <f t="shared" si="23"/>
        <v>3750</v>
      </c>
      <c r="F96" s="14">
        <f t="shared" si="24"/>
        <v>0</v>
      </c>
      <c r="G96" s="14">
        <f t="shared" si="18"/>
        <v>3750</v>
      </c>
      <c r="H96" s="14">
        <f t="shared" si="25"/>
        <v>0</v>
      </c>
      <c r="I96" s="24">
        <f t="shared" si="26"/>
        <v>0</v>
      </c>
      <c r="J96" s="24">
        <f t="shared" si="27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19"/>
        <v>12027</v>
      </c>
      <c r="B97" s="12">
        <f t="shared" si="20"/>
        <v>46388</v>
      </c>
      <c r="C97" s="13">
        <f t="shared" si="21"/>
        <v>500</v>
      </c>
      <c r="D97" s="13">
        <f t="shared" si="22"/>
        <v>50</v>
      </c>
      <c r="E97" s="13">
        <f t="shared" si="23"/>
        <v>3800</v>
      </c>
      <c r="F97" s="14">
        <f t="shared" si="24"/>
        <v>0</v>
      </c>
      <c r="G97" s="14">
        <f t="shared" si="18"/>
        <v>3800</v>
      </c>
      <c r="H97" s="14">
        <f t="shared" si="25"/>
        <v>0</v>
      </c>
      <c r="I97" s="24">
        <f t="shared" si="26"/>
        <v>0</v>
      </c>
      <c r="J97" s="24">
        <f t="shared" si="27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19"/>
        <v>22027</v>
      </c>
      <c r="B98" s="12">
        <f t="shared" si="20"/>
        <v>46419</v>
      </c>
      <c r="C98" s="13">
        <f t="shared" si="21"/>
        <v>500</v>
      </c>
      <c r="D98" s="13">
        <f t="shared" si="22"/>
        <v>50</v>
      </c>
      <c r="E98" s="13">
        <f t="shared" si="23"/>
        <v>3850</v>
      </c>
      <c r="F98" s="14">
        <f t="shared" si="24"/>
        <v>0</v>
      </c>
      <c r="G98" s="14">
        <f t="shared" si="18"/>
        <v>3850</v>
      </c>
      <c r="H98" s="14">
        <f t="shared" si="25"/>
        <v>0</v>
      </c>
      <c r="I98" s="24">
        <f t="shared" si="26"/>
        <v>0</v>
      </c>
      <c r="J98" s="24">
        <f t="shared" si="27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19"/>
        <v>32027</v>
      </c>
      <c r="B99" s="12">
        <f t="shared" si="20"/>
        <v>46447</v>
      </c>
      <c r="C99" s="13">
        <f t="shared" si="21"/>
        <v>500</v>
      </c>
      <c r="D99" s="13">
        <f t="shared" si="22"/>
        <v>50</v>
      </c>
      <c r="E99" s="13">
        <f t="shared" si="23"/>
        <v>3900</v>
      </c>
      <c r="F99" s="14">
        <f t="shared" si="24"/>
        <v>0</v>
      </c>
      <c r="G99" s="14">
        <f t="shared" si="18"/>
        <v>3900</v>
      </c>
      <c r="H99" s="14">
        <f t="shared" si="25"/>
        <v>0</v>
      </c>
      <c r="I99" s="24">
        <f t="shared" si="26"/>
        <v>0</v>
      </c>
      <c r="J99" s="24">
        <f t="shared" si="27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19"/>
        <v>42027</v>
      </c>
      <c r="B100" s="12">
        <f t="shared" si="20"/>
        <v>46478</v>
      </c>
      <c r="C100" s="13">
        <f t="shared" si="21"/>
        <v>500</v>
      </c>
      <c r="D100" s="13">
        <f t="shared" si="22"/>
        <v>50</v>
      </c>
      <c r="E100" s="13">
        <f t="shared" si="23"/>
        <v>3950</v>
      </c>
      <c r="F100" s="14">
        <f t="shared" si="24"/>
        <v>0</v>
      </c>
      <c r="G100" s="14">
        <f t="shared" si="18"/>
        <v>3950</v>
      </c>
      <c r="H100" s="14">
        <f t="shared" si="25"/>
        <v>0</v>
      </c>
      <c r="I100" s="24">
        <f t="shared" si="26"/>
        <v>0</v>
      </c>
      <c r="J100" s="24">
        <f t="shared" si="27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19"/>
        <v>52027</v>
      </c>
      <c r="B101" s="12">
        <f t="shared" si="20"/>
        <v>46508</v>
      </c>
      <c r="C101" s="13">
        <f t="shared" si="21"/>
        <v>500</v>
      </c>
      <c r="D101" s="13">
        <f t="shared" si="22"/>
        <v>50</v>
      </c>
      <c r="E101" s="13">
        <f t="shared" si="23"/>
        <v>4000</v>
      </c>
      <c r="F101" s="14">
        <f t="shared" si="24"/>
        <v>0</v>
      </c>
      <c r="G101" s="14">
        <f t="shared" ref="G101:G124" si="28">E101-F101</f>
        <v>4000</v>
      </c>
      <c r="H101" s="14">
        <f t="shared" si="25"/>
        <v>0</v>
      </c>
      <c r="I101" s="24">
        <f t="shared" si="26"/>
        <v>0</v>
      </c>
      <c r="J101" s="24">
        <f t="shared" si="27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29">MONTH(B102)&amp;YEAR(B102)</f>
        <v>62027</v>
      </c>
      <c r="B102" s="12">
        <f t="shared" ref="B102:B124" si="30">EDATE(B101,1)</f>
        <v>46539</v>
      </c>
      <c r="C102" s="13">
        <f t="shared" ref="C102:C124" si="31">C101-H102+I102</f>
        <v>500</v>
      </c>
      <c r="D102" s="13">
        <f t="shared" ref="D102:D124" si="32">C101*$K$1</f>
        <v>50</v>
      </c>
      <c r="E102" s="13">
        <f t="shared" ref="E102:E124" si="33">C101*$K$1+G101</f>
        <v>4050</v>
      </c>
      <c r="F102" s="14">
        <f t="shared" ref="F102:F124" si="34">IF(J102&gt;E102,E102,J102)</f>
        <v>0</v>
      </c>
      <c r="G102" s="14">
        <f t="shared" si="28"/>
        <v>4050</v>
      </c>
      <c r="H102" s="14">
        <f t="shared" ref="H102:H124" si="35">IF(J102&gt;F102,J102-F102,0)</f>
        <v>0</v>
      </c>
      <c r="I102" s="24">
        <f t="shared" ref="I102:I124" si="36">-SUMIF(L102:P102,"&lt;0",L102:P102)</f>
        <v>0</v>
      </c>
      <c r="J102" s="24">
        <f t="shared" si="27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29"/>
        <v>72027</v>
      </c>
      <c r="B103" s="12">
        <f t="shared" si="30"/>
        <v>46569</v>
      </c>
      <c r="C103" s="13">
        <f t="shared" si="31"/>
        <v>500</v>
      </c>
      <c r="D103" s="13">
        <f t="shared" si="32"/>
        <v>50</v>
      </c>
      <c r="E103" s="13">
        <f t="shared" si="33"/>
        <v>4100</v>
      </c>
      <c r="F103" s="14">
        <f t="shared" si="34"/>
        <v>0</v>
      </c>
      <c r="G103" s="14">
        <f t="shared" si="28"/>
        <v>4100</v>
      </c>
      <c r="H103" s="14">
        <f t="shared" si="35"/>
        <v>0</v>
      </c>
      <c r="I103" s="24">
        <f t="shared" si="36"/>
        <v>0</v>
      </c>
      <c r="J103" s="24">
        <f t="shared" si="27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29"/>
        <v>82027</v>
      </c>
      <c r="B104" s="12">
        <f t="shared" si="30"/>
        <v>46600</v>
      </c>
      <c r="C104" s="13">
        <f t="shared" si="31"/>
        <v>500</v>
      </c>
      <c r="D104" s="13">
        <f t="shared" si="32"/>
        <v>50</v>
      </c>
      <c r="E104" s="13">
        <f t="shared" si="33"/>
        <v>4150</v>
      </c>
      <c r="F104" s="14">
        <f t="shared" si="34"/>
        <v>0</v>
      </c>
      <c r="G104" s="14">
        <f t="shared" si="28"/>
        <v>4150</v>
      </c>
      <c r="H104" s="14">
        <f t="shared" si="35"/>
        <v>0</v>
      </c>
      <c r="I104" s="24">
        <f t="shared" si="36"/>
        <v>0</v>
      </c>
      <c r="J104" s="24">
        <f t="shared" si="27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29"/>
        <v>92027</v>
      </c>
      <c r="B105" s="12">
        <f t="shared" si="30"/>
        <v>46631</v>
      </c>
      <c r="C105" s="13">
        <f t="shared" si="31"/>
        <v>500</v>
      </c>
      <c r="D105" s="13">
        <f t="shared" si="32"/>
        <v>50</v>
      </c>
      <c r="E105" s="13">
        <f t="shared" si="33"/>
        <v>4200</v>
      </c>
      <c r="F105" s="14">
        <f t="shared" si="34"/>
        <v>0</v>
      </c>
      <c r="G105" s="14">
        <f t="shared" si="28"/>
        <v>4200</v>
      </c>
      <c r="H105" s="14">
        <f t="shared" si="35"/>
        <v>0</v>
      </c>
      <c r="I105" s="24">
        <f t="shared" si="36"/>
        <v>0</v>
      </c>
      <c r="J105" s="24">
        <f t="shared" si="27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29"/>
        <v>102027</v>
      </c>
      <c r="B106" s="12">
        <f t="shared" si="30"/>
        <v>46661</v>
      </c>
      <c r="C106" s="13">
        <f t="shared" si="31"/>
        <v>500</v>
      </c>
      <c r="D106" s="13">
        <f t="shared" si="32"/>
        <v>50</v>
      </c>
      <c r="E106" s="13">
        <f t="shared" si="33"/>
        <v>4250</v>
      </c>
      <c r="F106" s="14">
        <f t="shared" si="34"/>
        <v>0</v>
      </c>
      <c r="G106" s="14">
        <f t="shared" si="28"/>
        <v>4250</v>
      </c>
      <c r="H106" s="14">
        <f t="shared" si="35"/>
        <v>0</v>
      </c>
      <c r="I106" s="24">
        <f t="shared" si="36"/>
        <v>0</v>
      </c>
      <c r="J106" s="24">
        <f t="shared" si="27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29"/>
        <v>112027</v>
      </c>
      <c r="B107" s="12">
        <f t="shared" si="30"/>
        <v>46692</v>
      </c>
      <c r="C107" s="13">
        <f t="shared" si="31"/>
        <v>500</v>
      </c>
      <c r="D107" s="13">
        <f t="shared" si="32"/>
        <v>50</v>
      </c>
      <c r="E107" s="13">
        <f t="shared" si="33"/>
        <v>4300</v>
      </c>
      <c r="F107" s="14">
        <f t="shared" si="34"/>
        <v>0</v>
      </c>
      <c r="G107" s="14">
        <f t="shared" si="28"/>
        <v>4300</v>
      </c>
      <c r="H107" s="14">
        <f t="shared" si="35"/>
        <v>0</v>
      </c>
      <c r="I107" s="24">
        <f t="shared" si="36"/>
        <v>0</v>
      </c>
      <c r="J107" s="24">
        <f t="shared" si="27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29"/>
        <v>122027</v>
      </c>
      <c r="B108" s="12">
        <f t="shared" si="30"/>
        <v>46722</v>
      </c>
      <c r="C108" s="13">
        <f t="shared" si="31"/>
        <v>500</v>
      </c>
      <c r="D108" s="13">
        <f t="shared" si="32"/>
        <v>50</v>
      </c>
      <c r="E108" s="13">
        <f t="shared" si="33"/>
        <v>4350</v>
      </c>
      <c r="F108" s="14">
        <f t="shared" si="34"/>
        <v>0</v>
      </c>
      <c r="G108" s="14">
        <f t="shared" si="28"/>
        <v>4350</v>
      </c>
      <c r="H108" s="14">
        <f t="shared" si="35"/>
        <v>0</v>
      </c>
      <c r="I108" s="24">
        <f t="shared" si="36"/>
        <v>0</v>
      </c>
      <c r="J108" s="24">
        <f t="shared" si="27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29"/>
        <v>12028</v>
      </c>
      <c r="B109" s="12">
        <f t="shared" si="30"/>
        <v>46753</v>
      </c>
      <c r="C109" s="13">
        <f t="shared" si="31"/>
        <v>500</v>
      </c>
      <c r="D109" s="13">
        <f t="shared" si="32"/>
        <v>50</v>
      </c>
      <c r="E109" s="13">
        <f t="shared" si="33"/>
        <v>4400</v>
      </c>
      <c r="F109" s="14">
        <f t="shared" si="34"/>
        <v>0</v>
      </c>
      <c r="G109" s="14">
        <f t="shared" si="28"/>
        <v>4400</v>
      </c>
      <c r="H109" s="14">
        <f t="shared" si="35"/>
        <v>0</v>
      </c>
      <c r="I109" s="24">
        <f t="shared" si="36"/>
        <v>0</v>
      </c>
      <c r="J109" s="24">
        <f t="shared" si="27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29"/>
        <v>22028</v>
      </c>
      <c r="B110" s="12">
        <f t="shared" si="30"/>
        <v>46784</v>
      </c>
      <c r="C110" s="13">
        <f t="shared" si="31"/>
        <v>500</v>
      </c>
      <c r="D110" s="13">
        <f t="shared" si="32"/>
        <v>50</v>
      </c>
      <c r="E110" s="13">
        <f t="shared" si="33"/>
        <v>4450</v>
      </c>
      <c r="F110" s="14">
        <f t="shared" si="34"/>
        <v>0</v>
      </c>
      <c r="G110" s="14">
        <f t="shared" si="28"/>
        <v>4450</v>
      </c>
      <c r="H110" s="14">
        <f t="shared" si="35"/>
        <v>0</v>
      </c>
      <c r="I110" s="24">
        <f t="shared" si="36"/>
        <v>0</v>
      </c>
      <c r="J110" s="24">
        <f t="shared" si="27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29"/>
        <v>32028</v>
      </c>
      <c r="B111" s="12">
        <f t="shared" si="30"/>
        <v>46813</v>
      </c>
      <c r="C111" s="13">
        <f t="shared" si="31"/>
        <v>500</v>
      </c>
      <c r="D111" s="13">
        <f t="shared" si="32"/>
        <v>50</v>
      </c>
      <c r="E111" s="13">
        <f t="shared" si="33"/>
        <v>4500</v>
      </c>
      <c r="F111" s="14">
        <f t="shared" si="34"/>
        <v>0</v>
      </c>
      <c r="G111" s="14">
        <f t="shared" si="28"/>
        <v>4500</v>
      </c>
      <c r="H111" s="14">
        <f t="shared" si="35"/>
        <v>0</v>
      </c>
      <c r="I111" s="24">
        <f t="shared" si="36"/>
        <v>0</v>
      </c>
      <c r="J111" s="24">
        <f t="shared" si="27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29"/>
        <v>42028</v>
      </c>
      <c r="B112" s="12">
        <f t="shared" si="30"/>
        <v>46844</v>
      </c>
      <c r="C112" s="13">
        <f t="shared" si="31"/>
        <v>500</v>
      </c>
      <c r="D112" s="13">
        <f t="shared" si="32"/>
        <v>50</v>
      </c>
      <c r="E112" s="13">
        <f t="shared" si="33"/>
        <v>4550</v>
      </c>
      <c r="F112" s="14">
        <f t="shared" si="34"/>
        <v>0</v>
      </c>
      <c r="G112" s="14">
        <f t="shared" si="28"/>
        <v>4550</v>
      </c>
      <c r="H112" s="14">
        <f t="shared" si="35"/>
        <v>0</v>
      </c>
      <c r="I112" s="24">
        <f t="shared" si="36"/>
        <v>0</v>
      </c>
      <c r="J112" s="24">
        <f t="shared" si="27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29"/>
        <v>52028</v>
      </c>
      <c r="B113" s="12">
        <f t="shared" si="30"/>
        <v>46874</v>
      </c>
      <c r="C113" s="13">
        <f t="shared" si="31"/>
        <v>500</v>
      </c>
      <c r="D113" s="13">
        <f t="shared" si="32"/>
        <v>50</v>
      </c>
      <c r="E113" s="13">
        <f t="shared" si="33"/>
        <v>4600</v>
      </c>
      <c r="F113" s="14">
        <f t="shared" si="34"/>
        <v>0</v>
      </c>
      <c r="G113" s="14">
        <f t="shared" si="28"/>
        <v>4600</v>
      </c>
      <c r="H113" s="14">
        <f t="shared" si="35"/>
        <v>0</v>
      </c>
      <c r="I113" s="24">
        <f t="shared" si="36"/>
        <v>0</v>
      </c>
      <c r="J113" s="24">
        <f t="shared" si="27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29"/>
        <v>62028</v>
      </c>
      <c r="B114" s="12">
        <f t="shared" si="30"/>
        <v>46905</v>
      </c>
      <c r="C114" s="13">
        <f t="shared" si="31"/>
        <v>500</v>
      </c>
      <c r="D114" s="13">
        <f t="shared" si="32"/>
        <v>50</v>
      </c>
      <c r="E114" s="13">
        <f t="shared" si="33"/>
        <v>4650</v>
      </c>
      <c r="F114" s="14">
        <f t="shared" si="34"/>
        <v>0</v>
      </c>
      <c r="G114" s="14">
        <f t="shared" si="28"/>
        <v>4650</v>
      </c>
      <c r="H114" s="14">
        <f t="shared" si="35"/>
        <v>0</v>
      </c>
      <c r="I114" s="24">
        <f t="shared" si="36"/>
        <v>0</v>
      </c>
      <c r="J114" s="24">
        <f t="shared" si="27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29"/>
        <v>72028</v>
      </c>
      <c r="B115" s="12">
        <f t="shared" si="30"/>
        <v>46935</v>
      </c>
      <c r="C115" s="13">
        <f t="shared" si="31"/>
        <v>500</v>
      </c>
      <c r="D115" s="13">
        <f t="shared" si="32"/>
        <v>50</v>
      </c>
      <c r="E115" s="13">
        <f t="shared" si="33"/>
        <v>4700</v>
      </c>
      <c r="F115" s="14">
        <f t="shared" si="34"/>
        <v>0</v>
      </c>
      <c r="G115" s="14">
        <f t="shared" si="28"/>
        <v>4700</v>
      </c>
      <c r="H115" s="14">
        <f t="shared" si="35"/>
        <v>0</v>
      </c>
      <c r="I115" s="24">
        <f t="shared" si="36"/>
        <v>0</v>
      </c>
      <c r="J115" s="24">
        <f t="shared" si="27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29"/>
        <v>82028</v>
      </c>
      <c r="B116" s="12">
        <f t="shared" si="30"/>
        <v>46966</v>
      </c>
      <c r="C116" s="13">
        <f t="shared" si="31"/>
        <v>500</v>
      </c>
      <c r="D116" s="13">
        <f t="shared" si="32"/>
        <v>50</v>
      </c>
      <c r="E116" s="13">
        <f t="shared" si="33"/>
        <v>4750</v>
      </c>
      <c r="F116" s="14">
        <f t="shared" si="34"/>
        <v>0</v>
      </c>
      <c r="G116" s="14">
        <f t="shared" si="28"/>
        <v>4750</v>
      </c>
      <c r="H116" s="14">
        <f t="shared" si="35"/>
        <v>0</v>
      </c>
      <c r="I116" s="24">
        <f t="shared" si="36"/>
        <v>0</v>
      </c>
      <c r="J116" s="24">
        <f t="shared" si="27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29"/>
        <v>92028</v>
      </c>
      <c r="B117" s="12">
        <f t="shared" si="30"/>
        <v>46997</v>
      </c>
      <c r="C117" s="13">
        <f t="shared" si="31"/>
        <v>500</v>
      </c>
      <c r="D117" s="13">
        <f t="shared" si="32"/>
        <v>50</v>
      </c>
      <c r="E117" s="13">
        <f t="shared" si="33"/>
        <v>4800</v>
      </c>
      <c r="F117" s="14">
        <f t="shared" si="34"/>
        <v>0</v>
      </c>
      <c r="G117" s="14">
        <f t="shared" si="28"/>
        <v>4800</v>
      </c>
      <c r="H117" s="14">
        <f t="shared" si="35"/>
        <v>0</v>
      </c>
      <c r="I117" s="24">
        <f t="shared" si="36"/>
        <v>0</v>
      </c>
      <c r="J117" s="24">
        <f t="shared" si="27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29"/>
        <v>102028</v>
      </c>
      <c r="B118" s="12">
        <f t="shared" si="30"/>
        <v>47027</v>
      </c>
      <c r="C118" s="13">
        <f t="shared" si="31"/>
        <v>500</v>
      </c>
      <c r="D118" s="13">
        <f t="shared" si="32"/>
        <v>50</v>
      </c>
      <c r="E118" s="13">
        <f t="shared" si="33"/>
        <v>4850</v>
      </c>
      <c r="F118" s="14">
        <f t="shared" si="34"/>
        <v>0</v>
      </c>
      <c r="G118" s="14">
        <f t="shared" si="28"/>
        <v>4850</v>
      </c>
      <c r="H118" s="14">
        <f t="shared" si="35"/>
        <v>0</v>
      </c>
      <c r="I118" s="24">
        <f t="shared" si="36"/>
        <v>0</v>
      </c>
      <c r="J118" s="24">
        <f t="shared" si="27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29"/>
        <v>112028</v>
      </c>
      <c r="B119" s="12">
        <f t="shared" si="30"/>
        <v>47058</v>
      </c>
      <c r="C119" s="13">
        <f t="shared" si="31"/>
        <v>500</v>
      </c>
      <c r="D119" s="13">
        <f t="shared" si="32"/>
        <v>50</v>
      </c>
      <c r="E119" s="13">
        <f t="shared" si="33"/>
        <v>4900</v>
      </c>
      <c r="F119" s="14">
        <f t="shared" si="34"/>
        <v>0</v>
      </c>
      <c r="G119" s="14">
        <f t="shared" si="28"/>
        <v>4900</v>
      </c>
      <c r="H119" s="14">
        <f t="shared" si="35"/>
        <v>0</v>
      </c>
      <c r="I119" s="24">
        <f t="shared" si="36"/>
        <v>0</v>
      </c>
      <c r="J119" s="24">
        <f t="shared" si="27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29"/>
        <v>122028</v>
      </c>
      <c r="B120" s="12">
        <f t="shared" si="30"/>
        <v>47088</v>
      </c>
      <c r="C120" s="13">
        <f t="shared" si="31"/>
        <v>500</v>
      </c>
      <c r="D120" s="13">
        <f t="shared" si="32"/>
        <v>50</v>
      </c>
      <c r="E120" s="13">
        <f t="shared" si="33"/>
        <v>4950</v>
      </c>
      <c r="F120" s="14">
        <f t="shared" si="34"/>
        <v>0</v>
      </c>
      <c r="G120" s="14">
        <f t="shared" si="28"/>
        <v>4950</v>
      </c>
      <c r="H120" s="14">
        <f t="shared" si="35"/>
        <v>0</v>
      </c>
      <c r="I120" s="24">
        <f t="shared" si="36"/>
        <v>0</v>
      </c>
      <c r="J120" s="24">
        <f t="shared" si="27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29"/>
        <v>12029</v>
      </c>
      <c r="B121" s="12">
        <f t="shared" si="30"/>
        <v>47119</v>
      </c>
      <c r="C121" s="13">
        <f t="shared" si="31"/>
        <v>500</v>
      </c>
      <c r="D121" s="13">
        <f t="shared" si="32"/>
        <v>50</v>
      </c>
      <c r="E121" s="13">
        <f t="shared" si="33"/>
        <v>5000</v>
      </c>
      <c r="F121" s="14">
        <f t="shared" si="34"/>
        <v>0</v>
      </c>
      <c r="G121" s="14">
        <f t="shared" si="28"/>
        <v>5000</v>
      </c>
      <c r="H121" s="14">
        <f t="shared" si="35"/>
        <v>0</v>
      </c>
      <c r="I121" s="24">
        <f t="shared" si="36"/>
        <v>0</v>
      </c>
      <c r="J121" s="24">
        <f t="shared" si="27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29"/>
        <v>22029</v>
      </c>
      <c r="B122" s="12">
        <f t="shared" si="30"/>
        <v>47150</v>
      </c>
      <c r="C122" s="13">
        <f t="shared" si="31"/>
        <v>500</v>
      </c>
      <c r="D122" s="13">
        <f t="shared" si="32"/>
        <v>50</v>
      </c>
      <c r="E122" s="13">
        <f t="shared" si="33"/>
        <v>5050</v>
      </c>
      <c r="F122" s="14">
        <f t="shared" si="34"/>
        <v>0</v>
      </c>
      <c r="G122" s="14">
        <f t="shared" si="28"/>
        <v>5050</v>
      </c>
      <c r="H122" s="14">
        <f t="shared" si="35"/>
        <v>0</v>
      </c>
      <c r="I122" s="24">
        <f t="shared" si="36"/>
        <v>0</v>
      </c>
      <c r="J122" s="24">
        <f t="shared" si="27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29"/>
        <v>32029</v>
      </c>
      <c r="B123" s="12">
        <f t="shared" si="30"/>
        <v>47178</v>
      </c>
      <c r="C123" s="13">
        <f t="shared" si="31"/>
        <v>500</v>
      </c>
      <c r="D123" s="13">
        <f t="shared" si="32"/>
        <v>50</v>
      </c>
      <c r="E123" s="13">
        <f t="shared" si="33"/>
        <v>5100</v>
      </c>
      <c r="F123" s="14">
        <f t="shared" si="34"/>
        <v>0</v>
      </c>
      <c r="G123" s="14">
        <f t="shared" si="28"/>
        <v>5100</v>
      </c>
      <c r="H123" s="14">
        <f t="shared" si="35"/>
        <v>0</v>
      </c>
      <c r="I123" s="24">
        <f t="shared" si="36"/>
        <v>0</v>
      </c>
      <c r="J123" s="24">
        <f t="shared" si="27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29"/>
        <v>42029</v>
      </c>
      <c r="B124" s="12">
        <f t="shared" si="30"/>
        <v>47209</v>
      </c>
      <c r="C124" s="13">
        <f t="shared" si="31"/>
        <v>500</v>
      </c>
      <c r="D124" s="13">
        <f t="shared" si="32"/>
        <v>50</v>
      </c>
      <c r="E124" s="13">
        <f t="shared" si="33"/>
        <v>5150</v>
      </c>
      <c r="F124" s="14">
        <f t="shared" si="34"/>
        <v>0</v>
      </c>
      <c r="G124" s="14">
        <f t="shared" si="28"/>
        <v>5150</v>
      </c>
      <c r="H124" s="14">
        <f t="shared" si="35"/>
        <v>0</v>
      </c>
      <c r="I124" s="24">
        <f t="shared" si="36"/>
        <v>0</v>
      </c>
      <c r="J124" s="24">
        <f t="shared" si="27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13" sqref="M13"/>
    </sheetView>
  </sheetViews>
  <sheetFormatPr defaultColWidth="11" defaultRowHeight="15"/>
  <cols>
    <col min="1" max="1" width="7" hidden="1" customWidth="1"/>
    <col min="2" max="2" width="10" customWidth="1"/>
    <col min="3" max="3" width="10.5714285714286" customWidth="1"/>
    <col min="4" max="4" width="10.4285714285714" customWidth="1"/>
    <col min="5" max="5" width="11.4285714285714" customWidth="1"/>
    <col min="6" max="6" width="10.1428571428571" customWidth="1"/>
    <col min="7" max="7" width="12.1428571428571" customWidth="1"/>
    <col min="8" max="8" width="10.8571428571429" customWidth="1"/>
    <col min="9" max="9" width="9.85714285714286" customWidth="1"/>
    <col min="10" max="10" width="10.1428571428571" customWidth="1"/>
    <col min="11" max="11" width="11.8571428571429" customWidth="1"/>
    <col min="12" max="12" width="11" customWidth="1"/>
    <col min="13" max="13" width="12.4285714285714" customWidth="1"/>
    <col min="14" max="14" width="10.2857142857143" customWidth="1"/>
    <col min="15" max="15" width="11.1428571428571" customWidth="1"/>
    <col min="16" max="16" width="9.28571428571429" customWidth="1"/>
    <col min="17" max="17" width="3.85714285714286" customWidth="1"/>
    <col min="18" max="18" width="18.2857142857143" customWidth="1"/>
    <col min="19" max="19" width="8.85714285714286" customWidth="1"/>
  </cols>
  <sheetData>
    <row r="1" spans="2:16">
      <c r="B1" s="1" t="s">
        <v>9</v>
      </c>
      <c r="C1" s="2" t="s">
        <v>228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43862</v>
      </c>
      <c r="N1" s="19" t="s">
        <v>13</v>
      </c>
      <c r="O1" s="20">
        <v>200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22020</v>
      </c>
      <c r="B5" s="12">
        <f>EDATE(M1,0)</f>
        <v>43862</v>
      </c>
      <c r="C5" s="13">
        <v>200</v>
      </c>
      <c r="D5" s="13"/>
      <c r="E5" s="13">
        <f>IF(OR(J5&lt;&gt;0,I5&lt;&gt;O1),O1*K1,0)</f>
        <v>0</v>
      </c>
      <c r="F5" s="14"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200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32020</v>
      </c>
      <c r="B6" s="12">
        <f t="shared" ref="B6:B37" si="2">EDATE(B5,1)</f>
        <v>43891</v>
      </c>
      <c r="C6" s="13">
        <f t="shared" ref="C6:C37" si="3">C5-H6+I6</f>
        <v>0</v>
      </c>
      <c r="D6" s="13">
        <f t="shared" ref="D6:D37" si="4">C5*$K$1</f>
        <v>20</v>
      </c>
      <c r="E6" s="13">
        <f t="shared" ref="E6:E37" si="5">C5*$K$1+G5</f>
        <v>20</v>
      </c>
      <c r="F6" s="14">
        <f t="shared" ref="F6:F37" si="6">IF(J6&gt;E6,E6,J6)</f>
        <v>20</v>
      </c>
      <c r="G6" s="14">
        <f t="shared" si="0"/>
        <v>0</v>
      </c>
      <c r="H6" s="14">
        <f t="shared" ref="H6:H37" si="7">IF(J6&gt;F6,J6-F6,0)</f>
        <v>200</v>
      </c>
      <c r="I6" s="24">
        <f t="shared" ref="I6:I37" si="8">-SUMIF(L6:P6,"&lt;0",L6:P6)</f>
        <v>0</v>
      </c>
      <c r="J6" s="24">
        <f>IF($L6&gt;0,$L6,0)+IF($N6&gt;0,$N6,0)+IF($P6&gt;0,$P6,0)</f>
        <v>220</v>
      </c>
      <c r="K6" s="27">
        <v>43915</v>
      </c>
      <c r="L6" s="26">
        <v>220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42020</v>
      </c>
      <c r="B7" s="12">
        <f t="shared" si="2"/>
        <v>43922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52020</v>
      </c>
      <c r="B8" s="12">
        <f t="shared" si="2"/>
        <v>43952</v>
      </c>
      <c r="C8" s="13">
        <f t="shared" si="3"/>
        <v>700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700</v>
      </c>
      <c r="J8" s="24">
        <f t="shared" si="9"/>
        <v>0</v>
      </c>
      <c r="K8" s="27">
        <v>43975</v>
      </c>
      <c r="L8" s="26">
        <v>-700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62020</v>
      </c>
      <c r="B9" s="12">
        <f t="shared" si="2"/>
        <v>43983</v>
      </c>
      <c r="C9" s="13">
        <f t="shared" si="3"/>
        <v>400</v>
      </c>
      <c r="D9" s="13">
        <f t="shared" si="4"/>
        <v>70</v>
      </c>
      <c r="E9" s="13">
        <f t="shared" si="5"/>
        <v>70</v>
      </c>
      <c r="F9" s="14">
        <f t="shared" si="6"/>
        <v>70</v>
      </c>
      <c r="G9" s="14">
        <f t="shared" si="0"/>
        <v>0</v>
      </c>
      <c r="H9" s="14">
        <f t="shared" si="7"/>
        <v>300</v>
      </c>
      <c r="I9" s="24">
        <f t="shared" si="8"/>
        <v>0</v>
      </c>
      <c r="J9" s="24">
        <f t="shared" si="9"/>
        <v>370</v>
      </c>
      <c r="K9" s="27">
        <v>43999</v>
      </c>
      <c r="L9" s="26">
        <v>370</v>
      </c>
      <c r="M9" s="27"/>
      <c r="N9" s="28"/>
      <c r="O9" s="27"/>
      <c r="P9" s="28"/>
      <c r="S9" s="5"/>
    </row>
    <row r="10" ht="15.75" spans="1:19">
      <c r="A10" s="5" t="str">
        <f t="shared" si="1"/>
        <v>72020</v>
      </c>
      <c r="B10" s="12">
        <f t="shared" si="2"/>
        <v>44013</v>
      </c>
      <c r="C10" s="13">
        <f t="shared" si="3"/>
        <v>200</v>
      </c>
      <c r="D10" s="13">
        <f t="shared" si="4"/>
        <v>40</v>
      </c>
      <c r="E10" s="13">
        <f t="shared" si="5"/>
        <v>40</v>
      </c>
      <c r="F10" s="14">
        <f t="shared" si="6"/>
        <v>40</v>
      </c>
      <c r="G10" s="14">
        <f t="shared" si="0"/>
        <v>0</v>
      </c>
      <c r="H10" s="14">
        <f t="shared" si="7"/>
        <v>200</v>
      </c>
      <c r="I10" s="24">
        <f t="shared" si="8"/>
        <v>0</v>
      </c>
      <c r="J10" s="24">
        <f t="shared" si="9"/>
        <v>240</v>
      </c>
      <c r="K10" s="27">
        <v>44036</v>
      </c>
      <c r="L10" s="26">
        <v>240</v>
      </c>
      <c r="M10" s="27"/>
      <c r="N10" s="28"/>
      <c r="O10" s="27"/>
      <c r="P10" s="28"/>
      <c r="S10" s="5"/>
    </row>
    <row r="11" ht="15.75" spans="1:19">
      <c r="A11" s="5" t="str">
        <f t="shared" si="1"/>
        <v>82020</v>
      </c>
      <c r="B11" s="12">
        <f t="shared" si="2"/>
        <v>44044</v>
      </c>
      <c r="C11" s="13">
        <f t="shared" si="3"/>
        <v>0</v>
      </c>
      <c r="D11" s="13">
        <f t="shared" si="4"/>
        <v>20</v>
      </c>
      <c r="E11" s="13">
        <f t="shared" si="5"/>
        <v>20</v>
      </c>
      <c r="F11" s="14">
        <f t="shared" si="6"/>
        <v>20</v>
      </c>
      <c r="G11" s="14">
        <f t="shared" si="0"/>
        <v>0</v>
      </c>
      <c r="H11" s="14">
        <f t="shared" si="7"/>
        <v>200</v>
      </c>
      <c r="I11" s="24">
        <f t="shared" si="8"/>
        <v>0</v>
      </c>
      <c r="J11" s="24">
        <f t="shared" si="9"/>
        <v>220</v>
      </c>
      <c r="K11" s="27">
        <v>44065</v>
      </c>
      <c r="L11" s="26">
        <v>220</v>
      </c>
      <c r="M11" s="27"/>
      <c r="N11" s="28"/>
      <c r="O11" s="27"/>
      <c r="P11" s="28"/>
      <c r="S11" s="5"/>
    </row>
    <row r="12" ht="15.75" spans="1:19">
      <c r="A12" s="5" t="str">
        <f t="shared" si="1"/>
        <v>92020</v>
      </c>
      <c r="B12" s="12">
        <f t="shared" si="2"/>
        <v>44075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t="shared" si="1"/>
        <v>102020</v>
      </c>
      <c r="B13" s="12">
        <f t="shared" si="2"/>
        <v>44105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t="shared" si="1"/>
        <v>112020</v>
      </c>
      <c r="B14" s="12">
        <f t="shared" si="2"/>
        <v>44136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t="shared" si="1"/>
        <v>122020</v>
      </c>
      <c r="B15" s="12">
        <f t="shared" si="2"/>
        <v>44166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t="shared" si="1"/>
        <v>12021</v>
      </c>
      <c r="B16" s="12">
        <f t="shared" si="2"/>
        <v>44197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t="shared" si="1"/>
        <v>22021</v>
      </c>
      <c r="B17" s="12">
        <f t="shared" si="2"/>
        <v>44228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t="shared" si="1"/>
        <v>32021</v>
      </c>
      <c r="B18" s="12">
        <f t="shared" si="2"/>
        <v>44256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42021</v>
      </c>
      <c r="B19" s="12">
        <f t="shared" si="2"/>
        <v>44287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52021</v>
      </c>
      <c r="B20" s="12">
        <f t="shared" si="2"/>
        <v>44317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62021</v>
      </c>
      <c r="B21" s="12">
        <f t="shared" si="2"/>
        <v>44348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72021</v>
      </c>
      <c r="B22" s="12">
        <f t="shared" si="2"/>
        <v>44378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82021</v>
      </c>
      <c r="B23" s="12">
        <f t="shared" si="2"/>
        <v>44409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92021</v>
      </c>
      <c r="B24" s="12">
        <f t="shared" si="2"/>
        <v>44440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102021</v>
      </c>
      <c r="B25" s="12">
        <f t="shared" si="2"/>
        <v>44470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112021</v>
      </c>
      <c r="B26" s="12">
        <f t="shared" si="2"/>
        <v>44501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122021</v>
      </c>
      <c r="B27" s="12">
        <f t="shared" si="2"/>
        <v>44531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12022</v>
      </c>
      <c r="B28" s="12">
        <f t="shared" si="2"/>
        <v>44562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22022</v>
      </c>
      <c r="B29" s="12">
        <f t="shared" si="2"/>
        <v>44593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32022</v>
      </c>
      <c r="B30" s="12">
        <f t="shared" si="2"/>
        <v>44621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42022</v>
      </c>
      <c r="B31" s="12">
        <f t="shared" si="2"/>
        <v>44652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52022</v>
      </c>
      <c r="B32" s="12">
        <f t="shared" si="2"/>
        <v>44682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62022</v>
      </c>
      <c r="B33" s="12">
        <f t="shared" si="2"/>
        <v>44713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72022</v>
      </c>
      <c r="B34" s="12">
        <f t="shared" si="2"/>
        <v>44743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82022</v>
      </c>
      <c r="B35" s="12">
        <f t="shared" si="2"/>
        <v>44774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92022</v>
      </c>
      <c r="B36" s="12">
        <f t="shared" si="2"/>
        <v>44805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102022</v>
      </c>
      <c r="B37" s="12">
        <f t="shared" si="2"/>
        <v>44835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112022</v>
      </c>
      <c r="B38" s="12">
        <f t="shared" ref="B38:B69" si="12">EDATE(B37,1)</f>
        <v>44866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122022</v>
      </c>
      <c r="B39" s="12">
        <f t="shared" si="12"/>
        <v>44896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12023</v>
      </c>
      <c r="B40" s="12">
        <f t="shared" si="12"/>
        <v>44927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22023</v>
      </c>
      <c r="B41" s="12">
        <f t="shared" si="12"/>
        <v>44958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32023</v>
      </c>
      <c r="B42" s="12">
        <f t="shared" si="12"/>
        <v>44986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42023</v>
      </c>
      <c r="B43" s="12">
        <f t="shared" si="12"/>
        <v>45017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52023</v>
      </c>
      <c r="B44" s="12">
        <f t="shared" si="12"/>
        <v>45047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62023</v>
      </c>
      <c r="B45" s="12">
        <f t="shared" si="12"/>
        <v>45078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72023</v>
      </c>
      <c r="B46" s="12">
        <f t="shared" si="12"/>
        <v>45108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82023</v>
      </c>
      <c r="B47" s="12">
        <f t="shared" si="12"/>
        <v>45139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92023</v>
      </c>
      <c r="B48" s="12">
        <f t="shared" si="12"/>
        <v>45170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102023</v>
      </c>
      <c r="B49" s="12">
        <f t="shared" si="12"/>
        <v>45200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112023</v>
      </c>
      <c r="B50" s="12">
        <f t="shared" si="12"/>
        <v>45231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122023</v>
      </c>
      <c r="B51" s="12">
        <f t="shared" si="12"/>
        <v>45261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12024</v>
      </c>
      <c r="B52" s="12">
        <f t="shared" si="12"/>
        <v>45292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22024</v>
      </c>
      <c r="B53" s="12">
        <f t="shared" si="12"/>
        <v>45323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32024</v>
      </c>
      <c r="B54" s="12">
        <f t="shared" si="12"/>
        <v>45352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42024</v>
      </c>
      <c r="B55" s="12">
        <f t="shared" si="12"/>
        <v>45383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52024</v>
      </c>
      <c r="B56" s="12">
        <f t="shared" si="12"/>
        <v>45413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62024</v>
      </c>
      <c r="B57" s="12">
        <f t="shared" si="12"/>
        <v>45444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72024</v>
      </c>
      <c r="B58" s="12">
        <f t="shared" si="12"/>
        <v>45474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82024</v>
      </c>
      <c r="B59" s="12">
        <f t="shared" si="12"/>
        <v>45505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92024</v>
      </c>
      <c r="B60" s="12">
        <f t="shared" si="12"/>
        <v>45536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102024</v>
      </c>
      <c r="B61" s="12">
        <f t="shared" si="12"/>
        <v>45566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112024</v>
      </c>
      <c r="B62" s="12">
        <f t="shared" si="12"/>
        <v>45597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122024</v>
      </c>
      <c r="B63" s="12">
        <f t="shared" si="12"/>
        <v>45627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12025</v>
      </c>
      <c r="B64" s="12">
        <f t="shared" si="12"/>
        <v>45658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22025</v>
      </c>
      <c r="B65" s="12">
        <f t="shared" si="12"/>
        <v>45689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32025</v>
      </c>
      <c r="B66" s="12">
        <f t="shared" si="12"/>
        <v>45717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42025</v>
      </c>
      <c r="B67" s="12">
        <f t="shared" si="12"/>
        <v>45748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52025</v>
      </c>
      <c r="B68" s="12">
        <f t="shared" si="12"/>
        <v>45778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62025</v>
      </c>
      <c r="B69" s="12">
        <f t="shared" si="12"/>
        <v>45809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72025</v>
      </c>
      <c r="B70" s="12">
        <f t="shared" ref="B70:B101" si="21">EDATE(B69,1)</f>
        <v>45839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82025</v>
      </c>
      <c r="B71" s="12">
        <f t="shared" si="21"/>
        <v>45870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92025</v>
      </c>
      <c r="B72" s="12">
        <f t="shared" si="21"/>
        <v>45901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102025</v>
      </c>
      <c r="B73" s="12">
        <f t="shared" si="21"/>
        <v>45931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112025</v>
      </c>
      <c r="B74" s="12">
        <f t="shared" si="21"/>
        <v>45962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122025</v>
      </c>
      <c r="B75" s="12">
        <f t="shared" si="21"/>
        <v>45992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12026</v>
      </c>
      <c r="B76" s="12">
        <f t="shared" si="21"/>
        <v>46023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22026</v>
      </c>
      <c r="B77" s="12">
        <f t="shared" si="21"/>
        <v>46054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32026</v>
      </c>
      <c r="B78" s="12">
        <f t="shared" si="21"/>
        <v>46082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42026</v>
      </c>
      <c r="B79" s="12">
        <f t="shared" si="21"/>
        <v>46113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52026</v>
      </c>
      <c r="B80" s="12">
        <f t="shared" si="21"/>
        <v>46143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62026</v>
      </c>
      <c r="B81" s="12">
        <f t="shared" si="21"/>
        <v>46174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72026</v>
      </c>
      <c r="B82" s="12">
        <f t="shared" si="21"/>
        <v>46204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82026</v>
      </c>
      <c r="B83" s="12">
        <f t="shared" si="21"/>
        <v>46235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92026</v>
      </c>
      <c r="B84" s="12">
        <f t="shared" si="21"/>
        <v>46266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102026</v>
      </c>
      <c r="B85" s="12">
        <f t="shared" si="21"/>
        <v>46296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112026</v>
      </c>
      <c r="B86" s="12">
        <f t="shared" si="21"/>
        <v>46327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122026</v>
      </c>
      <c r="B87" s="12">
        <f t="shared" si="21"/>
        <v>46357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12027</v>
      </c>
      <c r="B88" s="12">
        <f t="shared" si="21"/>
        <v>46388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22027</v>
      </c>
      <c r="B89" s="12">
        <f t="shared" si="21"/>
        <v>46419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32027</v>
      </c>
      <c r="B90" s="12">
        <f t="shared" si="21"/>
        <v>46447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42027</v>
      </c>
      <c r="B91" s="12">
        <f t="shared" si="21"/>
        <v>46478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52027</v>
      </c>
      <c r="B92" s="12">
        <f t="shared" si="21"/>
        <v>46508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62027</v>
      </c>
      <c r="B93" s="12">
        <f t="shared" si="21"/>
        <v>46539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72027</v>
      </c>
      <c r="B94" s="12">
        <f t="shared" si="21"/>
        <v>46569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82027</v>
      </c>
      <c r="B95" s="12">
        <f t="shared" si="21"/>
        <v>46600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92027</v>
      </c>
      <c r="B96" s="12">
        <f t="shared" si="21"/>
        <v>46631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102027</v>
      </c>
      <c r="B97" s="12">
        <f t="shared" si="21"/>
        <v>46661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112027</v>
      </c>
      <c r="B98" s="12">
        <f t="shared" si="21"/>
        <v>46692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122027</v>
      </c>
      <c r="B99" s="12">
        <f t="shared" si="21"/>
        <v>46722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12028</v>
      </c>
      <c r="B100" s="12">
        <f t="shared" si="21"/>
        <v>46753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22028</v>
      </c>
      <c r="B101" s="12">
        <f t="shared" si="21"/>
        <v>46784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32028</v>
      </c>
      <c r="B102" s="12">
        <f t="shared" ref="B102:B124" si="31">EDATE(B101,1)</f>
        <v>46813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42028</v>
      </c>
      <c r="B103" s="12">
        <f t="shared" si="31"/>
        <v>46844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52028</v>
      </c>
      <c r="B104" s="12">
        <f t="shared" si="31"/>
        <v>46874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62028</v>
      </c>
      <c r="B105" s="12">
        <f t="shared" si="31"/>
        <v>46905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72028</v>
      </c>
      <c r="B106" s="12">
        <f t="shared" si="31"/>
        <v>46935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82028</v>
      </c>
      <c r="B107" s="12">
        <f t="shared" si="31"/>
        <v>46966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92028</v>
      </c>
      <c r="B108" s="12">
        <f t="shared" si="31"/>
        <v>46997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102028</v>
      </c>
      <c r="B109" s="12">
        <f t="shared" si="31"/>
        <v>47027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112028</v>
      </c>
      <c r="B110" s="12">
        <f t="shared" si="31"/>
        <v>47058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122028</v>
      </c>
      <c r="B111" s="12">
        <f t="shared" si="31"/>
        <v>47088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12029</v>
      </c>
      <c r="B112" s="12">
        <f t="shared" si="31"/>
        <v>47119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22029</v>
      </c>
      <c r="B113" s="12">
        <f t="shared" si="31"/>
        <v>47150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32029</v>
      </c>
      <c r="B114" s="12">
        <f t="shared" si="31"/>
        <v>47178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42029</v>
      </c>
      <c r="B115" s="12">
        <f t="shared" si="31"/>
        <v>47209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52029</v>
      </c>
      <c r="B116" s="12">
        <f t="shared" si="31"/>
        <v>47239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62029</v>
      </c>
      <c r="B117" s="12">
        <f t="shared" si="31"/>
        <v>47270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72029</v>
      </c>
      <c r="B118" s="12">
        <f t="shared" si="31"/>
        <v>47300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82029</v>
      </c>
      <c r="B119" s="12">
        <f t="shared" si="31"/>
        <v>47331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92029</v>
      </c>
      <c r="B120" s="12">
        <f t="shared" si="31"/>
        <v>47362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102029</v>
      </c>
      <c r="B121" s="12">
        <f t="shared" si="31"/>
        <v>47392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112029</v>
      </c>
      <c r="B122" s="12">
        <f t="shared" si="31"/>
        <v>47423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122029</v>
      </c>
      <c r="B123" s="12">
        <f t="shared" si="31"/>
        <v>47453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12030</v>
      </c>
      <c r="B124" s="12">
        <f t="shared" si="31"/>
        <v>47484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1" sqref="M21"/>
    </sheetView>
  </sheetViews>
  <sheetFormatPr defaultColWidth="11" defaultRowHeight="15"/>
  <cols>
    <col min="1" max="1" width="7" hidden="1" customWidth="1"/>
    <col min="2" max="2" width="8" customWidth="1"/>
    <col min="3" max="3" width="12.7142857142857" customWidth="1"/>
    <col min="4" max="4" width="9.71428571428571" customWidth="1"/>
    <col min="5" max="5" width="12.5714285714286" customWidth="1"/>
    <col min="6" max="6" width="9.71428571428571" customWidth="1"/>
    <col min="7" max="7" width="12.5714285714286" customWidth="1"/>
    <col min="8" max="8" width="9.85714285714286" customWidth="1"/>
    <col min="9" max="9" width="12.5714285714286" customWidth="1"/>
    <col min="10" max="10" width="11.8571428571429" customWidth="1"/>
    <col min="11" max="11" width="12.2857142857143" customWidth="1"/>
    <col min="12" max="12" width="11.5714285714286" customWidth="1"/>
    <col min="13" max="13" width="11.8571428571429" customWidth="1"/>
    <col min="14" max="14" width="11.7142857142857" customWidth="1"/>
    <col min="15" max="15" width="10" customWidth="1"/>
    <col min="16" max="16" width="8.28571428571429" customWidth="1"/>
    <col min="17" max="17" width="3.28571428571429" customWidth="1"/>
    <col min="18" max="18" width="18.5714285714286" customWidth="1"/>
    <col min="19" max="19" width="8.42857142857143" customWidth="1"/>
  </cols>
  <sheetData>
    <row r="1" spans="2:16">
      <c r="B1" s="1" t="s">
        <v>9</v>
      </c>
      <c r="C1" s="2" t="s">
        <v>229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800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2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800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800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2" t="s">
        <v>4</v>
      </c>
      <c r="S5" s="33">
        <f ca="1">VLOOKUP($A$2,$A$5:$P$127,3,FALSE)</f>
        <v>415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1800</v>
      </c>
      <c r="D6" s="13">
        <f t="shared" ref="D6:D37" si="4">C5*$K$1</f>
        <v>80</v>
      </c>
      <c r="E6" s="13">
        <f t="shared" ref="E6:E37" si="5">C5*$K$1+G5</f>
        <v>80</v>
      </c>
      <c r="F6" s="14">
        <f t="shared" ref="F6:F37" si="6">IF(J6&gt;E6,E6,J6)</f>
        <v>80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1000</v>
      </c>
      <c r="J6" s="24">
        <f>IF($L6&gt;0,$L6,0)+IF($N6&gt;0,$N6,0)+IF($P6&gt;0,$P6,0)</f>
        <v>80</v>
      </c>
      <c r="K6" s="27">
        <v>43617</v>
      </c>
      <c r="L6" s="26">
        <v>80</v>
      </c>
      <c r="M6" s="25">
        <v>43617</v>
      </c>
      <c r="N6" s="28">
        <v>-1000</v>
      </c>
      <c r="O6" s="27"/>
      <c r="P6" s="28"/>
      <c r="R6" s="32" t="s">
        <v>5</v>
      </c>
      <c r="S6" s="33">
        <f ca="1">VLOOKUP($A$2,$A$5:$P$127,4,FALSE)</f>
        <v>41.5</v>
      </c>
    </row>
    <row r="7" ht="15.75" spans="1:19">
      <c r="A7" s="5" t="str">
        <f t="shared" si="1"/>
        <v>72019</v>
      </c>
      <c r="B7" s="12">
        <v>43647</v>
      </c>
      <c r="C7" s="13">
        <f t="shared" si="3"/>
        <v>1600</v>
      </c>
      <c r="D7" s="13">
        <f t="shared" si="4"/>
        <v>180</v>
      </c>
      <c r="E7" s="13">
        <f t="shared" si="5"/>
        <v>180</v>
      </c>
      <c r="F7" s="14">
        <f t="shared" si="6"/>
        <v>180</v>
      </c>
      <c r="G7" s="14">
        <f t="shared" si="0"/>
        <v>0</v>
      </c>
      <c r="H7" s="14">
        <f t="shared" si="7"/>
        <v>200</v>
      </c>
      <c r="I7" s="24">
        <f t="shared" si="8"/>
        <v>0</v>
      </c>
      <c r="J7" s="24">
        <f t="shared" ref="J7:J70" si="9">IF($L7&gt;0,$L7,0)+IF($N7&gt;0,$N7,0)+IF($P7&gt;0,$P7,0)</f>
        <v>380</v>
      </c>
      <c r="K7" s="27">
        <v>43664</v>
      </c>
      <c r="L7" s="26">
        <v>380</v>
      </c>
      <c r="M7" s="25" t="s">
        <v>230</v>
      </c>
      <c r="N7" s="28"/>
      <c r="O7" s="27"/>
      <c r="P7" s="28"/>
      <c r="R7" s="32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1900</v>
      </c>
      <c r="D8" s="13">
        <f t="shared" si="4"/>
        <v>160</v>
      </c>
      <c r="E8" s="13">
        <f t="shared" si="5"/>
        <v>160</v>
      </c>
      <c r="F8" s="14">
        <f t="shared" si="6"/>
        <v>160</v>
      </c>
      <c r="G8" s="14">
        <f t="shared" si="0"/>
        <v>0</v>
      </c>
      <c r="H8" s="14">
        <f t="shared" si="7"/>
        <v>0</v>
      </c>
      <c r="I8" s="24">
        <f t="shared" si="8"/>
        <v>300</v>
      </c>
      <c r="J8" s="24">
        <f t="shared" si="9"/>
        <v>160</v>
      </c>
      <c r="K8" s="27">
        <v>43692</v>
      </c>
      <c r="L8" s="26">
        <v>160</v>
      </c>
      <c r="M8" s="25">
        <v>43692</v>
      </c>
      <c r="N8" s="28">
        <v>-300</v>
      </c>
      <c r="O8" s="27"/>
      <c r="P8" s="28"/>
      <c r="R8" s="32" t="s">
        <v>7</v>
      </c>
      <c r="S8" s="33">
        <f ca="1">VLOOKUP($A$2,$A$5:$P$127,6,FALSE)</f>
        <v>41.5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1900</v>
      </c>
      <c r="D9" s="13">
        <f t="shared" si="4"/>
        <v>190</v>
      </c>
      <c r="E9" s="13">
        <f t="shared" si="5"/>
        <v>190</v>
      </c>
      <c r="F9" s="14">
        <f t="shared" si="6"/>
        <v>190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190</v>
      </c>
      <c r="K9" s="27">
        <v>43723</v>
      </c>
      <c r="L9" s="26">
        <v>190</v>
      </c>
      <c r="M9" s="25"/>
      <c r="N9" s="28"/>
      <c r="O9" s="27"/>
      <c r="P9" s="28"/>
      <c r="R9" s="5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1900</v>
      </c>
      <c r="D10" s="13">
        <f t="shared" si="4"/>
        <v>190</v>
      </c>
      <c r="E10" s="13">
        <f t="shared" si="5"/>
        <v>190</v>
      </c>
      <c r="F10" s="14">
        <f t="shared" si="6"/>
        <v>190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190</v>
      </c>
      <c r="K10" s="27">
        <v>43723</v>
      </c>
      <c r="L10" s="26">
        <v>190</v>
      </c>
      <c r="M10" s="25"/>
      <c r="N10" s="28"/>
      <c r="O10" s="27"/>
      <c r="P10" s="28"/>
      <c r="R10" s="5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1900</v>
      </c>
      <c r="D11" s="13">
        <f t="shared" si="4"/>
        <v>190</v>
      </c>
      <c r="E11" s="13">
        <f t="shared" si="5"/>
        <v>190</v>
      </c>
      <c r="F11" s="14">
        <f t="shared" si="6"/>
        <v>190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190</v>
      </c>
      <c r="K11" s="27">
        <v>43788</v>
      </c>
      <c r="L11" s="26">
        <v>190</v>
      </c>
      <c r="M11" s="25"/>
      <c r="N11" s="28"/>
      <c r="O11" s="27"/>
      <c r="P11" s="28"/>
      <c r="R11" s="5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1900</v>
      </c>
      <c r="D12" s="13">
        <f t="shared" si="4"/>
        <v>190</v>
      </c>
      <c r="E12" s="13">
        <f t="shared" si="5"/>
        <v>190</v>
      </c>
      <c r="F12" s="14">
        <f t="shared" si="6"/>
        <v>190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190</v>
      </c>
      <c r="K12" s="27">
        <v>43819</v>
      </c>
      <c r="L12" s="26">
        <v>190</v>
      </c>
      <c r="M12" s="25"/>
      <c r="N12" s="28"/>
      <c r="O12" s="27"/>
      <c r="P12" s="28"/>
      <c r="R12" s="5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1850</v>
      </c>
      <c r="D13" s="13">
        <f t="shared" si="4"/>
        <v>190</v>
      </c>
      <c r="E13" s="13">
        <f t="shared" si="5"/>
        <v>190</v>
      </c>
      <c r="F13" s="14">
        <f t="shared" si="6"/>
        <v>190</v>
      </c>
      <c r="G13" s="14">
        <f t="shared" si="0"/>
        <v>0</v>
      </c>
      <c r="H13" s="14">
        <f t="shared" si="7"/>
        <v>50</v>
      </c>
      <c r="I13" s="24">
        <f t="shared" si="8"/>
        <v>0</v>
      </c>
      <c r="J13" s="24">
        <f t="shared" si="9"/>
        <v>240</v>
      </c>
      <c r="K13" s="27">
        <v>43850</v>
      </c>
      <c r="L13" s="26">
        <v>240</v>
      </c>
      <c r="M13" s="25"/>
      <c r="N13" s="28"/>
      <c r="O13" s="27"/>
      <c r="P13" s="28"/>
      <c r="R13" s="5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1850</v>
      </c>
      <c r="D14" s="13">
        <f t="shared" si="4"/>
        <v>185</v>
      </c>
      <c r="E14" s="13">
        <f t="shared" si="5"/>
        <v>185</v>
      </c>
      <c r="F14" s="14">
        <f t="shared" si="6"/>
        <v>130</v>
      </c>
      <c r="G14" s="14">
        <f t="shared" si="0"/>
        <v>55</v>
      </c>
      <c r="H14" s="14">
        <f t="shared" si="7"/>
        <v>0</v>
      </c>
      <c r="I14" s="24">
        <f t="shared" si="8"/>
        <v>0</v>
      </c>
      <c r="J14" s="24">
        <f t="shared" si="9"/>
        <v>130</v>
      </c>
      <c r="K14" s="27">
        <v>43878</v>
      </c>
      <c r="L14" s="26">
        <v>130</v>
      </c>
      <c r="M14" s="25"/>
      <c r="N14" s="28"/>
      <c r="O14" s="27"/>
      <c r="P14" s="28"/>
      <c r="R14" s="5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1850</v>
      </c>
      <c r="D15" s="13">
        <f t="shared" si="4"/>
        <v>185</v>
      </c>
      <c r="E15" s="13">
        <f t="shared" si="5"/>
        <v>240</v>
      </c>
      <c r="F15" s="14">
        <f t="shared" si="6"/>
        <v>130</v>
      </c>
      <c r="G15" s="14">
        <f t="shared" si="0"/>
        <v>110</v>
      </c>
      <c r="H15" s="14">
        <f t="shared" si="7"/>
        <v>0</v>
      </c>
      <c r="I15" s="24">
        <f t="shared" si="8"/>
        <v>0</v>
      </c>
      <c r="J15" s="24">
        <f t="shared" si="9"/>
        <v>130</v>
      </c>
      <c r="K15" s="29">
        <v>43908</v>
      </c>
      <c r="L15" s="26">
        <v>130</v>
      </c>
      <c r="M15" s="25"/>
      <c r="N15" s="28"/>
      <c r="O15" s="29"/>
      <c r="P15" s="30"/>
      <c r="R15" s="5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1350</v>
      </c>
      <c r="D16" s="13">
        <f t="shared" si="4"/>
        <v>185</v>
      </c>
      <c r="E16" s="13">
        <f t="shared" si="5"/>
        <v>295</v>
      </c>
      <c r="F16" s="14">
        <f t="shared" si="6"/>
        <v>295</v>
      </c>
      <c r="G16" s="14">
        <f t="shared" si="0"/>
        <v>0</v>
      </c>
      <c r="H16" s="14">
        <f t="shared" si="7"/>
        <v>500</v>
      </c>
      <c r="I16" s="24">
        <f t="shared" si="8"/>
        <v>0</v>
      </c>
      <c r="J16" s="24">
        <f t="shared" si="9"/>
        <v>795</v>
      </c>
      <c r="K16" s="25">
        <v>43936</v>
      </c>
      <c r="L16" s="26">
        <v>795</v>
      </c>
      <c r="M16" s="25"/>
      <c r="N16" s="28"/>
      <c r="O16" s="25"/>
      <c r="P16" s="26"/>
      <c r="R16" s="5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415</v>
      </c>
      <c r="D17" s="13">
        <f t="shared" si="4"/>
        <v>135</v>
      </c>
      <c r="E17" s="13">
        <f t="shared" si="5"/>
        <v>135</v>
      </c>
      <c r="F17" s="14">
        <f t="shared" si="6"/>
        <v>135</v>
      </c>
      <c r="G17" s="14">
        <f t="shared" si="0"/>
        <v>0</v>
      </c>
      <c r="H17" s="14">
        <f t="shared" si="7"/>
        <v>935</v>
      </c>
      <c r="I17" s="24">
        <f t="shared" si="8"/>
        <v>0</v>
      </c>
      <c r="J17" s="24">
        <f t="shared" si="9"/>
        <v>1070</v>
      </c>
      <c r="K17" s="25">
        <v>43959</v>
      </c>
      <c r="L17" s="26">
        <v>1070</v>
      </c>
      <c r="M17" s="25"/>
      <c r="N17" s="28"/>
      <c r="O17" s="25"/>
      <c r="P17" s="26"/>
      <c r="R17" s="5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415</v>
      </c>
      <c r="D18" s="13">
        <f t="shared" si="4"/>
        <v>41.5</v>
      </c>
      <c r="E18" s="13">
        <f t="shared" si="5"/>
        <v>41.5</v>
      </c>
      <c r="F18" s="14">
        <f t="shared" si="6"/>
        <v>41.5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41.5</v>
      </c>
      <c r="K18" s="25">
        <v>44005</v>
      </c>
      <c r="L18" s="26">
        <v>41.5</v>
      </c>
      <c r="M18" s="25"/>
      <c r="N18" s="28"/>
      <c r="O18" s="25"/>
      <c r="P18" s="26"/>
      <c r="R18" s="5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415</v>
      </c>
      <c r="D19" s="13">
        <f t="shared" si="4"/>
        <v>41.5</v>
      </c>
      <c r="E19" s="13">
        <f t="shared" si="5"/>
        <v>41.5</v>
      </c>
      <c r="F19" s="14">
        <f t="shared" si="6"/>
        <v>41.5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41.5</v>
      </c>
      <c r="K19" s="25">
        <v>44027</v>
      </c>
      <c r="L19" s="26">
        <v>41.5</v>
      </c>
      <c r="M19" s="25"/>
      <c r="N19" s="28"/>
      <c r="O19" s="25"/>
      <c r="P19" s="26"/>
      <c r="R19" s="5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415</v>
      </c>
      <c r="D20" s="13">
        <f t="shared" si="4"/>
        <v>41.5</v>
      </c>
      <c r="E20" s="13">
        <f t="shared" si="5"/>
        <v>41.5</v>
      </c>
      <c r="F20" s="14">
        <f t="shared" si="6"/>
        <v>41.5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41.5</v>
      </c>
      <c r="K20" s="25">
        <v>44059</v>
      </c>
      <c r="L20" s="26">
        <v>41.5</v>
      </c>
      <c r="M20" s="25"/>
      <c r="N20" s="28"/>
      <c r="O20" s="25"/>
      <c r="P20" s="26"/>
      <c r="R20" s="5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415</v>
      </c>
      <c r="D21" s="13">
        <f t="shared" si="4"/>
        <v>41.5</v>
      </c>
      <c r="E21" s="13">
        <f t="shared" si="5"/>
        <v>41.5</v>
      </c>
      <c r="F21" s="14">
        <f t="shared" si="6"/>
        <v>41.5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41.5</v>
      </c>
      <c r="K21" s="25">
        <v>44092</v>
      </c>
      <c r="L21" s="26">
        <v>41.5</v>
      </c>
      <c r="M21" s="25"/>
      <c r="N21" s="28"/>
      <c r="O21" s="25"/>
      <c r="P21" s="26"/>
      <c r="R21" s="5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415</v>
      </c>
      <c r="D22" s="13">
        <f t="shared" si="4"/>
        <v>41.5</v>
      </c>
      <c r="E22" s="13">
        <f t="shared" si="5"/>
        <v>41.5</v>
      </c>
      <c r="F22" s="14">
        <f t="shared" si="6"/>
        <v>0</v>
      </c>
      <c r="G22" s="14">
        <f t="shared" si="0"/>
        <v>41.5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8"/>
      <c r="O22" s="25"/>
      <c r="P22" s="26"/>
      <c r="R22" s="5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415</v>
      </c>
      <c r="D23" s="13">
        <f t="shared" si="4"/>
        <v>41.5</v>
      </c>
      <c r="E23" s="13">
        <f t="shared" si="5"/>
        <v>83</v>
      </c>
      <c r="F23" s="14">
        <f t="shared" si="6"/>
        <v>0</v>
      </c>
      <c r="G23" s="14">
        <f t="shared" si="0"/>
        <v>83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8"/>
      <c r="O23" s="25"/>
      <c r="P23" s="26"/>
      <c r="R23" s="5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415</v>
      </c>
      <c r="D24" s="13">
        <f t="shared" si="4"/>
        <v>41.5</v>
      </c>
      <c r="E24" s="13">
        <f t="shared" si="5"/>
        <v>124.5</v>
      </c>
      <c r="F24" s="14">
        <f t="shared" si="6"/>
        <v>0</v>
      </c>
      <c r="G24" s="14">
        <f t="shared" si="0"/>
        <v>124.5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8"/>
      <c r="O24" s="25"/>
      <c r="P24" s="26"/>
      <c r="R24" s="5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415</v>
      </c>
      <c r="D25" s="13">
        <f t="shared" si="4"/>
        <v>41.5</v>
      </c>
      <c r="E25" s="13">
        <f t="shared" si="5"/>
        <v>166</v>
      </c>
      <c r="F25" s="14">
        <f t="shared" si="6"/>
        <v>0</v>
      </c>
      <c r="G25" s="14">
        <f t="shared" si="0"/>
        <v>166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8"/>
      <c r="O25" s="25"/>
      <c r="P25" s="26"/>
      <c r="R25" s="5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415</v>
      </c>
      <c r="D26" s="13">
        <f t="shared" si="4"/>
        <v>41.5</v>
      </c>
      <c r="E26" s="13">
        <f t="shared" si="5"/>
        <v>207.5</v>
      </c>
      <c r="F26" s="14">
        <f t="shared" si="6"/>
        <v>0</v>
      </c>
      <c r="G26" s="14">
        <f t="shared" si="0"/>
        <v>207.5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8"/>
      <c r="O26" s="25"/>
      <c r="P26" s="26"/>
      <c r="R26" s="5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415</v>
      </c>
      <c r="D27" s="13">
        <f t="shared" si="4"/>
        <v>41.5</v>
      </c>
      <c r="E27" s="13">
        <f t="shared" si="5"/>
        <v>249</v>
      </c>
      <c r="F27" s="14">
        <f t="shared" si="6"/>
        <v>0</v>
      </c>
      <c r="G27" s="14">
        <f t="shared" si="0"/>
        <v>249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8"/>
      <c r="O27" s="25"/>
      <c r="P27" s="26"/>
      <c r="R27" s="5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415</v>
      </c>
      <c r="D28" s="13">
        <f t="shared" si="4"/>
        <v>41.5</v>
      </c>
      <c r="E28" s="13">
        <f t="shared" si="5"/>
        <v>290.5</v>
      </c>
      <c r="F28" s="14">
        <f t="shared" si="6"/>
        <v>0</v>
      </c>
      <c r="G28" s="14">
        <f t="shared" si="0"/>
        <v>290.5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8"/>
      <c r="O28" s="25"/>
      <c r="P28" s="26"/>
      <c r="R28" s="5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415</v>
      </c>
      <c r="D29" s="13">
        <f t="shared" si="4"/>
        <v>41.5</v>
      </c>
      <c r="E29" s="13">
        <f t="shared" si="5"/>
        <v>332</v>
      </c>
      <c r="F29" s="14">
        <f t="shared" si="6"/>
        <v>0</v>
      </c>
      <c r="G29" s="14">
        <f t="shared" si="0"/>
        <v>332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8"/>
      <c r="O29" s="25"/>
      <c r="P29" s="26"/>
      <c r="R29" s="5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415</v>
      </c>
      <c r="D30" s="13">
        <f t="shared" si="4"/>
        <v>41.5</v>
      </c>
      <c r="E30" s="13">
        <f t="shared" si="5"/>
        <v>373.5</v>
      </c>
      <c r="F30" s="14">
        <f t="shared" si="6"/>
        <v>0</v>
      </c>
      <c r="G30" s="14">
        <f t="shared" si="0"/>
        <v>373.5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8"/>
      <c r="O30" s="25"/>
      <c r="P30" s="26"/>
      <c r="R30" s="5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415</v>
      </c>
      <c r="D31" s="13">
        <f t="shared" si="4"/>
        <v>41.5</v>
      </c>
      <c r="E31" s="13">
        <f t="shared" si="5"/>
        <v>415</v>
      </c>
      <c r="F31" s="14">
        <f t="shared" si="6"/>
        <v>0</v>
      </c>
      <c r="G31" s="14">
        <f t="shared" si="0"/>
        <v>415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8"/>
      <c r="O31" s="25"/>
      <c r="P31" s="26"/>
      <c r="R31" s="5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415</v>
      </c>
      <c r="D32" s="13">
        <f t="shared" si="4"/>
        <v>41.5</v>
      </c>
      <c r="E32" s="13">
        <f t="shared" si="5"/>
        <v>456.5</v>
      </c>
      <c r="F32" s="14">
        <f t="shared" si="6"/>
        <v>0</v>
      </c>
      <c r="G32" s="14">
        <f t="shared" si="0"/>
        <v>456.5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R32" s="5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415</v>
      </c>
      <c r="D33" s="13">
        <f t="shared" si="4"/>
        <v>41.5</v>
      </c>
      <c r="E33" s="13">
        <f t="shared" si="5"/>
        <v>498</v>
      </c>
      <c r="F33" s="14">
        <f t="shared" si="6"/>
        <v>0</v>
      </c>
      <c r="G33" s="14">
        <f t="shared" si="0"/>
        <v>498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R33" s="5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415</v>
      </c>
      <c r="D34" s="13">
        <f t="shared" si="4"/>
        <v>41.5</v>
      </c>
      <c r="E34" s="13">
        <f t="shared" si="5"/>
        <v>539.5</v>
      </c>
      <c r="F34" s="14">
        <f t="shared" si="6"/>
        <v>0</v>
      </c>
      <c r="G34" s="14">
        <f t="shared" si="0"/>
        <v>539.5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R34" s="5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415</v>
      </c>
      <c r="D35" s="13">
        <f t="shared" si="4"/>
        <v>41.5</v>
      </c>
      <c r="E35" s="13">
        <f t="shared" si="5"/>
        <v>581</v>
      </c>
      <c r="F35" s="14">
        <f t="shared" si="6"/>
        <v>0</v>
      </c>
      <c r="G35" s="14">
        <f t="shared" si="0"/>
        <v>581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R35" s="5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415</v>
      </c>
      <c r="D36" s="13">
        <f t="shared" si="4"/>
        <v>41.5</v>
      </c>
      <c r="E36" s="13">
        <f t="shared" si="5"/>
        <v>622.5</v>
      </c>
      <c r="F36" s="14">
        <f t="shared" si="6"/>
        <v>0</v>
      </c>
      <c r="G36" s="14">
        <f t="shared" si="0"/>
        <v>622.5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R36" s="5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415</v>
      </c>
      <c r="D37" s="13">
        <f t="shared" si="4"/>
        <v>41.5</v>
      </c>
      <c r="E37" s="13">
        <f t="shared" si="5"/>
        <v>664</v>
      </c>
      <c r="F37" s="14">
        <f t="shared" si="6"/>
        <v>0</v>
      </c>
      <c r="G37" s="14">
        <f t="shared" ref="G37:G68" si="10">E37-F37</f>
        <v>664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415</v>
      </c>
      <c r="D38" s="13">
        <f t="shared" ref="D38:D69" si="14">C37*$K$1</f>
        <v>41.5</v>
      </c>
      <c r="E38" s="13">
        <f t="shared" ref="E38:E69" si="15">C37*$K$1+G37</f>
        <v>705.5</v>
      </c>
      <c r="F38" s="14">
        <f t="shared" ref="F38:F69" si="16">IF(J38&gt;E38,E38,J38)</f>
        <v>0</v>
      </c>
      <c r="G38" s="14">
        <f t="shared" si="10"/>
        <v>705.5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415</v>
      </c>
      <c r="D39" s="13">
        <f t="shared" si="14"/>
        <v>41.5</v>
      </c>
      <c r="E39" s="13">
        <f t="shared" si="15"/>
        <v>747</v>
      </c>
      <c r="F39" s="14">
        <f t="shared" si="16"/>
        <v>0</v>
      </c>
      <c r="G39" s="14">
        <f t="shared" si="10"/>
        <v>747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415</v>
      </c>
      <c r="D40" s="13">
        <f t="shared" si="14"/>
        <v>41.5</v>
      </c>
      <c r="E40" s="13">
        <f t="shared" si="15"/>
        <v>788.5</v>
      </c>
      <c r="F40" s="14">
        <f t="shared" si="16"/>
        <v>0</v>
      </c>
      <c r="G40" s="14">
        <f t="shared" si="10"/>
        <v>788.5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415</v>
      </c>
      <c r="D41" s="13">
        <f t="shared" si="14"/>
        <v>41.5</v>
      </c>
      <c r="E41" s="13">
        <f t="shared" si="15"/>
        <v>830</v>
      </c>
      <c r="F41" s="14">
        <f t="shared" si="16"/>
        <v>0</v>
      </c>
      <c r="G41" s="14">
        <f t="shared" si="10"/>
        <v>830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415</v>
      </c>
      <c r="D42" s="13">
        <f t="shared" si="14"/>
        <v>41.5</v>
      </c>
      <c r="E42" s="13">
        <f t="shared" si="15"/>
        <v>871.5</v>
      </c>
      <c r="F42" s="14">
        <f t="shared" si="16"/>
        <v>0</v>
      </c>
      <c r="G42" s="14">
        <f t="shared" si="10"/>
        <v>871.5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415</v>
      </c>
      <c r="D43" s="13">
        <f t="shared" si="14"/>
        <v>41.5</v>
      </c>
      <c r="E43" s="13">
        <f t="shared" si="15"/>
        <v>913</v>
      </c>
      <c r="F43" s="14">
        <f t="shared" si="16"/>
        <v>0</v>
      </c>
      <c r="G43" s="14">
        <f t="shared" si="10"/>
        <v>913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415</v>
      </c>
      <c r="D44" s="13">
        <f t="shared" si="14"/>
        <v>41.5</v>
      </c>
      <c r="E44" s="13">
        <f t="shared" si="15"/>
        <v>954.5</v>
      </c>
      <c r="F44" s="14">
        <f t="shared" si="16"/>
        <v>0</v>
      </c>
      <c r="G44" s="14">
        <f t="shared" si="10"/>
        <v>954.5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415</v>
      </c>
      <c r="D45" s="13">
        <f t="shared" si="14"/>
        <v>41.5</v>
      </c>
      <c r="E45" s="13">
        <f t="shared" si="15"/>
        <v>996</v>
      </c>
      <c r="F45" s="14">
        <f t="shared" si="16"/>
        <v>0</v>
      </c>
      <c r="G45" s="14">
        <f t="shared" si="10"/>
        <v>996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415</v>
      </c>
      <c r="D46" s="13">
        <f t="shared" si="14"/>
        <v>41.5</v>
      </c>
      <c r="E46" s="13">
        <f t="shared" si="15"/>
        <v>1037.5</v>
      </c>
      <c r="F46" s="14">
        <f t="shared" si="16"/>
        <v>0</v>
      </c>
      <c r="G46" s="14">
        <f t="shared" si="10"/>
        <v>1037.5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415</v>
      </c>
      <c r="D47" s="13">
        <f t="shared" si="14"/>
        <v>41.5</v>
      </c>
      <c r="E47" s="13">
        <f t="shared" si="15"/>
        <v>1079</v>
      </c>
      <c r="F47" s="14">
        <f t="shared" si="16"/>
        <v>0</v>
      </c>
      <c r="G47" s="14">
        <f t="shared" si="10"/>
        <v>1079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415</v>
      </c>
      <c r="D48" s="13">
        <f t="shared" si="14"/>
        <v>41.5</v>
      </c>
      <c r="E48" s="13">
        <f t="shared" si="15"/>
        <v>1120.5</v>
      </c>
      <c r="F48" s="14">
        <f t="shared" si="16"/>
        <v>0</v>
      </c>
      <c r="G48" s="14">
        <f t="shared" si="10"/>
        <v>1120.5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415</v>
      </c>
      <c r="D49" s="13">
        <f t="shared" si="14"/>
        <v>41.5</v>
      </c>
      <c r="E49" s="13">
        <f t="shared" si="15"/>
        <v>1162</v>
      </c>
      <c r="F49" s="14">
        <f t="shared" si="16"/>
        <v>0</v>
      </c>
      <c r="G49" s="14">
        <f t="shared" si="10"/>
        <v>1162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415</v>
      </c>
      <c r="D50" s="13">
        <f t="shared" si="14"/>
        <v>41.5</v>
      </c>
      <c r="E50" s="13">
        <f t="shared" si="15"/>
        <v>1203.5</v>
      </c>
      <c r="F50" s="14">
        <f t="shared" si="16"/>
        <v>0</v>
      </c>
      <c r="G50" s="14">
        <f t="shared" si="10"/>
        <v>1203.5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415</v>
      </c>
      <c r="D51" s="13">
        <f t="shared" si="14"/>
        <v>41.5</v>
      </c>
      <c r="E51" s="13">
        <f t="shared" si="15"/>
        <v>1245</v>
      </c>
      <c r="F51" s="14">
        <f t="shared" si="16"/>
        <v>0</v>
      </c>
      <c r="G51" s="14">
        <f t="shared" si="10"/>
        <v>1245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415</v>
      </c>
      <c r="D52" s="13">
        <f t="shared" si="14"/>
        <v>41.5</v>
      </c>
      <c r="E52" s="13">
        <f t="shared" si="15"/>
        <v>1286.5</v>
      </c>
      <c r="F52" s="14">
        <f t="shared" si="16"/>
        <v>0</v>
      </c>
      <c r="G52" s="14">
        <f t="shared" si="10"/>
        <v>1286.5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415</v>
      </c>
      <c r="D53" s="13">
        <f t="shared" si="14"/>
        <v>41.5</v>
      </c>
      <c r="E53" s="13">
        <f t="shared" si="15"/>
        <v>1328</v>
      </c>
      <c r="F53" s="14">
        <f t="shared" si="16"/>
        <v>0</v>
      </c>
      <c r="G53" s="14">
        <f t="shared" si="10"/>
        <v>1328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415</v>
      </c>
      <c r="D54" s="13">
        <f t="shared" si="14"/>
        <v>41.5</v>
      </c>
      <c r="E54" s="13">
        <f t="shared" si="15"/>
        <v>1369.5</v>
      </c>
      <c r="F54" s="14">
        <f t="shared" si="16"/>
        <v>0</v>
      </c>
      <c r="G54" s="14">
        <f t="shared" si="10"/>
        <v>1369.5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415</v>
      </c>
      <c r="D55" s="13">
        <f t="shared" si="14"/>
        <v>41.5</v>
      </c>
      <c r="E55" s="13">
        <f t="shared" si="15"/>
        <v>1411</v>
      </c>
      <c r="F55" s="14">
        <f t="shared" si="16"/>
        <v>0</v>
      </c>
      <c r="G55" s="14">
        <f t="shared" si="10"/>
        <v>1411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415</v>
      </c>
      <c r="D56" s="13">
        <f t="shared" si="14"/>
        <v>41.5</v>
      </c>
      <c r="E56" s="13">
        <f t="shared" si="15"/>
        <v>1452.5</v>
      </c>
      <c r="F56" s="14">
        <f t="shared" si="16"/>
        <v>0</v>
      </c>
      <c r="G56" s="14">
        <f t="shared" si="10"/>
        <v>1452.5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415</v>
      </c>
      <c r="D57" s="13">
        <f t="shared" si="14"/>
        <v>41.5</v>
      </c>
      <c r="E57" s="13">
        <f t="shared" si="15"/>
        <v>1494</v>
      </c>
      <c r="F57" s="14">
        <f t="shared" si="16"/>
        <v>0</v>
      </c>
      <c r="G57" s="14">
        <f t="shared" si="10"/>
        <v>1494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415</v>
      </c>
      <c r="D58" s="13">
        <f t="shared" si="14"/>
        <v>41.5</v>
      </c>
      <c r="E58" s="13">
        <f t="shared" si="15"/>
        <v>1535.5</v>
      </c>
      <c r="F58" s="14">
        <f t="shared" si="16"/>
        <v>0</v>
      </c>
      <c r="G58" s="14">
        <f t="shared" si="10"/>
        <v>1535.5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415</v>
      </c>
      <c r="D59" s="13">
        <f t="shared" si="14"/>
        <v>41.5</v>
      </c>
      <c r="E59" s="13">
        <f t="shared" si="15"/>
        <v>1577</v>
      </c>
      <c r="F59" s="14">
        <f t="shared" si="16"/>
        <v>0</v>
      </c>
      <c r="G59" s="14">
        <f t="shared" si="10"/>
        <v>1577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415</v>
      </c>
      <c r="D60" s="13">
        <f t="shared" si="14"/>
        <v>41.5</v>
      </c>
      <c r="E60" s="13">
        <f t="shared" si="15"/>
        <v>1618.5</v>
      </c>
      <c r="F60" s="14">
        <f t="shared" si="16"/>
        <v>0</v>
      </c>
      <c r="G60" s="14">
        <f t="shared" si="10"/>
        <v>1618.5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415</v>
      </c>
      <c r="D61" s="13">
        <f t="shared" si="14"/>
        <v>41.5</v>
      </c>
      <c r="E61" s="13">
        <f t="shared" si="15"/>
        <v>1660</v>
      </c>
      <c r="F61" s="14">
        <f t="shared" si="16"/>
        <v>0</v>
      </c>
      <c r="G61" s="14">
        <f t="shared" si="10"/>
        <v>1660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415</v>
      </c>
      <c r="D62" s="13">
        <f t="shared" si="14"/>
        <v>41.5</v>
      </c>
      <c r="E62" s="13">
        <f t="shared" si="15"/>
        <v>1701.5</v>
      </c>
      <c r="F62" s="14">
        <f t="shared" si="16"/>
        <v>0</v>
      </c>
      <c r="G62" s="14">
        <f t="shared" si="10"/>
        <v>1701.5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415</v>
      </c>
      <c r="D63" s="13">
        <f t="shared" si="14"/>
        <v>41.5</v>
      </c>
      <c r="E63" s="13">
        <f t="shared" si="15"/>
        <v>1743</v>
      </c>
      <c r="F63" s="14">
        <f t="shared" si="16"/>
        <v>0</v>
      </c>
      <c r="G63" s="14">
        <f t="shared" si="10"/>
        <v>1743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415</v>
      </c>
      <c r="D64" s="13">
        <f t="shared" si="14"/>
        <v>41.5</v>
      </c>
      <c r="E64" s="13">
        <f t="shared" si="15"/>
        <v>1784.5</v>
      </c>
      <c r="F64" s="14">
        <f t="shared" si="16"/>
        <v>0</v>
      </c>
      <c r="G64" s="14">
        <f t="shared" si="10"/>
        <v>1784.5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415</v>
      </c>
      <c r="D65" s="13">
        <f t="shared" si="14"/>
        <v>41.5</v>
      </c>
      <c r="E65" s="13">
        <f t="shared" si="15"/>
        <v>1826</v>
      </c>
      <c r="F65" s="14">
        <f t="shared" si="16"/>
        <v>0</v>
      </c>
      <c r="G65" s="14">
        <f t="shared" si="10"/>
        <v>1826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415</v>
      </c>
      <c r="D66" s="13">
        <f t="shared" si="14"/>
        <v>41.5</v>
      </c>
      <c r="E66" s="13">
        <f t="shared" si="15"/>
        <v>1867.5</v>
      </c>
      <c r="F66" s="14">
        <f t="shared" si="16"/>
        <v>0</v>
      </c>
      <c r="G66" s="14">
        <f t="shared" si="10"/>
        <v>1867.5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415</v>
      </c>
      <c r="D67" s="13">
        <f t="shared" si="14"/>
        <v>41.5</v>
      </c>
      <c r="E67" s="13">
        <f t="shared" si="15"/>
        <v>1909</v>
      </c>
      <c r="F67" s="14">
        <f t="shared" si="16"/>
        <v>0</v>
      </c>
      <c r="G67" s="14">
        <f t="shared" si="10"/>
        <v>1909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415</v>
      </c>
      <c r="D68" s="13">
        <f t="shared" si="14"/>
        <v>41.5</v>
      </c>
      <c r="E68" s="13">
        <f t="shared" si="15"/>
        <v>1950.5</v>
      </c>
      <c r="F68" s="14">
        <f t="shared" si="16"/>
        <v>0</v>
      </c>
      <c r="G68" s="14">
        <f t="shared" si="10"/>
        <v>1950.5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415</v>
      </c>
      <c r="D69" s="13">
        <f t="shared" si="14"/>
        <v>41.5</v>
      </c>
      <c r="E69" s="13">
        <f t="shared" si="15"/>
        <v>1992</v>
      </c>
      <c r="F69" s="14">
        <f t="shared" si="16"/>
        <v>0</v>
      </c>
      <c r="G69" s="14">
        <f t="shared" ref="G69:G100" si="19">E69-F69</f>
        <v>1992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415</v>
      </c>
      <c r="D70" s="13">
        <f t="shared" ref="D70:D101" si="23">C69*$K$1</f>
        <v>41.5</v>
      </c>
      <c r="E70" s="13">
        <f t="shared" ref="E70:E101" si="24">C69*$K$1+G69</f>
        <v>2033.5</v>
      </c>
      <c r="F70" s="14">
        <f t="shared" ref="F70:F101" si="25">IF(J70&gt;E70,E70,J70)</f>
        <v>0</v>
      </c>
      <c r="G70" s="14">
        <f t="shared" si="19"/>
        <v>2033.5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415</v>
      </c>
      <c r="D71" s="13">
        <f t="shared" si="23"/>
        <v>41.5</v>
      </c>
      <c r="E71" s="13">
        <f t="shared" si="24"/>
        <v>2075</v>
      </c>
      <c r="F71" s="14">
        <f t="shared" si="25"/>
        <v>0</v>
      </c>
      <c r="G71" s="14">
        <f t="shared" si="19"/>
        <v>2075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415</v>
      </c>
      <c r="D72" s="13">
        <f t="shared" si="23"/>
        <v>41.5</v>
      </c>
      <c r="E72" s="13">
        <f t="shared" si="24"/>
        <v>2116.5</v>
      </c>
      <c r="F72" s="14">
        <f t="shared" si="25"/>
        <v>0</v>
      </c>
      <c r="G72" s="14">
        <f t="shared" si="19"/>
        <v>2116.5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415</v>
      </c>
      <c r="D73" s="13">
        <f t="shared" si="23"/>
        <v>41.5</v>
      </c>
      <c r="E73" s="13">
        <f t="shared" si="24"/>
        <v>2158</v>
      </c>
      <c r="F73" s="14">
        <f t="shared" si="25"/>
        <v>0</v>
      </c>
      <c r="G73" s="14">
        <f t="shared" si="19"/>
        <v>2158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415</v>
      </c>
      <c r="D74" s="13">
        <f t="shared" si="23"/>
        <v>41.5</v>
      </c>
      <c r="E74" s="13">
        <f t="shared" si="24"/>
        <v>2199.5</v>
      </c>
      <c r="F74" s="14">
        <f t="shared" si="25"/>
        <v>0</v>
      </c>
      <c r="G74" s="14">
        <f t="shared" si="19"/>
        <v>2199.5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415</v>
      </c>
      <c r="D75" s="13">
        <f t="shared" si="23"/>
        <v>41.5</v>
      </c>
      <c r="E75" s="13">
        <f t="shared" si="24"/>
        <v>2241</v>
      </c>
      <c r="F75" s="14">
        <f t="shared" si="25"/>
        <v>0</v>
      </c>
      <c r="G75" s="14">
        <f t="shared" si="19"/>
        <v>2241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415</v>
      </c>
      <c r="D76" s="13">
        <f t="shared" si="23"/>
        <v>41.5</v>
      </c>
      <c r="E76" s="13">
        <f t="shared" si="24"/>
        <v>2282.5</v>
      </c>
      <c r="F76" s="14">
        <f t="shared" si="25"/>
        <v>0</v>
      </c>
      <c r="G76" s="14">
        <f t="shared" si="19"/>
        <v>2282.5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415</v>
      </c>
      <c r="D77" s="13">
        <f t="shared" si="23"/>
        <v>41.5</v>
      </c>
      <c r="E77" s="13">
        <f t="shared" si="24"/>
        <v>2324</v>
      </c>
      <c r="F77" s="14">
        <f t="shared" si="25"/>
        <v>0</v>
      </c>
      <c r="G77" s="14">
        <f t="shared" si="19"/>
        <v>2324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415</v>
      </c>
      <c r="D78" s="13">
        <f t="shared" si="23"/>
        <v>41.5</v>
      </c>
      <c r="E78" s="13">
        <f t="shared" si="24"/>
        <v>2365.5</v>
      </c>
      <c r="F78" s="14">
        <f t="shared" si="25"/>
        <v>0</v>
      </c>
      <c r="G78" s="14">
        <f t="shared" si="19"/>
        <v>2365.5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415</v>
      </c>
      <c r="D79" s="13">
        <f t="shared" si="23"/>
        <v>41.5</v>
      </c>
      <c r="E79" s="13">
        <f t="shared" si="24"/>
        <v>2407</v>
      </c>
      <c r="F79" s="14">
        <f t="shared" si="25"/>
        <v>0</v>
      </c>
      <c r="G79" s="14">
        <f t="shared" si="19"/>
        <v>2407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415</v>
      </c>
      <c r="D80" s="13">
        <f t="shared" si="23"/>
        <v>41.5</v>
      </c>
      <c r="E80" s="13">
        <f t="shared" si="24"/>
        <v>2448.5</v>
      </c>
      <c r="F80" s="14">
        <f t="shared" si="25"/>
        <v>0</v>
      </c>
      <c r="G80" s="14">
        <f t="shared" si="19"/>
        <v>2448.5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415</v>
      </c>
      <c r="D81" s="13">
        <f t="shared" si="23"/>
        <v>41.5</v>
      </c>
      <c r="E81" s="13">
        <f t="shared" si="24"/>
        <v>2490</v>
      </c>
      <c r="F81" s="14">
        <f t="shared" si="25"/>
        <v>0</v>
      </c>
      <c r="G81" s="14">
        <f t="shared" si="19"/>
        <v>2490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415</v>
      </c>
      <c r="D82" s="13">
        <f t="shared" si="23"/>
        <v>41.5</v>
      </c>
      <c r="E82" s="13">
        <f t="shared" si="24"/>
        <v>2531.5</v>
      </c>
      <c r="F82" s="14">
        <f t="shared" si="25"/>
        <v>0</v>
      </c>
      <c r="G82" s="14">
        <f t="shared" si="19"/>
        <v>2531.5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415</v>
      </c>
      <c r="D83" s="13">
        <f t="shared" si="23"/>
        <v>41.5</v>
      </c>
      <c r="E83" s="13">
        <f t="shared" si="24"/>
        <v>2573</v>
      </c>
      <c r="F83" s="14">
        <f t="shared" si="25"/>
        <v>0</v>
      </c>
      <c r="G83" s="14">
        <f t="shared" si="19"/>
        <v>2573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415</v>
      </c>
      <c r="D84" s="13">
        <f t="shared" si="23"/>
        <v>41.5</v>
      </c>
      <c r="E84" s="13">
        <f t="shared" si="24"/>
        <v>2614.5</v>
      </c>
      <c r="F84" s="14">
        <f t="shared" si="25"/>
        <v>0</v>
      </c>
      <c r="G84" s="14">
        <f t="shared" si="19"/>
        <v>2614.5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415</v>
      </c>
      <c r="D85" s="13">
        <f t="shared" si="23"/>
        <v>41.5</v>
      </c>
      <c r="E85" s="13">
        <f t="shared" si="24"/>
        <v>2656</v>
      </c>
      <c r="F85" s="14">
        <f t="shared" si="25"/>
        <v>0</v>
      </c>
      <c r="G85" s="14">
        <f t="shared" si="19"/>
        <v>2656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415</v>
      </c>
      <c r="D86" s="13">
        <f t="shared" si="23"/>
        <v>41.5</v>
      </c>
      <c r="E86" s="13">
        <f t="shared" si="24"/>
        <v>2697.5</v>
      </c>
      <c r="F86" s="14">
        <f t="shared" si="25"/>
        <v>0</v>
      </c>
      <c r="G86" s="14">
        <f t="shared" si="19"/>
        <v>2697.5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415</v>
      </c>
      <c r="D87" s="13">
        <f t="shared" si="23"/>
        <v>41.5</v>
      </c>
      <c r="E87" s="13">
        <f t="shared" si="24"/>
        <v>2739</v>
      </c>
      <c r="F87" s="14">
        <f t="shared" si="25"/>
        <v>0</v>
      </c>
      <c r="G87" s="14">
        <f t="shared" si="19"/>
        <v>2739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415</v>
      </c>
      <c r="D88" s="13">
        <f t="shared" si="23"/>
        <v>41.5</v>
      </c>
      <c r="E88" s="13">
        <f t="shared" si="24"/>
        <v>2780.5</v>
      </c>
      <c r="F88" s="14">
        <f t="shared" si="25"/>
        <v>0</v>
      </c>
      <c r="G88" s="14">
        <f t="shared" si="19"/>
        <v>2780.5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415</v>
      </c>
      <c r="D89" s="13">
        <f t="shared" si="23"/>
        <v>41.5</v>
      </c>
      <c r="E89" s="13">
        <f t="shared" si="24"/>
        <v>2822</v>
      </c>
      <c r="F89" s="14">
        <f t="shared" si="25"/>
        <v>0</v>
      </c>
      <c r="G89" s="14">
        <f t="shared" si="19"/>
        <v>2822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415</v>
      </c>
      <c r="D90" s="13">
        <f t="shared" si="23"/>
        <v>41.5</v>
      </c>
      <c r="E90" s="13">
        <f t="shared" si="24"/>
        <v>2863.5</v>
      </c>
      <c r="F90" s="14">
        <f t="shared" si="25"/>
        <v>0</v>
      </c>
      <c r="G90" s="14">
        <f t="shared" si="19"/>
        <v>2863.5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415</v>
      </c>
      <c r="D91" s="13">
        <f t="shared" si="23"/>
        <v>41.5</v>
      </c>
      <c r="E91" s="13">
        <f t="shared" si="24"/>
        <v>2905</v>
      </c>
      <c r="F91" s="14">
        <f t="shared" si="25"/>
        <v>0</v>
      </c>
      <c r="G91" s="14">
        <f t="shared" si="19"/>
        <v>2905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415</v>
      </c>
      <c r="D92" s="13">
        <f t="shared" si="23"/>
        <v>41.5</v>
      </c>
      <c r="E92" s="13">
        <f t="shared" si="24"/>
        <v>2946.5</v>
      </c>
      <c r="F92" s="14">
        <f t="shared" si="25"/>
        <v>0</v>
      </c>
      <c r="G92" s="14">
        <f t="shared" si="19"/>
        <v>2946.5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415</v>
      </c>
      <c r="D93" s="13">
        <f t="shared" si="23"/>
        <v>41.5</v>
      </c>
      <c r="E93" s="13">
        <f t="shared" si="24"/>
        <v>2988</v>
      </c>
      <c r="F93" s="14">
        <f t="shared" si="25"/>
        <v>0</v>
      </c>
      <c r="G93" s="14">
        <f t="shared" si="19"/>
        <v>2988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415</v>
      </c>
      <c r="D94" s="13">
        <f t="shared" si="23"/>
        <v>41.5</v>
      </c>
      <c r="E94" s="13">
        <f t="shared" si="24"/>
        <v>3029.5</v>
      </c>
      <c r="F94" s="14">
        <f t="shared" si="25"/>
        <v>0</v>
      </c>
      <c r="G94" s="14">
        <f t="shared" si="19"/>
        <v>3029.5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415</v>
      </c>
      <c r="D95" s="13">
        <f t="shared" si="23"/>
        <v>41.5</v>
      </c>
      <c r="E95" s="13">
        <f t="shared" si="24"/>
        <v>3071</v>
      </c>
      <c r="F95" s="14">
        <f t="shared" si="25"/>
        <v>0</v>
      </c>
      <c r="G95" s="14">
        <f t="shared" si="19"/>
        <v>3071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415</v>
      </c>
      <c r="D96" s="13">
        <f t="shared" si="23"/>
        <v>41.5</v>
      </c>
      <c r="E96" s="13">
        <f t="shared" si="24"/>
        <v>3112.5</v>
      </c>
      <c r="F96" s="14">
        <f t="shared" si="25"/>
        <v>0</v>
      </c>
      <c r="G96" s="14">
        <f t="shared" si="19"/>
        <v>3112.5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415</v>
      </c>
      <c r="D97" s="13">
        <f t="shared" si="23"/>
        <v>41.5</v>
      </c>
      <c r="E97" s="13">
        <f t="shared" si="24"/>
        <v>3154</v>
      </c>
      <c r="F97" s="14">
        <f t="shared" si="25"/>
        <v>0</v>
      </c>
      <c r="G97" s="14">
        <f t="shared" si="19"/>
        <v>3154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415</v>
      </c>
      <c r="D98" s="13">
        <f t="shared" si="23"/>
        <v>41.5</v>
      </c>
      <c r="E98" s="13">
        <f t="shared" si="24"/>
        <v>3195.5</v>
      </c>
      <c r="F98" s="14">
        <f t="shared" si="25"/>
        <v>0</v>
      </c>
      <c r="G98" s="14">
        <f t="shared" si="19"/>
        <v>3195.5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415</v>
      </c>
      <c r="D99" s="13">
        <f t="shared" si="23"/>
        <v>41.5</v>
      </c>
      <c r="E99" s="13">
        <f t="shared" si="24"/>
        <v>3237</v>
      </c>
      <c r="F99" s="14">
        <f t="shared" si="25"/>
        <v>0</v>
      </c>
      <c r="G99" s="14">
        <f t="shared" si="19"/>
        <v>3237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415</v>
      </c>
      <c r="D100" s="13">
        <f t="shared" si="23"/>
        <v>41.5</v>
      </c>
      <c r="E100" s="13">
        <f t="shared" si="24"/>
        <v>3278.5</v>
      </c>
      <c r="F100" s="14">
        <f t="shared" si="25"/>
        <v>0</v>
      </c>
      <c r="G100" s="14">
        <f t="shared" si="19"/>
        <v>3278.5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415</v>
      </c>
      <c r="D101" s="13">
        <f t="shared" si="23"/>
        <v>41.5</v>
      </c>
      <c r="E101" s="13">
        <f t="shared" si="24"/>
        <v>3320</v>
      </c>
      <c r="F101" s="14">
        <f t="shared" si="25"/>
        <v>0</v>
      </c>
      <c r="G101" s="14">
        <f t="shared" ref="G101:G124" si="29">E101-F101</f>
        <v>3320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415</v>
      </c>
      <c r="D102" s="13">
        <f t="shared" ref="D102:D124" si="33">C101*$K$1</f>
        <v>41.5</v>
      </c>
      <c r="E102" s="13">
        <f t="shared" ref="E102:E124" si="34">C101*$K$1+G101</f>
        <v>3361.5</v>
      </c>
      <c r="F102" s="14">
        <f t="shared" ref="F102:F124" si="35">IF(J102&gt;E102,E102,J102)</f>
        <v>0</v>
      </c>
      <c r="G102" s="14">
        <f t="shared" si="29"/>
        <v>3361.5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415</v>
      </c>
      <c r="D103" s="13">
        <f t="shared" si="33"/>
        <v>41.5</v>
      </c>
      <c r="E103" s="13">
        <f t="shared" si="34"/>
        <v>3403</v>
      </c>
      <c r="F103" s="14">
        <f t="shared" si="35"/>
        <v>0</v>
      </c>
      <c r="G103" s="14">
        <f t="shared" si="29"/>
        <v>3403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415</v>
      </c>
      <c r="D104" s="13">
        <f t="shared" si="33"/>
        <v>41.5</v>
      </c>
      <c r="E104" s="13">
        <f t="shared" si="34"/>
        <v>3444.5</v>
      </c>
      <c r="F104" s="14">
        <f t="shared" si="35"/>
        <v>0</v>
      </c>
      <c r="G104" s="14">
        <f t="shared" si="29"/>
        <v>3444.5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415</v>
      </c>
      <c r="D105" s="13">
        <f t="shared" si="33"/>
        <v>41.5</v>
      </c>
      <c r="E105" s="13">
        <f t="shared" si="34"/>
        <v>3486</v>
      </c>
      <c r="F105" s="14">
        <f t="shared" si="35"/>
        <v>0</v>
      </c>
      <c r="G105" s="14">
        <f t="shared" si="29"/>
        <v>3486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415</v>
      </c>
      <c r="D106" s="13">
        <f t="shared" si="33"/>
        <v>41.5</v>
      </c>
      <c r="E106" s="13">
        <f t="shared" si="34"/>
        <v>3527.5</v>
      </c>
      <c r="F106" s="14">
        <f t="shared" si="35"/>
        <v>0</v>
      </c>
      <c r="G106" s="14">
        <f t="shared" si="29"/>
        <v>3527.5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415</v>
      </c>
      <c r="D107" s="13">
        <f t="shared" si="33"/>
        <v>41.5</v>
      </c>
      <c r="E107" s="13">
        <f t="shared" si="34"/>
        <v>3569</v>
      </c>
      <c r="F107" s="14">
        <f t="shared" si="35"/>
        <v>0</v>
      </c>
      <c r="G107" s="14">
        <f t="shared" si="29"/>
        <v>3569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415</v>
      </c>
      <c r="D108" s="13">
        <f t="shared" si="33"/>
        <v>41.5</v>
      </c>
      <c r="E108" s="13">
        <f t="shared" si="34"/>
        <v>3610.5</v>
      </c>
      <c r="F108" s="14">
        <f t="shared" si="35"/>
        <v>0</v>
      </c>
      <c r="G108" s="14">
        <f t="shared" si="29"/>
        <v>3610.5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415</v>
      </c>
      <c r="D109" s="13">
        <f t="shared" si="33"/>
        <v>41.5</v>
      </c>
      <c r="E109" s="13">
        <f t="shared" si="34"/>
        <v>3652</v>
      </c>
      <c r="F109" s="14">
        <f t="shared" si="35"/>
        <v>0</v>
      </c>
      <c r="G109" s="14">
        <f t="shared" si="29"/>
        <v>3652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415</v>
      </c>
      <c r="D110" s="13">
        <f t="shared" si="33"/>
        <v>41.5</v>
      </c>
      <c r="E110" s="13">
        <f t="shared" si="34"/>
        <v>3693.5</v>
      </c>
      <c r="F110" s="14">
        <f t="shared" si="35"/>
        <v>0</v>
      </c>
      <c r="G110" s="14">
        <f t="shared" si="29"/>
        <v>3693.5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415</v>
      </c>
      <c r="D111" s="13">
        <f t="shared" si="33"/>
        <v>41.5</v>
      </c>
      <c r="E111" s="13">
        <f t="shared" si="34"/>
        <v>3735</v>
      </c>
      <c r="F111" s="14">
        <f t="shared" si="35"/>
        <v>0</v>
      </c>
      <c r="G111" s="14">
        <f t="shared" si="29"/>
        <v>3735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415</v>
      </c>
      <c r="D112" s="13">
        <f t="shared" si="33"/>
        <v>41.5</v>
      </c>
      <c r="E112" s="13">
        <f t="shared" si="34"/>
        <v>3776.5</v>
      </c>
      <c r="F112" s="14">
        <f t="shared" si="35"/>
        <v>0</v>
      </c>
      <c r="G112" s="14">
        <f t="shared" si="29"/>
        <v>3776.5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415</v>
      </c>
      <c r="D113" s="13">
        <f t="shared" si="33"/>
        <v>41.5</v>
      </c>
      <c r="E113" s="13">
        <f t="shared" si="34"/>
        <v>3818</v>
      </c>
      <c r="F113" s="14">
        <f t="shared" si="35"/>
        <v>0</v>
      </c>
      <c r="G113" s="14">
        <f t="shared" si="29"/>
        <v>3818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415</v>
      </c>
      <c r="D114" s="13">
        <f t="shared" si="33"/>
        <v>41.5</v>
      </c>
      <c r="E114" s="13">
        <f t="shared" si="34"/>
        <v>3859.5</v>
      </c>
      <c r="F114" s="14">
        <f t="shared" si="35"/>
        <v>0</v>
      </c>
      <c r="G114" s="14">
        <f t="shared" si="29"/>
        <v>3859.5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415</v>
      </c>
      <c r="D115" s="13">
        <f t="shared" si="33"/>
        <v>41.5</v>
      </c>
      <c r="E115" s="13">
        <f t="shared" si="34"/>
        <v>3901</v>
      </c>
      <c r="F115" s="14">
        <f t="shared" si="35"/>
        <v>0</v>
      </c>
      <c r="G115" s="14">
        <f t="shared" si="29"/>
        <v>3901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415</v>
      </c>
      <c r="D116" s="13">
        <f t="shared" si="33"/>
        <v>41.5</v>
      </c>
      <c r="E116" s="13">
        <f t="shared" si="34"/>
        <v>3942.5</v>
      </c>
      <c r="F116" s="14">
        <f t="shared" si="35"/>
        <v>0</v>
      </c>
      <c r="G116" s="14">
        <f t="shared" si="29"/>
        <v>3942.5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415</v>
      </c>
      <c r="D117" s="13">
        <f t="shared" si="33"/>
        <v>41.5</v>
      </c>
      <c r="E117" s="13">
        <f t="shared" si="34"/>
        <v>3984</v>
      </c>
      <c r="F117" s="14">
        <f t="shared" si="35"/>
        <v>0</v>
      </c>
      <c r="G117" s="14">
        <f t="shared" si="29"/>
        <v>3984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415</v>
      </c>
      <c r="D118" s="13">
        <f t="shared" si="33"/>
        <v>41.5</v>
      </c>
      <c r="E118" s="13">
        <f t="shared" si="34"/>
        <v>4025.5</v>
      </c>
      <c r="F118" s="14">
        <f t="shared" si="35"/>
        <v>0</v>
      </c>
      <c r="G118" s="14">
        <f t="shared" si="29"/>
        <v>4025.5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415</v>
      </c>
      <c r="D119" s="13">
        <f t="shared" si="33"/>
        <v>41.5</v>
      </c>
      <c r="E119" s="13">
        <f t="shared" si="34"/>
        <v>4067</v>
      </c>
      <c r="F119" s="14">
        <f t="shared" si="35"/>
        <v>0</v>
      </c>
      <c r="G119" s="14">
        <f t="shared" si="29"/>
        <v>4067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415</v>
      </c>
      <c r="D120" s="13">
        <f t="shared" si="33"/>
        <v>41.5</v>
      </c>
      <c r="E120" s="13">
        <f t="shared" si="34"/>
        <v>4108.5</v>
      </c>
      <c r="F120" s="14">
        <f t="shared" si="35"/>
        <v>0</v>
      </c>
      <c r="G120" s="14">
        <f t="shared" si="29"/>
        <v>4108.5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415</v>
      </c>
      <c r="D121" s="13">
        <f t="shared" si="33"/>
        <v>41.5</v>
      </c>
      <c r="E121" s="13">
        <f t="shared" si="34"/>
        <v>4150</v>
      </c>
      <c r="F121" s="14">
        <f t="shared" si="35"/>
        <v>0</v>
      </c>
      <c r="G121" s="14">
        <f t="shared" si="29"/>
        <v>4150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415</v>
      </c>
      <c r="D122" s="13">
        <f t="shared" si="33"/>
        <v>41.5</v>
      </c>
      <c r="E122" s="13">
        <f t="shared" si="34"/>
        <v>4191.5</v>
      </c>
      <c r="F122" s="14">
        <f t="shared" si="35"/>
        <v>0</v>
      </c>
      <c r="G122" s="14">
        <f t="shared" si="29"/>
        <v>4191.5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415</v>
      </c>
      <c r="D123" s="13">
        <f t="shared" si="33"/>
        <v>41.5</v>
      </c>
      <c r="E123" s="13">
        <f t="shared" si="34"/>
        <v>4233</v>
      </c>
      <c r="F123" s="14">
        <f t="shared" si="35"/>
        <v>0</v>
      </c>
      <c r="G123" s="14">
        <f t="shared" si="29"/>
        <v>4233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415</v>
      </c>
      <c r="D124" s="13">
        <f t="shared" si="33"/>
        <v>41.5</v>
      </c>
      <c r="E124" s="13">
        <f t="shared" si="34"/>
        <v>4274.5</v>
      </c>
      <c r="F124" s="14">
        <f t="shared" si="35"/>
        <v>0</v>
      </c>
      <c r="G124" s="14">
        <f t="shared" si="29"/>
        <v>4274.5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O5:O15;M5:M31;K5:K3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:P15;N5:N31;L5:L3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M20" sqref="M20"/>
    </sheetView>
  </sheetViews>
  <sheetFormatPr defaultColWidth="11" defaultRowHeight="15"/>
  <cols>
    <col min="1" max="1" width="7" hidden="1" customWidth="1"/>
    <col min="2" max="2" width="9.71428571428571" customWidth="1"/>
    <col min="3" max="3" width="10.5714285714286" customWidth="1"/>
    <col min="4" max="4" width="10" customWidth="1"/>
    <col min="5" max="5" width="12.1428571428571" customWidth="1"/>
    <col min="6" max="6" width="9.42857142857143" customWidth="1"/>
    <col min="7" max="7" width="12.1428571428571" customWidth="1"/>
    <col min="8" max="8" width="10.5714285714286" customWidth="1"/>
    <col min="9" max="9" width="10.1428571428571" customWidth="1"/>
    <col min="12" max="12" width="11.1428571428571" customWidth="1"/>
    <col min="13" max="13" width="10.4285714285714" customWidth="1"/>
    <col min="14" max="14" width="10.5714285714286" customWidth="1"/>
    <col min="15" max="15" width="10.2857142857143" customWidth="1"/>
    <col min="16" max="16" width="10.4285714285714" customWidth="1"/>
    <col min="17" max="17" width="4.42857142857143" customWidth="1"/>
    <col min="18" max="18" width="18.7142857142857" customWidth="1"/>
    <col min="19" max="19" width="9.14285714285714" customWidth="1"/>
  </cols>
  <sheetData>
    <row r="1" spans="2:16">
      <c r="B1" s="1" t="s">
        <v>9</v>
      </c>
      <c r="C1" s="2" t="s">
        <v>231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v>43586</v>
      </c>
      <c r="N1" s="19" t="s">
        <v>13</v>
      </c>
      <c r="O1" s="20">
        <v>200</v>
      </c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>(MONTH(B5)&amp;YEAR(B5))</f>
        <v>52019</v>
      </c>
      <c r="B5" s="12">
        <f>EDATE(M1,0)</f>
        <v>43586</v>
      </c>
      <c r="C5" s="13">
        <f>IF(H5&gt;0,O1-H5,IF(J5&lt;0,O1-J5,O1))</f>
        <v>200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200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t="shared" ref="A6:A37" si="1">MONTH(B6)&amp;YEAR(B6)</f>
        <v>62019</v>
      </c>
      <c r="B6" s="12">
        <f t="shared" ref="B6:B37" si="2">EDATE(B5,1)</f>
        <v>43617</v>
      </c>
      <c r="C6" s="13">
        <f t="shared" ref="C6:C37" si="3">C5-H6+I6</f>
        <v>200</v>
      </c>
      <c r="D6" s="13">
        <f t="shared" ref="D6:D37" si="4">C5*$K$1</f>
        <v>20</v>
      </c>
      <c r="E6" s="13">
        <f t="shared" ref="E6:E37" si="5">C5*$K$1+G5</f>
        <v>20</v>
      </c>
      <c r="F6" s="14">
        <f t="shared" ref="F6:F37" si="6">IF(J6&gt;E6,E6,J6)</f>
        <v>20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20</v>
      </c>
      <c r="K6" s="27">
        <v>43623</v>
      </c>
      <c r="L6" s="26">
        <v>20</v>
      </c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t="shared" si="1"/>
        <v>72019</v>
      </c>
      <c r="B7" s="12">
        <f t="shared" si="2"/>
        <v>43647</v>
      </c>
      <c r="C7" s="13">
        <f t="shared" si="3"/>
        <v>0</v>
      </c>
      <c r="D7" s="13">
        <f t="shared" si="4"/>
        <v>20</v>
      </c>
      <c r="E7" s="13">
        <f t="shared" si="5"/>
        <v>20</v>
      </c>
      <c r="F7" s="14">
        <f t="shared" si="6"/>
        <v>20</v>
      </c>
      <c r="G7" s="14">
        <f t="shared" si="0"/>
        <v>0</v>
      </c>
      <c r="H7" s="14">
        <f t="shared" si="7"/>
        <v>200</v>
      </c>
      <c r="I7" s="24">
        <f t="shared" si="8"/>
        <v>0</v>
      </c>
      <c r="J7" s="24">
        <f t="shared" ref="J7:J70" si="9">IF($L7&gt;0,$L7,0)+IF($N7&gt;0,$N7,0)+IF($P7&gt;0,$P7,0)</f>
        <v>220</v>
      </c>
      <c r="K7" s="27">
        <v>43646</v>
      </c>
      <c r="L7" s="26">
        <v>220</v>
      </c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t="shared" si="1"/>
        <v>82019</v>
      </c>
      <c r="B8" s="12">
        <f t="shared" si="2"/>
        <v>43678</v>
      </c>
      <c r="C8" s="13">
        <f t="shared" si="3"/>
        <v>100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100</v>
      </c>
      <c r="J8" s="24">
        <f t="shared" si="9"/>
        <v>0</v>
      </c>
      <c r="K8" s="27">
        <v>43692</v>
      </c>
      <c r="L8" s="26">
        <v>-100</v>
      </c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t="shared" si="1"/>
        <v>92019</v>
      </c>
      <c r="B9" s="12">
        <f t="shared" si="2"/>
        <v>43709</v>
      </c>
      <c r="C9" s="13">
        <f t="shared" si="3"/>
        <v>100</v>
      </c>
      <c r="D9" s="13">
        <f t="shared" si="4"/>
        <v>10</v>
      </c>
      <c r="E9" s="13">
        <f t="shared" si="5"/>
        <v>10</v>
      </c>
      <c r="F9" s="14">
        <f t="shared" si="6"/>
        <v>10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10</v>
      </c>
      <c r="K9" s="27">
        <v>43715</v>
      </c>
      <c r="L9" s="26">
        <v>10</v>
      </c>
      <c r="M9" s="27"/>
      <c r="N9" s="28"/>
      <c r="O9" s="27"/>
      <c r="P9" s="28"/>
      <c r="S9" s="5"/>
    </row>
    <row r="10" ht="15.75" spans="1:19">
      <c r="A10" s="5" t="str">
        <f t="shared" si="1"/>
        <v>102019</v>
      </c>
      <c r="B10" s="12">
        <f t="shared" si="2"/>
        <v>43739</v>
      </c>
      <c r="C10" s="13">
        <f t="shared" si="3"/>
        <v>100</v>
      </c>
      <c r="D10" s="13">
        <f t="shared" si="4"/>
        <v>10</v>
      </c>
      <c r="E10" s="13">
        <f t="shared" si="5"/>
        <v>10</v>
      </c>
      <c r="F10" s="14">
        <f t="shared" si="6"/>
        <v>10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10</v>
      </c>
      <c r="K10" s="27">
        <v>43742</v>
      </c>
      <c r="L10" s="26">
        <v>10</v>
      </c>
      <c r="M10" s="27"/>
      <c r="N10" s="28"/>
      <c r="O10" s="27"/>
      <c r="P10" s="28"/>
      <c r="S10" s="5"/>
    </row>
    <row r="11" ht="15.75" spans="1:19">
      <c r="A11" s="5" t="str">
        <f t="shared" si="1"/>
        <v>112019</v>
      </c>
      <c r="B11" s="12">
        <f t="shared" si="2"/>
        <v>43770</v>
      </c>
      <c r="C11" s="13">
        <f t="shared" si="3"/>
        <v>100</v>
      </c>
      <c r="D11" s="13">
        <f t="shared" si="4"/>
        <v>10</v>
      </c>
      <c r="E11" s="13">
        <f t="shared" si="5"/>
        <v>10</v>
      </c>
      <c r="F11" s="14">
        <f t="shared" si="6"/>
        <v>10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10</v>
      </c>
      <c r="K11" s="27">
        <v>43779</v>
      </c>
      <c r="L11" s="26">
        <v>10</v>
      </c>
      <c r="M11" s="27"/>
      <c r="N11" s="28"/>
      <c r="O11" s="27"/>
      <c r="P11" s="28"/>
      <c r="S11" s="5"/>
    </row>
    <row r="12" ht="15.75" spans="1:19">
      <c r="A12" s="5" t="str">
        <f t="shared" si="1"/>
        <v>122019</v>
      </c>
      <c r="B12" s="12">
        <f t="shared" si="2"/>
        <v>43800</v>
      </c>
      <c r="C12" s="13">
        <f t="shared" si="3"/>
        <v>0</v>
      </c>
      <c r="D12" s="13">
        <f t="shared" si="4"/>
        <v>10</v>
      </c>
      <c r="E12" s="13">
        <f t="shared" si="5"/>
        <v>10</v>
      </c>
      <c r="F12" s="14">
        <f t="shared" si="6"/>
        <v>10</v>
      </c>
      <c r="G12" s="14">
        <f t="shared" si="0"/>
        <v>0</v>
      </c>
      <c r="H12" s="14">
        <f t="shared" si="7"/>
        <v>100</v>
      </c>
      <c r="I12" s="24">
        <f t="shared" si="8"/>
        <v>0</v>
      </c>
      <c r="J12" s="24">
        <f t="shared" si="9"/>
        <v>110</v>
      </c>
      <c r="K12" s="27">
        <v>43800</v>
      </c>
      <c r="L12" s="26">
        <v>110</v>
      </c>
      <c r="M12" s="27"/>
      <c r="N12" s="28"/>
      <c r="O12" s="27"/>
      <c r="P12" s="28"/>
      <c r="S12" s="5"/>
    </row>
    <row r="13" ht="15.75" spans="1:19">
      <c r="A13" s="5" t="str">
        <f t="shared" si="1"/>
        <v>12020</v>
      </c>
      <c r="B13" s="12">
        <f t="shared" si="2"/>
        <v>43831</v>
      </c>
      <c r="C13" s="13">
        <f t="shared" si="3"/>
        <v>100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100</v>
      </c>
      <c r="J13" s="24">
        <f t="shared" si="9"/>
        <v>0</v>
      </c>
      <c r="K13" s="27">
        <v>44075</v>
      </c>
      <c r="L13" s="26">
        <v>-100</v>
      </c>
      <c r="M13" s="27"/>
      <c r="N13" s="28"/>
      <c r="O13" s="27"/>
      <c r="P13" s="28"/>
      <c r="S13" s="5"/>
    </row>
    <row r="14" ht="15.75" spans="1:19">
      <c r="A14" s="5" t="str">
        <f t="shared" si="1"/>
        <v>22020</v>
      </c>
      <c r="B14" s="12">
        <f t="shared" si="2"/>
        <v>43862</v>
      </c>
      <c r="C14" s="13">
        <f t="shared" si="3"/>
        <v>100</v>
      </c>
      <c r="D14" s="13">
        <f t="shared" si="4"/>
        <v>10</v>
      </c>
      <c r="E14" s="13">
        <f t="shared" si="5"/>
        <v>10</v>
      </c>
      <c r="F14" s="14">
        <f t="shared" si="6"/>
        <v>10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10</v>
      </c>
      <c r="K14" s="27">
        <v>43876</v>
      </c>
      <c r="L14" s="26">
        <v>10</v>
      </c>
      <c r="M14" s="27"/>
      <c r="N14" s="28"/>
      <c r="O14" s="27"/>
      <c r="P14" s="28"/>
      <c r="S14" s="5"/>
    </row>
    <row r="15" ht="15.75" spans="1:19">
      <c r="A15" s="5" t="str">
        <f t="shared" si="1"/>
        <v>32020</v>
      </c>
      <c r="B15" s="12">
        <f t="shared" si="2"/>
        <v>43891</v>
      </c>
      <c r="C15" s="13">
        <f t="shared" si="3"/>
        <v>100</v>
      </c>
      <c r="D15" s="13">
        <f t="shared" si="4"/>
        <v>10</v>
      </c>
      <c r="E15" s="13">
        <f t="shared" si="5"/>
        <v>10</v>
      </c>
      <c r="F15" s="14">
        <f t="shared" si="6"/>
        <v>10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10</v>
      </c>
      <c r="K15" s="29">
        <v>43955</v>
      </c>
      <c r="L15" s="26">
        <v>10</v>
      </c>
      <c r="M15" s="29"/>
      <c r="N15" s="30"/>
      <c r="O15" s="29"/>
      <c r="P15" s="30"/>
      <c r="S15" s="5"/>
    </row>
    <row r="16" ht="15.75" spans="1:19">
      <c r="A16" s="5" t="str">
        <f t="shared" si="1"/>
        <v>42020</v>
      </c>
      <c r="B16" s="12">
        <f t="shared" si="2"/>
        <v>43922</v>
      </c>
      <c r="C16" s="13">
        <f t="shared" si="3"/>
        <v>100</v>
      </c>
      <c r="D16" s="13">
        <f t="shared" si="4"/>
        <v>10</v>
      </c>
      <c r="E16" s="13">
        <f t="shared" si="5"/>
        <v>10</v>
      </c>
      <c r="F16" s="14">
        <f t="shared" si="6"/>
        <v>10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10</v>
      </c>
      <c r="K16" s="25">
        <v>43955</v>
      </c>
      <c r="L16" s="26">
        <v>10</v>
      </c>
      <c r="M16" s="25"/>
      <c r="N16" s="26"/>
      <c r="O16" s="25"/>
      <c r="P16" s="26"/>
      <c r="S16" s="5"/>
    </row>
    <row r="17" ht="15.75" spans="1:19">
      <c r="A17" s="5" t="str">
        <f t="shared" si="1"/>
        <v>52020</v>
      </c>
      <c r="B17" s="12">
        <f t="shared" si="2"/>
        <v>43952</v>
      </c>
      <c r="C17" s="13">
        <f t="shared" si="3"/>
        <v>0</v>
      </c>
      <c r="D17" s="13">
        <f t="shared" si="4"/>
        <v>10</v>
      </c>
      <c r="E17" s="13">
        <f t="shared" si="5"/>
        <v>10</v>
      </c>
      <c r="F17" s="14">
        <f t="shared" si="6"/>
        <v>10</v>
      </c>
      <c r="G17" s="14">
        <f t="shared" si="0"/>
        <v>0</v>
      </c>
      <c r="H17" s="14">
        <f t="shared" si="7"/>
        <v>100</v>
      </c>
      <c r="I17" s="24">
        <f t="shared" si="8"/>
        <v>0</v>
      </c>
      <c r="J17" s="24">
        <f t="shared" si="9"/>
        <v>110</v>
      </c>
      <c r="K17" s="25">
        <v>43955</v>
      </c>
      <c r="L17" s="26">
        <v>110</v>
      </c>
      <c r="M17" s="25"/>
      <c r="N17" s="26"/>
      <c r="O17" s="25"/>
      <c r="P17" s="26"/>
      <c r="S17" s="5"/>
    </row>
    <row r="18" ht="15.75" spans="1:19">
      <c r="A18" s="5" t="str">
        <f t="shared" si="1"/>
        <v>62020</v>
      </c>
      <c r="B18" s="12">
        <f t="shared" si="2"/>
        <v>43983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t="shared" si="1"/>
        <v>72020</v>
      </c>
      <c r="B19" s="12">
        <f t="shared" si="2"/>
        <v>44013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t="shared" si="1"/>
        <v>82020</v>
      </c>
      <c r="B20" s="12">
        <f t="shared" si="2"/>
        <v>44044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t="shared" si="1"/>
        <v>92020</v>
      </c>
      <c r="B21" s="12">
        <f t="shared" si="2"/>
        <v>44075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t="shared" si="1"/>
        <v>102020</v>
      </c>
      <c r="B22" s="12">
        <f t="shared" si="2"/>
        <v>44105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t="shared" si="1"/>
        <v>112020</v>
      </c>
      <c r="B23" s="12">
        <f t="shared" si="2"/>
        <v>44136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t="shared" si="1"/>
        <v>122020</v>
      </c>
      <c r="B24" s="12">
        <f t="shared" si="2"/>
        <v>44166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t="shared" si="1"/>
        <v>12021</v>
      </c>
      <c r="B25" s="12">
        <f t="shared" si="2"/>
        <v>44197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t="shared" si="1"/>
        <v>22021</v>
      </c>
      <c r="B26" s="12">
        <f t="shared" si="2"/>
        <v>44228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t="shared" si="1"/>
        <v>32021</v>
      </c>
      <c r="B27" s="12">
        <f t="shared" si="2"/>
        <v>44256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t="shared" si="1"/>
        <v>42021</v>
      </c>
      <c r="B28" s="12">
        <f t="shared" si="2"/>
        <v>44287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t="shared" si="1"/>
        <v>52021</v>
      </c>
      <c r="B29" s="12">
        <f t="shared" si="2"/>
        <v>44317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t="shared" si="1"/>
        <v>62021</v>
      </c>
      <c r="B30" s="12">
        <f t="shared" si="2"/>
        <v>44348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t="shared" si="1"/>
        <v>72021</v>
      </c>
      <c r="B31" s="12">
        <f t="shared" si="2"/>
        <v>44378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t="shared" si="1"/>
        <v>82021</v>
      </c>
      <c r="B32" s="12">
        <f t="shared" si="2"/>
        <v>44409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t="shared" si="1"/>
        <v>92021</v>
      </c>
      <c r="B33" s="12">
        <f t="shared" si="2"/>
        <v>44440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t="shared" si="1"/>
        <v>102021</v>
      </c>
      <c r="B34" s="12">
        <f t="shared" si="2"/>
        <v>44470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t="shared" si="1"/>
        <v>112021</v>
      </c>
      <c r="B35" s="12">
        <f t="shared" si="2"/>
        <v>44501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t="shared" si="1"/>
        <v>122021</v>
      </c>
      <c r="B36" s="12">
        <f t="shared" si="2"/>
        <v>44531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t="shared" si="1"/>
        <v>12022</v>
      </c>
      <c r="B37" s="12">
        <f t="shared" si="2"/>
        <v>44562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t="shared" ref="A38:A69" si="11">MONTH(B38)&amp;YEAR(B38)</f>
        <v>22022</v>
      </c>
      <c r="B38" s="12">
        <f t="shared" ref="B38:B69" si="12">EDATE(B37,1)</f>
        <v>44593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t="shared" si="11"/>
        <v>32022</v>
      </c>
      <c r="B39" s="12">
        <f t="shared" si="12"/>
        <v>44621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t="shared" si="11"/>
        <v>42022</v>
      </c>
      <c r="B40" s="12">
        <f t="shared" si="12"/>
        <v>44652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t="shared" si="11"/>
        <v>52022</v>
      </c>
      <c r="B41" s="12">
        <f t="shared" si="12"/>
        <v>44682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t="shared" si="11"/>
        <v>62022</v>
      </c>
      <c r="B42" s="12">
        <f t="shared" si="12"/>
        <v>44713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t="shared" si="11"/>
        <v>72022</v>
      </c>
      <c r="B43" s="12">
        <f t="shared" si="12"/>
        <v>44743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t="shared" si="11"/>
        <v>82022</v>
      </c>
      <c r="B44" s="12">
        <f t="shared" si="12"/>
        <v>44774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t="shared" si="11"/>
        <v>92022</v>
      </c>
      <c r="B45" s="12">
        <f t="shared" si="12"/>
        <v>44805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t="shared" si="11"/>
        <v>102022</v>
      </c>
      <c r="B46" s="12">
        <f t="shared" si="12"/>
        <v>44835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t="shared" si="11"/>
        <v>112022</v>
      </c>
      <c r="B47" s="12">
        <f t="shared" si="12"/>
        <v>44866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t="shared" si="11"/>
        <v>122022</v>
      </c>
      <c r="B48" s="12">
        <f t="shared" si="12"/>
        <v>44896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t="shared" si="11"/>
        <v>12023</v>
      </c>
      <c r="B49" s="12">
        <f t="shared" si="12"/>
        <v>44927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t="shared" si="11"/>
        <v>22023</v>
      </c>
      <c r="B50" s="12">
        <f t="shared" si="12"/>
        <v>44958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t="shared" si="11"/>
        <v>32023</v>
      </c>
      <c r="B51" s="12">
        <f t="shared" si="12"/>
        <v>44986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t="shared" si="11"/>
        <v>42023</v>
      </c>
      <c r="B52" s="12">
        <f t="shared" si="12"/>
        <v>45017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t="shared" si="11"/>
        <v>52023</v>
      </c>
      <c r="B53" s="12">
        <f t="shared" si="12"/>
        <v>45047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t="shared" si="11"/>
        <v>62023</v>
      </c>
      <c r="B54" s="12">
        <f t="shared" si="12"/>
        <v>45078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t="shared" si="11"/>
        <v>72023</v>
      </c>
      <c r="B55" s="12">
        <f t="shared" si="12"/>
        <v>45108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t="shared" si="11"/>
        <v>82023</v>
      </c>
      <c r="B56" s="12">
        <f t="shared" si="12"/>
        <v>45139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t="shared" si="11"/>
        <v>92023</v>
      </c>
      <c r="B57" s="12">
        <f t="shared" si="12"/>
        <v>45170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t="shared" si="11"/>
        <v>102023</v>
      </c>
      <c r="B58" s="12">
        <f t="shared" si="12"/>
        <v>45200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t="shared" si="11"/>
        <v>112023</v>
      </c>
      <c r="B59" s="12">
        <f t="shared" si="12"/>
        <v>45231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t="shared" si="11"/>
        <v>122023</v>
      </c>
      <c r="B60" s="12">
        <f t="shared" si="12"/>
        <v>45261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t="shared" si="11"/>
        <v>12024</v>
      </c>
      <c r="B61" s="12">
        <f t="shared" si="12"/>
        <v>45292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t="shared" si="11"/>
        <v>22024</v>
      </c>
      <c r="B62" s="12">
        <f t="shared" si="12"/>
        <v>45323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t="shared" si="11"/>
        <v>32024</v>
      </c>
      <c r="B63" s="12">
        <f t="shared" si="12"/>
        <v>45352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t="shared" si="11"/>
        <v>42024</v>
      </c>
      <c r="B64" s="12">
        <f t="shared" si="12"/>
        <v>45383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t="shared" si="11"/>
        <v>52024</v>
      </c>
      <c r="B65" s="12">
        <f t="shared" si="12"/>
        <v>45413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t="shared" si="11"/>
        <v>62024</v>
      </c>
      <c r="B66" s="12">
        <f t="shared" si="12"/>
        <v>45444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t="shared" si="11"/>
        <v>72024</v>
      </c>
      <c r="B67" s="12">
        <f t="shared" si="12"/>
        <v>45474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t="shared" si="11"/>
        <v>82024</v>
      </c>
      <c r="B68" s="12">
        <f t="shared" si="12"/>
        <v>45505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t="shared" si="11"/>
        <v>92024</v>
      </c>
      <c r="B69" s="12">
        <f t="shared" si="12"/>
        <v>45536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t="shared" ref="A70:A101" si="20">MONTH(B70)&amp;YEAR(B70)</f>
        <v>102024</v>
      </c>
      <c r="B70" s="12">
        <f t="shared" ref="B70:B101" si="21">EDATE(B69,1)</f>
        <v>45566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t="shared" si="20"/>
        <v>112024</v>
      </c>
      <c r="B71" s="12">
        <f t="shared" si="21"/>
        <v>45597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t="shared" si="20"/>
        <v>122024</v>
      </c>
      <c r="B72" s="12">
        <f t="shared" si="21"/>
        <v>45627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t="shared" si="20"/>
        <v>12025</v>
      </c>
      <c r="B73" s="12">
        <f t="shared" si="21"/>
        <v>45658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t="shared" si="20"/>
        <v>22025</v>
      </c>
      <c r="B74" s="12">
        <f t="shared" si="21"/>
        <v>45689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t="shared" si="20"/>
        <v>32025</v>
      </c>
      <c r="B75" s="12">
        <f t="shared" si="21"/>
        <v>45717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t="shared" si="20"/>
        <v>42025</v>
      </c>
      <c r="B76" s="12">
        <f t="shared" si="21"/>
        <v>45748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t="shared" si="20"/>
        <v>52025</v>
      </c>
      <c r="B77" s="12">
        <f t="shared" si="21"/>
        <v>45778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t="shared" si="20"/>
        <v>62025</v>
      </c>
      <c r="B78" s="12">
        <f t="shared" si="21"/>
        <v>45809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t="shared" si="20"/>
        <v>72025</v>
      </c>
      <c r="B79" s="12">
        <f t="shared" si="21"/>
        <v>45839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t="shared" si="20"/>
        <v>82025</v>
      </c>
      <c r="B80" s="12">
        <f t="shared" si="21"/>
        <v>45870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t="shared" si="20"/>
        <v>92025</v>
      </c>
      <c r="B81" s="12">
        <f t="shared" si="21"/>
        <v>45901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t="shared" si="20"/>
        <v>102025</v>
      </c>
      <c r="B82" s="12">
        <f t="shared" si="21"/>
        <v>45931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t="shared" si="20"/>
        <v>112025</v>
      </c>
      <c r="B83" s="12">
        <f t="shared" si="21"/>
        <v>45962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t="shared" si="20"/>
        <v>122025</v>
      </c>
      <c r="B84" s="12">
        <f t="shared" si="21"/>
        <v>45992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t="shared" si="20"/>
        <v>12026</v>
      </c>
      <c r="B85" s="12">
        <f t="shared" si="21"/>
        <v>46023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t="shared" si="20"/>
        <v>22026</v>
      </c>
      <c r="B86" s="12">
        <f t="shared" si="21"/>
        <v>46054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t="shared" si="20"/>
        <v>32026</v>
      </c>
      <c r="B87" s="12">
        <f t="shared" si="21"/>
        <v>46082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t="shared" si="20"/>
        <v>42026</v>
      </c>
      <c r="B88" s="12">
        <f t="shared" si="21"/>
        <v>46113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t="shared" si="20"/>
        <v>52026</v>
      </c>
      <c r="B89" s="12">
        <f t="shared" si="21"/>
        <v>46143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t="shared" si="20"/>
        <v>62026</v>
      </c>
      <c r="B90" s="12">
        <f t="shared" si="21"/>
        <v>46174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t="shared" si="20"/>
        <v>72026</v>
      </c>
      <c r="B91" s="12">
        <f t="shared" si="21"/>
        <v>46204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t="shared" si="20"/>
        <v>82026</v>
      </c>
      <c r="B92" s="12">
        <f t="shared" si="21"/>
        <v>46235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t="shared" si="20"/>
        <v>92026</v>
      </c>
      <c r="B93" s="12">
        <f t="shared" si="21"/>
        <v>46266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t="shared" si="20"/>
        <v>102026</v>
      </c>
      <c r="B94" s="12">
        <f t="shared" si="21"/>
        <v>46296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t="shared" si="20"/>
        <v>112026</v>
      </c>
      <c r="B95" s="12">
        <f t="shared" si="21"/>
        <v>46327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t="shared" si="20"/>
        <v>122026</v>
      </c>
      <c r="B96" s="12">
        <f t="shared" si="21"/>
        <v>46357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t="shared" si="20"/>
        <v>12027</v>
      </c>
      <c r="B97" s="12">
        <f t="shared" si="21"/>
        <v>46388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t="shared" si="20"/>
        <v>22027</v>
      </c>
      <c r="B98" s="12">
        <f t="shared" si="21"/>
        <v>46419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t="shared" si="20"/>
        <v>32027</v>
      </c>
      <c r="B99" s="12">
        <f t="shared" si="21"/>
        <v>46447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t="shared" si="20"/>
        <v>42027</v>
      </c>
      <c r="B100" s="12">
        <f t="shared" si="21"/>
        <v>46478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t="shared" si="20"/>
        <v>52027</v>
      </c>
      <c r="B101" s="12">
        <f t="shared" si="21"/>
        <v>46508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t="shared" ref="A102:A124" si="30">MONTH(B102)&amp;YEAR(B102)</f>
        <v>62027</v>
      </c>
      <c r="B102" s="12">
        <f t="shared" ref="B102:B124" si="31">EDATE(B101,1)</f>
        <v>46539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t="shared" si="30"/>
        <v>72027</v>
      </c>
      <c r="B103" s="12">
        <f t="shared" si="31"/>
        <v>46569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t="shared" si="30"/>
        <v>82027</v>
      </c>
      <c r="B104" s="12">
        <f t="shared" si="31"/>
        <v>46600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t="shared" si="30"/>
        <v>92027</v>
      </c>
      <c r="B105" s="12">
        <f t="shared" si="31"/>
        <v>46631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t="shared" si="30"/>
        <v>102027</v>
      </c>
      <c r="B106" s="12">
        <f t="shared" si="31"/>
        <v>46661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t="shared" si="30"/>
        <v>112027</v>
      </c>
      <c r="B107" s="12">
        <f t="shared" si="31"/>
        <v>46692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t="shared" si="30"/>
        <v>122027</v>
      </c>
      <c r="B108" s="12">
        <f t="shared" si="31"/>
        <v>46722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t="shared" si="30"/>
        <v>12028</v>
      </c>
      <c r="B109" s="12">
        <f t="shared" si="31"/>
        <v>46753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t="shared" si="30"/>
        <v>22028</v>
      </c>
      <c r="B110" s="12">
        <f t="shared" si="31"/>
        <v>46784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t="shared" si="30"/>
        <v>32028</v>
      </c>
      <c r="B111" s="12">
        <f t="shared" si="31"/>
        <v>46813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t="shared" si="30"/>
        <v>42028</v>
      </c>
      <c r="B112" s="12">
        <f t="shared" si="31"/>
        <v>46844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t="shared" si="30"/>
        <v>52028</v>
      </c>
      <c r="B113" s="12">
        <f t="shared" si="31"/>
        <v>46874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t="shared" si="30"/>
        <v>62028</v>
      </c>
      <c r="B114" s="12">
        <f t="shared" si="31"/>
        <v>46905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t="shared" si="30"/>
        <v>72028</v>
      </c>
      <c r="B115" s="12">
        <f t="shared" si="31"/>
        <v>46935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t="shared" si="30"/>
        <v>82028</v>
      </c>
      <c r="B116" s="12">
        <f t="shared" si="31"/>
        <v>46966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t="shared" si="30"/>
        <v>92028</v>
      </c>
      <c r="B117" s="12">
        <f t="shared" si="31"/>
        <v>46997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t="shared" si="30"/>
        <v>102028</v>
      </c>
      <c r="B118" s="12">
        <f t="shared" si="31"/>
        <v>47027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t="shared" si="30"/>
        <v>112028</v>
      </c>
      <c r="B119" s="12">
        <f t="shared" si="31"/>
        <v>47058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t="shared" si="30"/>
        <v>122028</v>
      </c>
      <c r="B120" s="12">
        <f t="shared" si="31"/>
        <v>47088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t="shared" si="30"/>
        <v>12029</v>
      </c>
      <c r="B121" s="12">
        <f t="shared" si="31"/>
        <v>47119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t="shared" si="30"/>
        <v>22029</v>
      </c>
      <c r="B122" s="12">
        <f t="shared" si="31"/>
        <v>47150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t="shared" si="30"/>
        <v>32029</v>
      </c>
      <c r="B123" s="12">
        <f t="shared" si="31"/>
        <v>47178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t="shared" si="30"/>
        <v>42029</v>
      </c>
      <c r="B124" s="12">
        <f t="shared" si="31"/>
        <v>47209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6" operator="lessThan">
      <formula>0</formula>
    </cfRule>
  </conditionalFormatting>
  <conditionalFormatting sqref="M5:M15;O5:O15;K5:K2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topLeftCell="B1" workbookViewId="0">
      <selection activeCell="N8" sqref="N8"/>
    </sheetView>
  </sheetViews>
  <sheetFormatPr defaultColWidth="11" defaultRowHeight="15"/>
  <cols>
    <col min="1" max="1" width="7" hidden="1" customWidth="1"/>
    <col min="2" max="2" width="9.71428571428571" customWidth="1"/>
    <col min="3" max="3" width="9.85714285714286" customWidth="1"/>
    <col min="4" max="4" width="9" customWidth="1"/>
    <col min="5" max="5" width="10.1428571428571" customWidth="1"/>
    <col min="6" max="6" width="9.42857142857143" customWidth="1"/>
    <col min="7" max="7" width="9.71428571428571" customWidth="1"/>
    <col min="8" max="8" width="9.42857142857143" customWidth="1"/>
    <col min="9" max="9" width="9.14285714285714" customWidth="1"/>
    <col min="10" max="11" width="9.71428571428571" customWidth="1"/>
    <col min="12" max="12" width="10.4285714285714" customWidth="1"/>
    <col min="13" max="13" width="9.71428571428571" customWidth="1"/>
    <col min="14" max="14" width="9.85714285714286" customWidth="1"/>
    <col min="15" max="15" width="9.28571428571429" customWidth="1"/>
    <col min="16" max="16" width="8.85714285714286" customWidth="1"/>
    <col min="17" max="17" width="3.71428571428571" customWidth="1"/>
    <col min="18" max="18" width="20.4285714285714" customWidth="1"/>
    <col min="19" max="19" width="6.71428571428571" customWidth="1"/>
  </cols>
  <sheetData>
    <row r="1" spans="2:16">
      <c r="B1" s="1" t="s">
        <v>9</v>
      </c>
      <c r="C1" s="2" t="s">
        <v>232</v>
      </c>
      <c r="D1" s="3"/>
      <c r="E1" s="3"/>
      <c r="F1" s="3"/>
      <c r="G1" s="4"/>
      <c r="H1" s="15"/>
      <c r="J1" s="15" t="s">
        <v>11</v>
      </c>
      <c r="K1" s="16">
        <v>0.1</v>
      </c>
      <c r="L1" s="17" t="s">
        <v>12</v>
      </c>
      <c r="M1" s="18">
        <f ca="1">TODAY()</f>
        <v>44095</v>
      </c>
      <c r="N1" s="19" t="s">
        <v>13</v>
      </c>
      <c r="O1" s="20"/>
      <c r="P1" s="31"/>
    </row>
    <row r="2" spans="1:1">
      <c r="A2" s="5" t="str">
        <f ca="1">A3&amp;A4</f>
        <v>92020</v>
      </c>
    </row>
    <row r="3" customHeight="1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0</v>
      </c>
      <c r="J5" s="24">
        <f>IF($L5&gt;0,$L5,0)+IF($N5&gt;0,$N5,0)+IF($P5&gt;0,$P5,0)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ca="1" t="shared" ref="A6:A37" si="1">MONTH(B6)&amp;YEAR(B6)</f>
        <v>102020</v>
      </c>
      <c r="B6" s="12">
        <f ca="1" t="shared" ref="B6:B37" si="2">EDATE(B5,1)</f>
        <v>44125</v>
      </c>
      <c r="C6" s="13">
        <f t="shared" ref="C6:C37" si="3">C5-H6+I6</f>
        <v>0</v>
      </c>
      <c r="D6" s="13">
        <f t="shared" ref="D6:D37" si="4">C5*$K$1</f>
        <v>0</v>
      </c>
      <c r="E6" s="13">
        <f t="shared" ref="E6:E37" si="5">C5*$K$1+G5</f>
        <v>0</v>
      </c>
      <c r="F6" s="14">
        <f t="shared" ref="F6:F37" si="6">IF(J6&gt;E6,E6,J6)</f>
        <v>0</v>
      </c>
      <c r="G6" s="14">
        <f t="shared" si="0"/>
        <v>0</v>
      </c>
      <c r="H6" s="14">
        <f t="shared" ref="H6:H37" si="7">IF(J6&gt;F6,J6-F6,0)</f>
        <v>0</v>
      </c>
      <c r="I6" s="24">
        <f t="shared" ref="I6:I37" si="8">-SUMIF(L6:P6,"&lt;0",L6:P6)</f>
        <v>0</v>
      </c>
      <c r="J6" s="24">
        <f>IF($L6&gt;0,$L6,0)+IF($N6&gt;0,$N6,0)+IF($P6&gt;0,$P6,0)</f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1"/>
        <v>112020</v>
      </c>
      <c r="B7" s="12">
        <f ca="1" t="shared" si="2"/>
        <v>44156</v>
      </c>
      <c r="C7" s="13">
        <f t="shared" si="3"/>
        <v>0</v>
      </c>
      <c r="D7" s="13">
        <f t="shared" si="4"/>
        <v>0</v>
      </c>
      <c r="E7" s="13">
        <f t="shared" si="5"/>
        <v>0</v>
      </c>
      <c r="F7" s="14">
        <f t="shared" si="6"/>
        <v>0</v>
      </c>
      <c r="G7" s="14">
        <f t="shared" si="0"/>
        <v>0</v>
      </c>
      <c r="H7" s="14">
        <f t="shared" si="7"/>
        <v>0</v>
      </c>
      <c r="I7" s="24">
        <f t="shared" si="8"/>
        <v>0</v>
      </c>
      <c r="J7" s="24">
        <f t="shared" ref="J7:J70" si="9">IF($L7&gt;0,$L7,0)+IF($N7&gt;0,$N7,0)+IF($P7&gt;0,$P7,0)</f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1"/>
        <v>122020</v>
      </c>
      <c r="B8" s="12">
        <f ca="1" t="shared" si="2"/>
        <v>44186</v>
      </c>
      <c r="C8" s="13">
        <f t="shared" si="3"/>
        <v>0</v>
      </c>
      <c r="D8" s="13">
        <f t="shared" si="4"/>
        <v>0</v>
      </c>
      <c r="E8" s="13">
        <f t="shared" si="5"/>
        <v>0</v>
      </c>
      <c r="F8" s="14">
        <f t="shared" si="6"/>
        <v>0</v>
      </c>
      <c r="G8" s="14">
        <f t="shared" si="0"/>
        <v>0</v>
      </c>
      <c r="H8" s="14">
        <f t="shared" si="7"/>
        <v>0</v>
      </c>
      <c r="I8" s="24">
        <f t="shared" si="8"/>
        <v>0</v>
      </c>
      <c r="J8" s="24">
        <f t="shared" si="9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ca="1" t="shared" si="1"/>
        <v>12021</v>
      </c>
      <c r="B9" s="12">
        <f ca="1" t="shared" si="2"/>
        <v>44217</v>
      </c>
      <c r="C9" s="13">
        <f t="shared" si="3"/>
        <v>0</v>
      </c>
      <c r="D9" s="13">
        <f t="shared" si="4"/>
        <v>0</v>
      </c>
      <c r="E9" s="13">
        <f t="shared" si="5"/>
        <v>0</v>
      </c>
      <c r="F9" s="14">
        <f t="shared" si="6"/>
        <v>0</v>
      </c>
      <c r="G9" s="14">
        <f t="shared" si="0"/>
        <v>0</v>
      </c>
      <c r="H9" s="14">
        <f t="shared" si="7"/>
        <v>0</v>
      </c>
      <c r="I9" s="24">
        <f t="shared" si="8"/>
        <v>0</v>
      </c>
      <c r="J9" s="24">
        <f t="shared" si="9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1"/>
        <v>22021</v>
      </c>
      <c r="B10" s="12">
        <f ca="1" t="shared" si="2"/>
        <v>44248</v>
      </c>
      <c r="C10" s="13">
        <f t="shared" si="3"/>
        <v>0</v>
      </c>
      <c r="D10" s="13">
        <f t="shared" si="4"/>
        <v>0</v>
      </c>
      <c r="E10" s="13">
        <f t="shared" si="5"/>
        <v>0</v>
      </c>
      <c r="F10" s="14">
        <f t="shared" si="6"/>
        <v>0</v>
      </c>
      <c r="G10" s="14">
        <f t="shared" si="0"/>
        <v>0</v>
      </c>
      <c r="H10" s="14">
        <f t="shared" si="7"/>
        <v>0</v>
      </c>
      <c r="I10" s="24">
        <f t="shared" si="8"/>
        <v>0</v>
      </c>
      <c r="J10" s="24">
        <f t="shared" si="9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1"/>
        <v>32021</v>
      </c>
      <c r="B11" s="12">
        <f ca="1" t="shared" si="2"/>
        <v>44276</v>
      </c>
      <c r="C11" s="13">
        <f t="shared" si="3"/>
        <v>0</v>
      </c>
      <c r="D11" s="13">
        <f t="shared" si="4"/>
        <v>0</v>
      </c>
      <c r="E11" s="13">
        <f t="shared" si="5"/>
        <v>0</v>
      </c>
      <c r="F11" s="14">
        <f t="shared" si="6"/>
        <v>0</v>
      </c>
      <c r="G11" s="14">
        <f t="shared" si="0"/>
        <v>0</v>
      </c>
      <c r="H11" s="14">
        <f t="shared" si="7"/>
        <v>0</v>
      </c>
      <c r="I11" s="24">
        <f t="shared" si="8"/>
        <v>0</v>
      </c>
      <c r="J11" s="24">
        <f t="shared" si="9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1"/>
        <v>42021</v>
      </c>
      <c r="B12" s="12">
        <f ca="1" t="shared" si="2"/>
        <v>44307</v>
      </c>
      <c r="C12" s="13">
        <f t="shared" si="3"/>
        <v>0</v>
      </c>
      <c r="D12" s="13">
        <f t="shared" si="4"/>
        <v>0</v>
      </c>
      <c r="E12" s="13">
        <f t="shared" si="5"/>
        <v>0</v>
      </c>
      <c r="F12" s="14">
        <f t="shared" si="6"/>
        <v>0</v>
      </c>
      <c r="G12" s="14">
        <f t="shared" si="0"/>
        <v>0</v>
      </c>
      <c r="H12" s="14">
        <f t="shared" si="7"/>
        <v>0</v>
      </c>
      <c r="I12" s="24">
        <f t="shared" si="8"/>
        <v>0</v>
      </c>
      <c r="J12" s="24">
        <f t="shared" si="9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1"/>
        <v>52021</v>
      </c>
      <c r="B13" s="12">
        <f ca="1" t="shared" si="2"/>
        <v>44337</v>
      </c>
      <c r="C13" s="13">
        <f t="shared" si="3"/>
        <v>0</v>
      </c>
      <c r="D13" s="13">
        <f t="shared" si="4"/>
        <v>0</v>
      </c>
      <c r="E13" s="13">
        <f t="shared" si="5"/>
        <v>0</v>
      </c>
      <c r="F13" s="14">
        <f t="shared" si="6"/>
        <v>0</v>
      </c>
      <c r="G13" s="14">
        <f t="shared" si="0"/>
        <v>0</v>
      </c>
      <c r="H13" s="14">
        <f t="shared" si="7"/>
        <v>0</v>
      </c>
      <c r="I13" s="24">
        <f t="shared" si="8"/>
        <v>0</v>
      </c>
      <c r="J13" s="24">
        <f t="shared" si="9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1"/>
        <v>62021</v>
      </c>
      <c r="B14" s="12">
        <f ca="1" t="shared" si="2"/>
        <v>44368</v>
      </c>
      <c r="C14" s="13">
        <f t="shared" si="3"/>
        <v>0</v>
      </c>
      <c r="D14" s="13">
        <f t="shared" si="4"/>
        <v>0</v>
      </c>
      <c r="E14" s="13">
        <f t="shared" si="5"/>
        <v>0</v>
      </c>
      <c r="F14" s="14">
        <f t="shared" si="6"/>
        <v>0</v>
      </c>
      <c r="G14" s="14">
        <f t="shared" si="0"/>
        <v>0</v>
      </c>
      <c r="H14" s="14">
        <f t="shared" si="7"/>
        <v>0</v>
      </c>
      <c r="I14" s="24">
        <f t="shared" si="8"/>
        <v>0</v>
      </c>
      <c r="J14" s="24">
        <f t="shared" si="9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1"/>
        <v>72021</v>
      </c>
      <c r="B15" s="12">
        <f ca="1" t="shared" si="2"/>
        <v>44398</v>
      </c>
      <c r="C15" s="13">
        <f t="shared" si="3"/>
        <v>0</v>
      </c>
      <c r="D15" s="13">
        <f t="shared" si="4"/>
        <v>0</v>
      </c>
      <c r="E15" s="13">
        <f t="shared" si="5"/>
        <v>0</v>
      </c>
      <c r="F15" s="14">
        <f t="shared" si="6"/>
        <v>0</v>
      </c>
      <c r="G15" s="14">
        <f t="shared" si="0"/>
        <v>0</v>
      </c>
      <c r="H15" s="14">
        <f t="shared" si="7"/>
        <v>0</v>
      </c>
      <c r="I15" s="24">
        <f t="shared" si="8"/>
        <v>0</v>
      </c>
      <c r="J15" s="24">
        <f t="shared" si="9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1"/>
        <v>82021</v>
      </c>
      <c r="B16" s="12">
        <f ca="1" t="shared" si="2"/>
        <v>44429</v>
      </c>
      <c r="C16" s="13">
        <f t="shared" si="3"/>
        <v>0</v>
      </c>
      <c r="D16" s="13">
        <f t="shared" si="4"/>
        <v>0</v>
      </c>
      <c r="E16" s="13">
        <f t="shared" si="5"/>
        <v>0</v>
      </c>
      <c r="F16" s="14">
        <f t="shared" si="6"/>
        <v>0</v>
      </c>
      <c r="G16" s="14">
        <f t="shared" si="0"/>
        <v>0</v>
      </c>
      <c r="H16" s="14">
        <f t="shared" si="7"/>
        <v>0</v>
      </c>
      <c r="I16" s="24">
        <f t="shared" si="8"/>
        <v>0</v>
      </c>
      <c r="J16" s="24">
        <f t="shared" si="9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1"/>
        <v>92021</v>
      </c>
      <c r="B17" s="12">
        <f ca="1" t="shared" si="2"/>
        <v>44460</v>
      </c>
      <c r="C17" s="13">
        <f t="shared" si="3"/>
        <v>0</v>
      </c>
      <c r="D17" s="13">
        <f t="shared" si="4"/>
        <v>0</v>
      </c>
      <c r="E17" s="13">
        <f t="shared" si="5"/>
        <v>0</v>
      </c>
      <c r="F17" s="14">
        <f t="shared" si="6"/>
        <v>0</v>
      </c>
      <c r="G17" s="14">
        <f t="shared" si="0"/>
        <v>0</v>
      </c>
      <c r="H17" s="14">
        <f t="shared" si="7"/>
        <v>0</v>
      </c>
      <c r="I17" s="24">
        <f t="shared" si="8"/>
        <v>0</v>
      </c>
      <c r="J17" s="24">
        <f t="shared" si="9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1"/>
        <v>102021</v>
      </c>
      <c r="B18" s="12">
        <f ca="1" t="shared" si="2"/>
        <v>44490</v>
      </c>
      <c r="C18" s="13">
        <f t="shared" si="3"/>
        <v>0</v>
      </c>
      <c r="D18" s="13">
        <f t="shared" si="4"/>
        <v>0</v>
      </c>
      <c r="E18" s="13">
        <f t="shared" si="5"/>
        <v>0</v>
      </c>
      <c r="F18" s="14">
        <f t="shared" si="6"/>
        <v>0</v>
      </c>
      <c r="G18" s="14">
        <f t="shared" si="0"/>
        <v>0</v>
      </c>
      <c r="H18" s="14">
        <f t="shared" si="7"/>
        <v>0</v>
      </c>
      <c r="I18" s="24">
        <f t="shared" si="8"/>
        <v>0</v>
      </c>
      <c r="J18" s="24">
        <f t="shared" si="9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1"/>
        <v>112021</v>
      </c>
      <c r="B19" s="12">
        <f ca="1" t="shared" si="2"/>
        <v>44521</v>
      </c>
      <c r="C19" s="13">
        <f t="shared" si="3"/>
        <v>0</v>
      </c>
      <c r="D19" s="13">
        <f t="shared" si="4"/>
        <v>0</v>
      </c>
      <c r="E19" s="13">
        <f t="shared" si="5"/>
        <v>0</v>
      </c>
      <c r="F19" s="14">
        <f t="shared" si="6"/>
        <v>0</v>
      </c>
      <c r="G19" s="14">
        <f t="shared" si="0"/>
        <v>0</v>
      </c>
      <c r="H19" s="14">
        <f t="shared" si="7"/>
        <v>0</v>
      </c>
      <c r="I19" s="24">
        <f t="shared" si="8"/>
        <v>0</v>
      </c>
      <c r="J19" s="24">
        <f t="shared" si="9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1"/>
        <v>122021</v>
      </c>
      <c r="B20" s="12">
        <f ca="1" t="shared" si="2"/>
        <v>44551</v>
      </c>
      <c r="C20" s="13">
        <f t="shared" si="3"/>
        <v>0</v>
      </c>
      <c r="D20" s="13">
        <f t="shared" si="4"/>
        <v>0</v>
      </c>
      <c r="E20" s="13">
        <f t="shared" si="5"/>
        <v>0</v>
      </c>
      <c r="F20" s="14">
        <f t="shared" si="6"/>
        <v>0</v>
      </c>
      <c r="G20" s="14">
        <f t="shared" si="0"/>
        <v>0</v>
      </c>
      <c r="H20" s="14">
        <f t="shared" si="7"/>
        <v>0</v>
      </c>
      <c r="I20" s="24">
        <f t="shared" si="8"/>
        <v>0</v>
      </c>
      <c r="J20" s="24">
        <f t="shared" si="9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1"/>
        <v>12022</v>
      </c>
      <c r="B21" s="12">
        <f ca="1" t="shared" si="2"/>
        <v>44582</v>
      </c>
      <c r="C21" s="13">
        <f t="shared" si="3"/>
        <v>0</v>
      </c>
      <c r="D21" s="13">
        <f t="shared" si="4"/>
        <v>0</v>
      </c>
      <c r="E21" s="13">
        <f t="shared" si="5"/>
        <v>0</v>
      </c>
      <c r="F21" s="14">
        <f t="shared" si="6"/>
        <v>0</v>
      </c>
      <c r="G21" s="14">
        <f t="shared" si="0"/>
        <v>0</v>
      </c>
      <c r="H21" s="14">
        <f t="shared" si="7"/>
        <v>0</v>
      </c>
      <c r="I21" s="24">
        <f t="shared" si="8"/>
        <v>0</v>
      </c>
      <c r="J21" s="24">
        <f t="shared" si="9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1"/>
        <v>22022</v>
      </c>
      <c r="B22" s="12">
        <f ca="1" t="shared" si="2"/>
        <v>44613</v>
      </c>
      <c r="C22" s="13">
        <f t="shared" si="3"/>
        <v>0</v>
      </c>
      <c r="D22" s="13">
        <f t="shared" si="4"/>
        <v>0</v>
      </c>
      <c r="E22" s="13">
        <f t="shared" si="5"/>
        <v>0</v>
      </c>
      <c r="F22" s="14">
        <f t="shared" si="6"/>
        <v>0</v>
      </c>
      <c r="G22" s="14">
        <f t="shared" si="0"/>
        <v>0</v>
      </c>
      <c r="H22" s="14">
        <f t="shared" si="7"/>
        <v>0</v>
      </c>
      <c r="I22" s="24">
        <f t="shared" si="8"/>
        <v>0</v>
      </c>
      <c r="J22" s="24">
        <f t="shared" si="9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1"/>
        <v>32022</v>
      </c>
      <c r="B23" s="12">
        <f ca="1" t="shared" si="2"/>
        <v>44641</v>
      </c>
      <c r="C23" s="13">
        <f t="shared" si="3"/>
        <v>0</v>
      </c>
      <c r="D23" s="13">
        <f t="shared" si="4"/>
        <v>0</v>
      </c>
      <c r="E23" s="13">
        <f t="shared" si="5"/>
        <v>0</v>
      </c>
      <c r="F23" s="14">
        <f t="shared" si="6"/>
        <v>0</v>
      </c>
      <c r="G23" s="14">
        <f t="shared" si="0"/>
        <v>0</v>
      </c>
      <c r="H23" s="14">
        <f t="shared" si="7"/>
        <v>0</v>
      </c>
      <c r="I23" s="24">
        <f t="shared" si="8"/>
        <v>0</v>
      </c>
      <c r="J23" s="24">
        <f t="shared" si="9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1"/>
        <v>42022</v>
      </c>
      <c r="B24" s="12">
        <f ca="1" t="shared" si="2"/>
        <v>44672</v>
      </c>
      <c r="C24" s="13">
        <f t="shared" si="3"/>
        <v>0</v>
      </c>
      <c r="D24" s="13">
        <f t="shared" si="4"/>
        <v>0</v>
      </c>
      <c r="E24" s="13">
        <f t="shared" si="5"/>
        <v>0</v>
      </c>
      <c r="F24" s="14">
        <f t="shared" si="6"/>
        <v>0</v>
      </c>
      <c r="G24" s="14">
        <f t="shared" si="0"/>
        <v>0</v>
      </c>
      <c r="H24" s="14">
        <f t="shared" si="7"/>
        <v>0</v>
      </c>
      <c r="I24" s="24">
        <f t="shared" si="8"/>
        <v>0</v>
      </c>
      <c r="J24" s="24">
        <f t="shared" si="9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1"/>
        <v>52022</v>
      </c>
      <c r="B25" s="12">
        <f ca="1" t="shared" si="2"/>
        <v>44702</v>
      </c>
      <c r="C25" s="13">
        <f t="shared" si="3"/>
        <v>0</v>
      </c>
      <c r="D25" s="13">
        <f t="shared" si="4"/>
        <v>0</v>
      </c>
      <c r="E25" s="13">
        <f t="shared" si="5"/>
        <v>0</v>
      </c>
      <c r="F25" s="14">
        <f t="shared" si="6"/>
        <v>0</v>
      </c>
      <c r="G25" s="14">
        <f t="shared" si="0"/>
        <v>0</v>
      </c>
      <c r="H25" s="14">
        <f t="shared" si="7"/>
        <v>0</v>
      </c>
      <c r="I25" s="24">
        <f t="shared" si="8"/>
        <v>0</v>
      </c>
      <c r="J25" s="24">
        <f t="shared" si="9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1"/>
        <v>62022</v>
      </c>
      <c r="B26" s="12">
        <f ca="1" t="shared" si="2"/>
        <v>44733</v>
      </c>
      <c r="C26" s="13">
        <f t="shared" si="3"/>
        <v>0</v>
      </c>
      <c r="D26" s="13">
        <f t="shared" si="4"/>
        <v>0</v>
      </c>
      <c r="E26" s="13">
        <f t="shared" si="5"/>
        <v>0</v>
      </c>
      <c r="F26" s="14">
        <f t="shared" si="6"/>
        <v>0</v>
      </c>
      <c r="G26" s="14">
        <f t="shared" si="0"/>
        <v>0</v>
      </c>
      <c r="H26" s="14">
        <f t="shared" si="7"/>
        <v>0</v>
      </c>
      <c r="I26" s="24">
        <f t="shared" si="8"/>
        <v>0</v>
      </c>
      <c r="J26" s="24">
        <f t="shared" si="9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1"/>
        <v>72022</v>
      </c>
      <c r="B27" s="12">
        <f ca="1" t="shared" si="2"/>
        <v>44763</v>
      </c>
      <c r="C27" s="13">
        <f t="shared" si="3"/>
        <v>0</v>
      </c>
      <c r="D27" s="13">
        <f t="shared" si="4"/>
        <v>0</v>
      </c>
      <c r="E27" s="13">
        <f t="shared" si="5"/>
        <v>0</v>
      </c>
      <c r="F27" s="14">
        <f t="shared" si="6"/>
        <v>0</v>
      </c>
      <c r="G27" s="14">
        <f t="shared" si="0"/>
        <v>0</v>
      </c>
      <c r="H27" s="14">
        <f t="shared" si="7"/>
        <v>0</v>
      </c>
      <c r="I27" s="24">
        <f t="shared" si="8"/>
        <v>0</v>
      </c>
      <c r="J27" s="24">
        <f t="shared" si="9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1"/>
        <v>82022</v>
      </c>
      <c r="B28" s="12">
        <f ca="1" t="shared" si="2"/>
        <v>44794</v>
      </c>
      <c r="C28" s="13">
        <f t="shared" si="3"/>
        <v>0</v>
      </c>
      <c r="D28" s="13">
        <f t="shared" si="4"/>
        <v>0</v>
      </c>
      <c r="E28" s="13">
        <f t="shared" si="5"/>
        <v>0</v>
      </c>
      <c r="F28" s="14">
        <f t="shared" si="6"/>
        <v>0</v>
      </c>
      <c r="G28" s="14">
        <f t="shared" si="0"/>
        <v>0</v>
      </c>
      <c r="H28" s="14">
        <f t="shared" si="7"/>
        <v>0</v>
      </c>
      <c r="I28" s="24">
        <f t="shared" si="8"/>
        <v>0</v>
      </c>
      <c r="J28" s="24">
        <f t="shared" si="9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1"/>
        <v>92022</v>
      </c>
      <c r="B29" s="12">
        <f ca="1" t="shared" si="2"/>
        <v>44825</v>
      </c>
      <c r="C29" s="13">
        <f t="shared" si="3"/>
        <v>0</v>
      </c>
      <c r="D29" s="13">
        <f t="shared" si="4"/>
        <v>0</v>
      </c>
      <c r="E29" s="13">
        <f t="shared" si="5"/>
        <v>0</v>
      </c>
      <c r="F29" s="14">
        <f t="shared" si="6"/>
        <v>0</v>
      </c>
      <c r="G29" s="14">
        <f t="shared" si="0"/>
        <v>0</v>
      </c>
      <c r="H29" s="14">
        <f t="shared" si="7"/>
        <v>0</v>
      </c>
      <c r="I29" s="24">
        <f t="shared" si="8"/>
        <v>0</v>
      </c>
      <c r="J29" s="24">
        <f t="shared" si="9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1"/>
        <v>102022</v>
      </c>
      <c r="B30" s="12">
        <f ca="1" t="shared" si="2"/>
        <v>44855</v>
      </c>
      <c r="C30" s="13">
        <f t="shared" si="3"/>
        <v>0</v>
      </c>
      <c r="D30" s="13">
        <f t="shared" si="4"/>
        <v>0</v>
      </c>
      <c r="E30" s="13">
        <f t="shared" si="5"/>
        <v>0</v>
      </c>
      <c r="F30" s="14">
        <f t="shared" si="6"/>
        <v>0</v>
      </c>
      <c r="G30" s="14">
        <f t="shared" si="0"/>
        <v>0</v>
      </c>
      <c r="H30" s="14">
        <f t="shared" si="7"/>
        <v>0</v>
      </c>
      <c r="I30" s="24">
        <f t="shared" si="8"/>
        <v>0</v>
      </c>
      <c r="J30" s="24">
        <f t="shared" si="9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1"/>
        <v>112022</v>
      </c>
      <c r="B31" s="12">
        <f ca="1" t="shared" si="2"/>
        <v>44886</v>
      </c>
      <c r="C31" s="13">
        <f t="shared" si="3"/>
        <v>0</v>
      </c>
      <c r="D31" s="13">
        <f t="shared" si="4"/>
        <v>0</v>
      </c>
      <c r="E31" s="13">
        <f t="shared" si="5"/>
        <v>0</v>
      </c>
      <c r="F31" s="14">
        <f t="shared" si="6"/>
        <v>0</v>
      </c>
      <c r="G31" s="14">
        <f t="shared" si="0"/>
        <v>0</v>
      </c>
      <c r="H31" s="14">
        <f t="shared" si="7"/>
        <v>0</v>
      </c>
      <c r="I31" s="24">
        <f t="shared" si="8"/>
        <v>0</v>
      </c>
      <c r="J31" s="24">
        <f t="shared" si="9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1"/>
        <v>122022</v>
      </c>
      <c r="B32" s="12">
        <f ca="1" t="shared" si="2"/>
        <v>44916</v>
      </c>
      <c r="C32" s="13">
        <f t="shared" si="3"/>
        <v>0</v>
      </c>
      <c r="D32" s="13">
        <f t="shared" si="4"/>
        <v>0</v>
      </c>
      <c r="E32" s="13">
        <f t="shared" si="5"/>
        <v>0</v>
      </c>
      <c r="F32" s="14">
        <f t="shared" si="6"/>
        <v>0</v>
      </c>
      <c r="G32" s="14">
        <f t="shared" si="0"/>
        <v>0</v>
      </c>
      <c r="H32" s="14">
        <f t="shared" si="7"/>
        <v>0</v>
      </c>
      <c r="I32" s="24">
        <f t="shared" si="8"/>
        <v>0</v>
      </c>
      <c r="J32" s="24">
        <f t="shared" si="9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1"/>
        <v>12023</v>
      </c>
      <c r="B33" s="12">
        <f ca="1" t="shared" si="2"/>
        <v>44947</v>
      </c>
      <c r="C33" s="13">
        <f t="shared" si="3"/>
        <v>0</v>
      </c>
      <c r="D33" s="13">
        <f t="shared" si="4"/>
        <v>0</v>
      </c>
      <c r="E33" s="13">
        <f t="shared" si="5"/>
        <v>0</v>
      </c>
      <c r="F33" s="14">
        <f t="shared" si="6"/>
        <v>0</v>
      </c>
      <c r="G33" s="14">
        <f t="shared" si="0"/>
        <v>0</v>
      </c>
      <c r="H33" s="14">
        <f t="shared" si="7"/>
        <v>0</v>
      </c>
      <c r="I33" s="24">
        <f t="shared" si="8"/>
        <v>0</v>
      </c>
      <c r="J33" s="24">
        <f t="shared" si="9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1"/>
        <v>22023</v>
      </c>
      <c r="B34" s="12">
        <f ca="1" t="shared" si="2"/>
        <v>44978</v>
      </c>
      <c r="C34" s="13">
        <f t="shared" si="3"/>
        <v>0</v>
      </c>
      <c r="D34" s="13">
        <f t="shared" si="4"/>
        <v>0</v>
      </c>
      <c r="E34" s="13">
        <f t="shared" si="5"/>
        <v>0</v>
      </c>
      <c r="F34" s="14">
        <f t="shared" si="6"/>
        <v>0</v>
      </c>
      <c r="G34" s="14">
        <f t="shared" si="0"/>
        <v>0</v>
      </c>
      <c r="H34" s="14">
        <f t="shared" si="7"/>
        <v>0</v>
      </c>
      <c r="I34" s="24">
        <f t="shared" si="8"/>
        <v>0</v>
      </c>
      <c r="J34" s="24">
        <f t="shared" si="9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1"/>
        <v>32023</v>
      </c>
      <c r="B35" s="12">
        <f ca="1" t="shared" si="2"/>
        <v>45006</v>
      </c>
      <c r="C35" s="13">
        <f t="shared" si="3"/>
        <v>0</v>
      </c>
      <c r="D35" s="13">
        <f t="shared" si="4"/>
        <v>0</v>
      </c>
      <c r="E35" s="13">
        <f t="shared" si="5"/>
        <v>0</v>
      </c>
      <c r="F35" s="14">
        <f t="shared" si="6"/>
        <v>0</v>
      </c>
      <c r="G35" s="14">
        <f t="shared" si="0"/>
        <v>0</v>
      </c>
      <c r="H35" s="14">
        <f t="shared" si="7"/>
        <v>0</v>
      </c>
      <c r="I35" s="24">
        <f t="shared" si="8"/>
        <v>0</v>
      </c>
      <c r="J35" s="24">
        <f t="shared" si="9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1"/>
        <v>42023</v>
      </c>
      <c r="B36" s="12">
        <f ca="1" t="shared" si="2"/>
        <v>45037</v>
      </c>
      <c r="C36" s="13">
        <f t="shared" si="3"/>
        <v>0</v>
      </c>
      <c r="D36" s="13">
        <f t="shared" si="4"/>
        <v>0</v>
      </c>
      <c r="E36" s="13">
        <f t="shared" si="5"/>
        <v>0</v>
      </c>
      <c r="F36" s="14">
        <f t="shared" si="6"/>
        <v>0</v>
      </c>
      <c r="G36" s="14">
        <f t="shared" si="0"/>
        <v>0</v>
      </c>
      <c r="H36" s="14">
        <f t="shared" si="7"/>
        <v>0</v>
      </c>
      <c r="I36" s="24">
        <f t="shared" si="8"/>
        <v>0</v>
      </c>
      <c r="J36" s="24">
        <f t="shared" si="9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1"/>
        <v>52023</v>
      </c>
      <c r="B37" s="12">
        <f ca="1" t="shared" si="2"/>
        <v>45067</v>
      </c>
      <c r="C37" s="13">
        <f t="shared" si="3"/>
        <v>0</v>
      </c>
      <c r="D37" s="13">
        <f t="shared" si="4"/>
        <v>0</v>
      </c>
      <c r="E37" s="13">
        <f t="shared" si="5"/>
        <v>0</v>
      </c>
      <c r="F37" s="14">
        <f t="shared" si="6"/>
        <v>0</v>
      </c>
      <c r="G37" s="14">
        <f t="shared" ref="G37:G68" si="10">E37-F37</f>
        <v>0</v>
      </c>
      <c r="H37" s="14">
        <f t="shared" si="7"/>
        <v>0</v>
      </c>
      <c r="I37" s="24">
        <f t="shared" si="8"/>
        <v>0</v>
      </c>
      <c r="J37" s="24">
        <f t="shared" si="9"/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1">MONTH(B38)&amp;YEAR(B38)</f>
        <v>62023</v>
      </c>
      <c r="B38" s="12">
        <f ca="1" t="shared" ref="B38:B69" si="12">EDATE(B37,1)</f>
        <v>45098</v>
      </c>
      <c r="C38" s="13">
        <f t="shared" ref="C38:C69" si="13">C37-H38+I38</f>
        <v>0</v>
      </c>
      <c r="D38" s="13">
        <f t="shared" ref="D38:D69" si="14">C37*$K$1</f>
        <v>0</v>
      </c>
      <c r="E38" s="13">
        <f t="shared" ref="E38:E69" si="15">C37*$K$1+G37</f>
        <v>0</v>
      </c>
      <c r="F38" s="14">
        <f t="shared" ref="F38:F69" si="16">IF(J38&gt;E38,E38,J38)</f>
        <v>0</v>
      </c>
      <c r="G38" s="14">
        <f t="shared" si="10"/>
        <v>0</v>
      </c>
      <c r="H38" s="14">
        <f t="shared" ref="H38:H69" si="17">IF(J38&gt;F38,J38-F38,0)</f>
        <v>0</v>
      </c>
      <c r="I38" s="24">
        <f t="shared" ref="I38:I69" si="18">-SUMIF(L38:P38,"&lt;0",L38:P38)</f>
        <v>0</v>
      </c>
      <c r="J38" s="24">
        <f t="shared" si="9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1"/>
        <v>72023</v>
      </c>
      <c r="B39" s="12">
        <f ca="1" t="shared" si="12"/>
        <v>45128</v>
      </c>
      <c r="C39" s="13">
        <f t="shared" si="13"/>
        <v>0</v>
      </c>
      <c r="D39" s="13">
        <f t="shared" si="14"/>
        <v>0</v>
      </c>
      <c r="E39" s="13">
        <f t="shared" si="15"/>
        <v>0</v>
      </c>
      <c r="F39" s="14">
        <f t="shared" si="16"/>
        <v>0</v>
      </c>
      <c r="G39" s="14">
        <f t="shared" si="10"/>
        <v>0</v>
      </c>
      <c r="H39" s="14">
        <f t="shared" si="17"/>
        <v>0</v>
      </c>
      <c r="I39" s="24">
        <f t="shared" si="18"/>
        <v>0</v>
      </c>
      <c r="J39" s="24">
        <f t="shared" si="9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1"/>
        <v>82023</v>
      </c>
      <c r="B40" s="12">
        <f ca="1" t="shared" si="12"/>
        <v>45159</v>
      </c>
      <c r="C40" s="13">
        <f t="shared" si="13"/>
        <v>0</v>
      </c>
      <c r="D40" s="13">
        <f t="shared" si="14"/>
        <v>0</v>
      </c>
      <c r="E40" s="13">
        <f t="shared" si="15"/>
        <v>0</v>
      </c>
      <c r="F40" s="14">
        <f t="shared" si="16"/>
        <v>0</v>
      </c>
      <c r="G40" s="14">
        <f t="shared" si="10"/>
        <v>0</v>
      </c>
      <c r="H40" s="14">
        <f t="shared" si="17"/>
        <v>0</v>
      </c>
      <c r="I40" s="24">
        <f t="shared" si="18"/>
        <v>0</v>
      </c>
      <c r="J40" s="24">
        <f t="shared" si="9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1"/>
        <v>92023</v>
      </c>
      <c r="B41" s="12">
        <f ca="1" t="shared" si="12"/>
        <v>45190</v>
      </c>
      <c r="C41" s="13">
        <f t="shared" si="13"/>
        <v>0</v>
      </c>
      <c r="D41" s="13">
        <f t="shared" si="14"/>
        <v>0</v>
      </c>
      <c r="E41" s="13">
        <f t="shared" si="15"/>
        <v>0</v>
      </c>
      <c r="F41" s="14">
        <f t="shared" si="16"/>
        <v>0</v>
      </c>
      <c r="G41" s="14">
        <f t="shared" si="10"/>
        <v>0</v>
      </c>
      <c r="H41" s="14">
        <f t="shared" si="17"/>
        <v>0</v>
      </c>
      <c r="I41" s="24">
        <f t="shared" si="18"/>
        <v>0</v>
      </c>
      <c r="J41" s="24">
        <f t="shared" si="9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1"/>
        <v>102023</v>
      </c>
      <c r="B42" s="12">
        <f ca="1" t="shared" si="12"/>
        <v>45220</v>
      </c>
      <c r="C42" s="13">
        <f t="shared" si="13"/>
        <v>0</v>
      </c>
      <c r="D42" s="13">
        <f t="shared" si="14"/>
        <v>0</v>
      </c>
      <c r="E42" s="13">
        <f t="shared" si="15"/>
        <v>0</v>
      </c>
      <c r="F42" s="14">
        <f t="shared" si="16"/>
        <v>0</v>
      </c>
      <c r="G42" s="14">
        <f t="shared" si="10"/>
        <v>0</v>
      </c>
      <c r="H42" s="14">
        <f t="shared" si="17"/>
        <v>0</v>
      </c>
      <c r="I42" s="24">
        <f t="shared" si="18"/>
        <v>0</v>
      </c>
      <c r="J42" s="24">
        <f t="shared" si="9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1"/>
        <v>112023</v>
      </c>
      <c r="B43" s="12">
        <f ca="1" t="shared" si="12"/>
        <v>45251</v>
      </c>
      <c r="C43" s="13">
        <f t="shared" si="13"/>
        <v>0</v>
      </c>
      <c r="D43" s="13">
        <f t="shared" si="14"/>
        <v>0</v>
      </c>
      <c r="E43" s="13">
        <f t="shared" si="15"/>
        <v>0</v>
      </c>
      <c r="F43" s="14">
        <f t="shared" si="16"/>
        <v>0</v>
      </c>
      <c r="G43" s="14">
        <f t="shared" si="10"/>
        <v>0</v>
      </c>
      <c r="H43" s="14">
        <f t="shared" si="17"/>
        <v>0</v>
      </c>
      <c r="I43" s="24">
        <f t="shared" si="18"/>
        <v>0</v>
      </c>
      <c r="J43" s="24">
        <f t="shared" si="9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1"/>
        <v>122023</v>
      </c>
      <c r="B44" s="12">
        <f ca="1" t="shared" si="12"/>
        <v>45281</v>
      </c>
      <c r="C44" s="13">
        <f t="shared" si="13"/>
        <v>0</v>
      </c>
      <c r="D44" s="13">
        <f t="shared" si="14"/>
        <v>0</v>
      </c>
      <c r="E44" s="13">
        <f t="shared" si="15"/>
        <v>0</v>
      </c>
      <c r="F44" s="14">
        <f t="shared" si="16"/>
        <v>0</v>
      </c>
      <c r="G44" s="14">
        <f t="shared" si="10"/>
        <v>0</v>
      </c>
      <c r="H44" s="14">
        <f t="shared" si="17"/>
        <v>0</v>
      </c>
      <c r="I44" s="24">
        <f t="shared" si="18"/>
        <v>0</v>
      </c>
      <c r="J44" s="24">
        <f t="shared" si="9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1"/>
        <v>12024</v>
      </c>
      <c r="B45" s="12">
        <f ca="1" t="shared" si="12"/>
        <v>45312</v>
      </c>
      <c r="C45" s="13">
        <f t="shared" si="13"/>
        <v>0</v>
      </c>
      <c r="D45" s="13">
        <f t="shared" si="14"/>
        <v>0</v>
      </c>
      <c r="E45" s="13">
        <f t="shared" si="15"/>
        <v>0</v>
      </c>
      <c r="F45" s="14">
        <f t="shared" si="16"/>
        <v>0</v>
      </c>
      <c r="G45" s="14">
        <f t="shared" si="10"/>
        <v>0</v>
      </c>
      <c r="H45" s="14">
        <f t="shared" si="17"/>
        <v>0</v>
      </c>
      <c r="I45" s="24">
        <f t="shared" si="18"/>
        <v>0</v>
      </c>
      <c r="J45" s="24">
        <f t="shared" si="9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1"/>
        <v>22024</v>
      </c>
      <c r="B46" s="12">
        <f ca="1" t="shared" si="12"/>
        <v>45343</v>
      </c>
      <c r="C46" s="13">
        <f t="shared" si="13"/>
        <v>0</v>
      </c>
      <c r="D46" s="13">
        <f t="shared" si="14"/>
        <v>0</v>
      </c>
      <c r="E46" s="13">
        <f t="shared" si="15"/>
        <v>0</v>
      </c>
      <c r="F46" s="14">
        <f t="shared" si="16"/>
        <v>0</v>
      </c>
      <c r="G46" s="14">
        <f t="shared" si="10"/>
        <v>0</v>
      </c>
      <c r="H46" s="14">
        <f t="shared" si="17"/>
        <v>0</v>
      </c>
      <c r="I46" s="24">
        <f t="shared" si="18"/>
        <v>0</v>
      </c>
      <c r="J46" s="24">
        <f t="shared" si="9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1"/>
        <v>32024</v>
      </c>
      <c r="B47" s="12">
        <f ca="1" t="shared" si="12"/>
        <v>45372</v>
      </c>
      <c r="C47" s="13">
        <f t="shared" si="13"/>
        <v>0</v>
      </c>
      <c r="D47" s="13">
        <f t="shared" si="14"/>
        <v>0</v>
      </c>
      <c r="E47" s="13">
        <f t="shared" si="15"/>
        <v>0</v>
      </c>
      <c r="F47" s="14">
        <f t="shared" si="16"/>
        <v>0</v>
      </c>
      <c r="G47" s="14">
        <f t="shared" si="10"/>
        <v>0</v>
      </c>
      <c r="H47" s="14">
        <f t="shared" si="17"/>
        <v>0</v>
      </c>
      <c r="I47" s="24">
        <f t="shared" si="18"/>
        <v>0</v>
      </c>
      <c r="J47" s="24">
        <f t="shared" si="9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1"/>
        <v>42024</v>
      </c>
      <c r="B48" s="12">
        <f ca="1" t="shared" si="12"/>
        <v>45403</v>
      </c>
      <c r="C48" s="13">
        <f t="shared" si="13"/>
        <v>0</v>
      </c>
      <c r="D48" s="13">
        <f t="shared" si="14"/>
        <v>0</v>
      </c>
      <c r="E48" s="13">
        <f t="shared" si="15"/>
        <v>0</v>
      </c>
      <c r="F48" s="14">
        <f t="shared" si="16"/>
        <v>0</v>
      </c>
      <c r="G48" s="14">
        <f t="shared" si="10"/>
        <v>0</v>
      </c>
      <c r="H48" s="14">
        <f t="shared" si="17"/>
        <v>0</v>
      </c>
      <c r="I48" s="24">
        <f t="shared" si="18"/>
        <v>0</v>
      </c>
      <c r="J48" s="24">
        <f t="shared" si="9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1"/>
        <v>52024</v>
      </c>
      <c r="B49" s="12">
        <f ca="1" t="shared" si="12"/>
        <v>45433</v>
      </c>
      <c r="C49" s="13">
        <f t="shared" si="13"/>
        <v>0</v>
      </c>
      <c r="D49" s="13">
        <f t="shared" si="14"/>
        <v>0</v>
      </c>
      <c r="E49" s="13">
        <f t="shared" si="15"/>
        <v>0</v>
      </c>
      <c r="F49" s="14">
        <f t="shared" si="16"/>
        <v>0</v>
      </c>
      <c r="G49" s="14">
        <f t="shared" si="10"/>
        <v>0</v>
      </c>
      <c r="H49" s="14">
        <f t="shared" si="17"/>
        <v>0</v>
      </c>
      <c r="I49" s="24">
        <f t="shared" si="18"/>
        <v>0</v>
      </c>
      <c r="J49" s="24">
        <f t="shared" si="9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1"/>
        <v>62024</v>
      </c>
      <c r="B50" s="12">
        <f ca="1" t="shared" si="12"/>
        <v>45464</v>
      </c>
      <c r="C50" s="13">
        <f t="shared" si="13"/>
        <v>0</v>
      </c>
      <c r="D50" s="13">
        <f t="shared" si="14"/>
        <v>0</v>
      </c>
      <c r="E50" s="13">
        <f t="shared" si="15"/>
        <v>0</v>
      </c>
      <c r="F50" s="14">
        <f t="shared" si="16"/>
        <v>0</v>
      </c>
      <c r="G50" s="14">
        <f t="shared" si="10"/>
        <v>0</v>
      </c>
      <c r="H50" s="14">
        <f t="shared" si="17"/>
        <v>0</v>
      </c>
      <c r="I50" s="24">
        <f t="shared" si="18"/>
        <v>0</v>
      </c>
      <c r="J50" s="24">
        <f t="shared" si="9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1"/>
        <v>72024</v>
      </c>
      <c r="B51" s="12">
        <f ca="1" t="shared" si="12"/>
        <v>45494</v>
      </c>
      <c r="C51" s="13">
        <f t="shared" si="13"/>
        <v>0</v>
      </c>
      <c r="D51" s="13">
        <f t="shared" si="14"/>
        <v>0</v>
      </c>
      <c r="E51" s="13">
        <f t="shared" si="15"/>
        <v>0</v>
      </c>
      <c r="F51" s="14">
        <f t="shared" si="16"/>
        <v>0</v>
      </c>
      <c r="G51" s="14">
        <f t="shared" si="10"/>
        <v>0</v>
      </c>
      <c r="H51" s="14">
        <f t="shared" si="17"/>
        <v>0</v>
      </c>
      <c r="I51" s="24">
        <f t="shared" si="18"/>
        <v>0</v>
      </c>
      <c r="J51" s="24">
        <f t="shared" si="9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1"/>
        <v>82024</v>
      </c>
      <c r="B52" s="12">
        <f ca="1" t="shared" si="12"/>
        <v>45525</v>
      </c>
      <c r="C52" s="13">
        <f t="shared" si="13"/>
        <v>0</v>
      </c>
      <c r="D52" s="13">
        <f t="shared" si="14"/>
        <v>0</v>
      </c>
      <c r="E52" s="13">
        <f t="shared" si="15"/>
        <v>0</v>
      </c>
      <c r="F52" s="14">
        <f t="shared" si="16"/>
        <v>0</v>
      </c>
      <c r="G52" s="14">
        <f t="shared" si="10"/>
        <v>0</v>
      </c>
      <c r="H52" s="14">
        <f t="shared" si="17"/>
        <v>0</v>
      </c>
      <c r="I52" s="24">
        <f t="shared" si="18"/>
        <v>0</v>
      </c>
      <c r="J52" s="24">
        <f t="shared" si="9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1"/>
        <v>92024</v>
      </c>
      <c r="B53" s="12">
        <f ca="1" t="shared" si="12"/>
        <v>45556</v>
      </c>
      <c r="C53" s="13">
        <f t="shared" si="13"/>
        <v>0</v>
      </c>
      <c r="D53" s="13">
        <f t="shared" si="14"/>
        <v>0</v>
      </c>
      <c r="E53" s="13">
        <f t="shared" si="15"/>
        <v>0</v>
      </c>
      <c r="F53" s="14">
        <f t="shared" si="16"/>
        <v>0</v>
      </c>
      <c r="G53" s="14">
        <f t="shared" si="10"/>
        <v>0</v>
      </c>
      <c r="H53" s="14">
        <f t="shared" si="17"/>
        <v>0</v>
      </c>
      <c r="I53" s="24">
        <f t="shared" si="18"/>
        <v>0</v>
      </c>
      <c r="J53" s="24">
        <f t="shared" si="9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1"/>
        <v>102024</v>
      </c>
      <c r="B54" s="12">
        <f ca="1" t="shared" si="12"/>
        <v>45586</v>
      </c>
      <c r="C54" s="13">
        <f t="shared" si="13"/>
        <v>0</v>
      </c>
      <c r="D54" s="13">
        <f t="shared" si="14"/>
        <v>0</v>
      </c>
      <c r="E54" s="13">
        <f t="shared" si="15"/>
        <v>0</v>
      </c>
      <c r="F54" s="14">
        <f t="shared" si="16"/>
        <v>0</v>
      </c>
      <c r="G54" s="14">
        <f t="shared" si="10"/>
        <v>0</v>
      </c>
      <c r="H54" s="14">
        <f t="shared" si="17"/>
        <v>0</v>
      </c>
      <c r="I54" s="24">
        <f t="shared" si="18"/>
        <v>0</v>
      </c>
      <c r="J54" s="24">
        <f t="shared" si="9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1"/>
        <v>112024</v>
      </c>
      <c r="B55" s="12">
        <f ca="1" t="shared" si="12"/>
        <v>45617</v>
      </c>
      <c r="C55" s="13">
        <f t="shared" si="13"/>
        <v>0</v>
      </c>
      <c r="D55" s="13">
        <f t="shared" si="14"/>
        <v>0</v>
      </c>
      <c r="E55" s="13">
        <f t="shared" si="15"/>
        <v>0</v>
      </c>
      <c r="F55" s="14">
        <f t="shared" si="16"/>
        <v>0</v>
      </c>
      <c r="G55" s="14">
        <f t="shared" si="10"/>
        <v>0</v>
      </c>
      <c r="H55" s="14">
        <f t="shared" si="17"/>
        <v>0</v>
      </c>
      <c r="I55" s="24">
        <f t="shared" si="18"/>
        <v>0</v>
      </c>
      <c r="J55" s="24">
        <f t="shared" si="9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1"/>
        <v>122024</v>
      </c>
      <c r="B56" s="12">
        <f ca="1" t="shared" si="12"/>
        <v>45647</v>
      </c>
      <c r="C56" s="13">
        <f t="shared" si="13"/>
        <v>0</v>
      </c>
      <c r="D56" s="13">
        <f t="shared" si="14"/>
        <v>0</v>
      </c>
      <c r="E56" s="13">
        <f t="shared" si="15"/>
        <v>0</v>
      </c>
      <c r="F56" s="14">
        <f t="shared" si="16"/>
        <v>0</v>
      </c>
      <c r="G56" s="14">
        <f t="shared" si="10"/>
        <v>0</v>
      </c>
      <c r="H56" s="14">
        <f t="shared" si="17"/>
        <v>0</v>
      </c>
      <c r="I56" s="24">
        <f t="shared" si="18"/>
        <v>0</v>
      </c>
      <c r="J56" s="24">
        <f t="shared" si="9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1"/>
        <v>12025</v>
      </c>
      <c r="B57" s="12">
        <f ca="1" t="shared" si="12"/>
        <v>45678</v>
      </c>
      <c r="C57" s="13">
        <f t="shared" si="13"/>
        <v>0</v>
      </c>
      <c r="D57" s="13">
        <f t="shared" si="14"/>
        <v>0</v>
      </c>
      <c r="E57" s="13">
        <f t="shared" si="15"/>
        <v>0</v>
      </c>
      <c r="F57" s="14">
        <f t="shared" si="16"/>
        <v>0</v>
      </c>
      <c r="G57" s="14">
        <f t="shared" si="10"/>
        <v>0</v>
      </c>
      <c r="H57" s="14">
        <f t="shared" si="17"/>
        <v>0</v>
      </c>
      <c r="I57" s="24">
        <f t="shared" si="18"/>
        <v>0</v>
      </c>
      <c r="J57" s="24">
        <f t="shared" si="9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1"/>
        <v>22025</v>
      </c>
      <c r="B58" s="12">
        <f ca="1" t="shared" si="12"/>
        <v>45709</v>
      </c>
      <c r="C58" s="13">
        <f t="shared" si="13"/>
        <v>0</v>
      </c>
      <c r="D58" s="13">
        <f t="shared" si="14"/>
        <v>0</v>
      </c>
      <c r="E58" s="13">
        <f t="shared" si="15"/>
        <v>0</v>
      </c>
      <c r="F58" s="14">
        <f t="shared" si="16"/>
        <v>0</v>
      </c>
      <c r="G58" s="14">
        <f t="shared" si="10"/>
        <v>0</v>
      </c>
      <c r="H58" s="14">
        <f t="shared" si="17"/>
        <v>0</v>
      </c>
      <c r="I58" s="24">
        <f t="shared" si="18"/>
        <v>0</v>
      </c>
      <c r="J58" s="24">
        <f t="shared" si="9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1"/>
        <v>32025</v>
      </c>
      <c r="B59" s="12">
        <f ca="1" t="shared" si="12"/>
        <v>45737</v>
      </c>
      <c r="C59" s="13">
        <f t="shared" si="13"/>
        <v>0</v>
      </c>
      <c r="D59" s="13">
        <f t="shared" si="14"/>
        <v>0</v>
      </c>
      <c r="E59" s="13">
        <f t="shared" si="15"/>
        <v>0</v>
      </c>
      <c r="F59" s="14">
        <f t="shared" si="16"/>
        <v>0</v>
      </c>
      <c r="G59" s="14">
        <f t="shared" si="10"/>
        <v>0</v>
      </c>
      <c r="H59" s="14">
        <f t="shared" si="17"/>
        <v>0</v>
      </c>
      <c r="I59" s="24">
        <f t="shared" si="18"/>
        <v>0</v>
      </c>
      <c r="J59" s="24">
        <f t="shared" si="9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1"/>
        <v>42025</v>
      </c>
      <c r="B60" s="12">
        <f ca="1" t="shared" si="12"/>
        <v>45768</v>
      </c>
      <c r="C60" s="13">
        <f t="shared" si="13"/>
        <v>0</v>
      </c>
      <c r="D60" s="13">
        <f t="shared" si="14"/>
        <v>0</v>
      </c>
      <c r="E60" s="13">
        <f t="shared" si="15"/>
        <v>0</v>
      </c>
      <c r="F60" s="14">
        <f t="shared" si="16"/>
        <v>0</v>
      </c>
      <c r="G60" s="14">
        <f t="shared" si="10"/>
        <v>0</v>
      </c>
      <c r="H60" s="14">
        <f t="shared" si="17"/>
        <v>0</v>
      </c>
      <c r="I60" s="24">
        <f t="shared" si="18"/>
        <v>0</v>
      </c>
      <c r="J60" s="24">
        <f t="shared" si="9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1"/>
        <v>52025</v>
      </c>
      <c r="B61" s="12">
        <f ca="1" t="shared" si="12"/>
        <v>45798</v>
      </c>
      <c r="C61" s="13">
        <f t="shared" si="13"/>
        <v>0</v>
      </c>
      <c r="D61" s="13">
        <f t="shared" si="14"/>
        <v>0</v>
      </c>
      <c r="E61" s="13">
        <f t="shared" si="15"/>
        <v>0</v>
      </c>
      <c r="F61" s="14">
        <f t="shared" si="16"/>
        <v>0</v>
      </c>
      <c r="G61" s="14">
        <f t="shared" si="10"/>
        <v>0</v>
      </c>
      <c r="H61" s="14">
        <f t="shared" si="17"/>
        <v>0</v>
      </c>
      <c r="I61" s="24">
        <f t="shared" si="18"/>
        <v>0</v>
      </c>
      <c r="J61" s="24">
        <f t="shared" si="9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1"/>
        <v>62025</v>
      </c>
      <c r="B62" s="12">
        <f ca="1" t="shared" si="12"/>
        <v>45829</v>
      </c>
      <c r="C62" s="13">
        <f t="shared" si="13"/>
        <v>0</v>
      </c>
      <c r="D62" s="13">
        <f t="shared" si="14"/>
        <v>0</v>
      </c>
      <c r="E62" s="13">
        <f t="shared" si="15"/>
        <v>0</v>
      </c>
      <c r="F62" s="14">
        <f t="shared" si="16"/>
        <v>0</v>
      </c>
      <c r="G62" s="14">
        <f t="shared" si="10"/>
        <v>0</v>
      </c>
      <c r="H62" s="14">
        <f t="shared" si="17"/>
        <v>0</v>
      </c>
      <c r="I62" s="24">
        <f t="shared" si="18"/>
        <v>0</v>
      </c>
      <c r="J62" s="24">
        <f t="shared" si="9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1"/>
        <v>72025</v>
      </c>
      <c r="B63" s="12">
        <f ca="1" t="shared" si="12"/>
        <v>45859</v>
      </c>
      <c r="C63" s="13">
        <f t="shared" si="13"/>
        <v>0</v>
      </c>
      <c r="D63" s="13">
        <f t="shared" si="14"/>
        <v>0</v>
      </c>
      <c r="E63" s="13">
        <f t="shared" si="15"/>
        <v>0</v>
      </c>
      <c r="F63" s="14">
        <f t="shared" si="16"/>
        <v>0</v>
      </c>
      <c r="G63" s="14">
        <f t="shared" si="10"/>
        <v>0</v>
      </c>
      <c r="H63" s="14">
        <f t="shared" si="17"/>
        <v>0</v>
      </c>
      <c r="I63" s="24">
        <f t="shared" si="18"/>
        <v>0</v>
      </c>
      <c r="J63" s="24">
        <f t="shared" si="9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1"/>
        <v>82025</v>
      </c>
      <c r="B64" s="12">
        <f ca="1" t="shared" si="12"/>
        <v>45890</v>
      </c>
      <c r="C64" s="13">
        <f t="shared" si="13"/>
        <v>0</v>
      </c>
      <c r="D64" s="13">
        <f t="shared" si="14"/>
        <v>0</v>
      </c>
      <c r="E64" s="13">
        <f t="shared" si="15"/>
        <v>0</v>
      </c>
      <c r="F64" s="14">
        <f t="shared" si="16"/>
        <v>0</v>
      </c>
      <c r="G64" s="14">
        <f t="shared" si="10"/>
        <v>0</v>
      </c>
      <c r="H64" s="14">
        <f t="shared" si="17"/>
        <v>0</v>
      </c>
      <c r="I64" s="24">
        <f t="shared" si="18"/>
        <v>0</v>
      </c>
      <c r="J64" s="24">
        <f t="shared" si="9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1"/>
        <v>92025</v>
      </c>
      <c r="B65" s="12">
        <f ca="1" t="shared" si="12"/>
        <v>45921</v>
      </c>
      <c r="C65" s="13">
        <f t="shared" si="13"/>
        <v>0</v>
      </c>
      <c r="D65" s="13">
        <f t="shared" si="14"/>
        <v>0</v>
      </c>
      <c r="E65" s="13">
        <f t="shared" si="15"/>
        <v>0</v>
      </c>
      <c r="F65" s="14">
        <f t="shared" si="16"/>
        <v>0</v>
      </c>
      <c r="G65" s="14">
        <f t="shared" si="10"/>
        <v>0</v>
      </c>
      <c r="H65" s="14">
        <f t="shared" si="17"/>
        <v>0</v>
      </c>
      <c r="I65" s="24">
        <f t="shared" si="18"/>
        <v>0</v>
      </c>
      <c r="J65" s="24">
        <f t="shared" si="9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1"/>
        <v>102025</v>
      </c>
      <c r="B66" s="12">
        <f ca="1" t="shared" si="12"/>
        <v>45951</v>
      </c>
      <c r="C66" s="13">
        <f t="shared" si="13"/>
        <v>0</v>
      </c>
      <c r="D66" s="13">
        <f t="shared" si="14"/>
        <v>0</v>
      </c>
      <c r="E66" s="13">
        <f t="shared" si="15"/>
        <v>0</v>
      </c>
      <c r="F66" s="14">
        <f t="shared" si="16"/>
        <v>0</v>
      </c>
      <c r="G66" s="14">
        <f t="shared" si="10"/>
        <v>0</v>
      </c>
      <c r="H66" s="14">
        <f t="shared" si="17"/>
        <v>0</v>
      </c>
      <c r="I66" s="24">
        <f t="shared" si="18"/>
        <v>0</v>
      </c>
      <c r="J66" s="24">
        <f t="shared" si="9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1"/>
        <v>112025</v>
      </c>
      <c r="B67" s="12">
        <f ca="1" t="shared" si="12"/>
        <v>45982</v>
      </c>
      <c r="C67" s="13">
        <f t="shared" si="13"/>
        <v>0</v>
      </c>
      <c r="D67" s="13">
        <f t="shared" si="14"/>
        <v>0</v>
      </c>
      <c r="E67" s="13">
        <f t="shared" si="15"/>
        <v>0</v>
      </c>
      <c r="F67" s="14">
        <f t="shared" si="16"/>
        <v>0</v>
      </c>
      <c r="G67" s="14">
        <f t="shared" si="10"/>
        <v>0</v>
      </c>
      <c r="H67" s="14">
        <f t="shared" si="17"/>
        <v>0</v>
      </c>
      <c r="I67" s="24">
        <f t="shared" si="18"/>
        <v>0</v>
      </c>
      <c r="J67" s="24">
        <f t="shared" si="9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1"/>
        <v>122025</v>
      </c>
      <c r="B68" s="12">
        <f ca="1" t="shared" si="12"/>
        <v>46012</v>
      </c>
      <c r="C68" s="13">
        <f t="shared" si="13"/>
        <v>0</v>
      </c>
      <c r="D68" s="13">
        <f t="shared" si="14"/>
        <v>0</v>
      </c>
      <c r="E68" s="13">
        <f t="shared" si="15"/>
        <v>0</v>
      </c>
      <c r="F68" s="14">
        <f t="shared" si="16"/>
        <v>0</v>
      </c>
      <c r="G68" s="14">
        <f t="shared" si="10"/>
        <v>0</v>
      </c>
      <c r="H68" s="14">
        <f t="shared" si="17"/>
        <v>0</v>
      </c>
      <c r="I68" s="24">
        <f t="shared" si="18"/>
        <v>0</v>
      </c>
      <c r="J68" s="24">
        <f t="shared" si="9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1"/>
        <v>12026</v>
      </c>
      <c r="B69" s="12">
        <f ca="1" t="shared" si="12"/>
        <v>46043</v>
      </c>
      <c r="C69" s="13">
        <f t="shared" si="13"/>
        <v>0</v>
      </c>
      <c r="D69" s="13">
        <f t="shared" si="14"/>
        <v>0</v>
      </c>
      <c r="E69" s="13">
        <f t="shared" si="15"/>
        <v>0</v>
      </c>
      <c r="F69" s="14">
        <f t="shared" si="16"/>
        <v>0</v>
      </c>
      <c r="G69" s="14">
        <f t="shared" ref="G69:G100" si="19">E69-F69</f>
        <v>0</v>
      </c>
      <c r="H69" s="14">
        <f t="shared" si="17"/>
        <v>0</v>
      </c>
      <c r="I69" s="24">
        <f t="shared" si="18"/>
        <v>0</v>
      </c>
      <c r="J69" s="24">
        <f t="shared" si="9"/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20">MONTH(B70)&amp;YEAR(B70)</f>
        <v>22026</v>
      </c>
      <c r="B70" s="12">
        <f ca="1" t="shared" ref="B70:B101" si="21">EDATE(B69,1)</f>
        <v>46074</v>
      </c>
      <c r="C70" s="13">
        <f t="shared" ref="C70:C101" si="22">C69-H70+I70</f>
        <v>0</v>
      </c>
      <c r="D70" s="13">
        <f t="shared" ref="D70:D101" si="23">C69*$K$1</f>
        <v>0</v>
      </c>
      <c r="E70" s="13">
        <f t="shared" ref="E70:E101" si="24">C69*$K$1+G69</f>
        <v>0</v>
      </c>
      <c r="F70" s="14">
        <f t="shared" ref="F70:F101" si="25">IF(J70&gt;E70,E70,J70)</f>
        <v>0</v>
      </c>
      <c r="G70" s="14">
        <f t="shared" si="19"/>
        <v>0</v>
      </c>
      <c r="H70" s="14">
        <f t="shared" ref="H70:H101" si="26">IF(J70&gt;F70,J70-F70,0)</f>
        <v>0</v>
      </c>
      <c r="I70" s="24">
        <f t="shared" ref="I70:I101" si="27">-SUMIF(L70:P70,"&lt;0",L70:P70)</f>
        <v>0</v>
      </c>
      <c r="J70" s="24">
        <f t="shared" si="9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20"/>
        <v>32026</v>
      </c>
      <c r="B71" s="12">
        <f ca="1" t="shared" si="21"/>
        <v>46102</v>
      </c>
      <c r="C71" s="13">
        <f t="shared" si="22"/>
        <v>0</v>
      </c>
      <c r="D71" s="13">
        <f t="shared" si="23"/>
        <v>0</v>
      </c>
      <c r="E71" s="13">
        <f t="shared" si="24"/>
        <v>0</v>
      </c>
      <c r="F71" s="14">
        <f t="shared" si="25"/>
        <v>0</v>
      </c>
      <c r="G71" s="14">
        <f t="shared" si="19"/>
        <v>0</v>
      </c>
      <c r="H71" s="14">
        <f t="shared" si="26"/>
        <v>0</v>
      </c>
      <c r="I71" s="24">
        <f t="shared" si="27"/>
        <v>0</v>
      </c>
      <c r="J71" s="24">
        <f t="shared" ref="J71:J124" si="28">IF($L71&gt;0,$L71,0)+IF($N71&gt;0,$N71,0)+IF($P71&gt;0,$P71,0)</f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20"/>
        <v>42026</v>
      </c>
      <c r="B72" s="12">
        <f ca="1" t="shared" si="21"/>
        <v>46133</v>
      </c>
      <c r="C72" s="13">
        <f t="shared" si="22"/>
        <v>0</v>
      </c>
      <c r="D72" s="13">
        <f t="shared" si="23"/>
        <v>0</v>
      </c>
      <c r="E72" s="13">
        <f t="shared" si="24"/>
        <v>0</v>
      </c>
      <c r="F72" s="14">
        <f t="shared" si="25"/>
        <v>0</v>
      </c>
      <c r="G72" s="14">
        <f t="shared" si="19"/>
        <v>0</v>
      </c>
      <c r="H72" s="14">
        <f t="shared" si="26"/>
        <v>0</v>
      </c>
      <c r="I72" s="24">
        <f t="shared" si="27"/>
        <v>0</v>
      </c>
      <c r="J72" s="24">
        <f t="shared" si="28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20"/>
        <v>52026</v>
      </c>
      <c r="B73" s="12">
        <f ca="1" t="shared" si="21"/>
        <v>46163</v>
      </c>
      <c r="C73" s="13">
        <f t="shared" si="22"/>
        <v>0</v>
      </c>
      <c r="D73" s="13">
        <f t="shared" si="23"/>
        <v>0</v>
      </c>
      <c r="E73" s="13">
        <f t="shared" si="24"/>
        <v>0</v>
      </c>
      <c r="F73" s="14">
        <f t="shared" si="25"/>
        <v>0</v>
      </c>
      <c r="G73" s="14">
        <f t="shared" si="19"/>
        <v>0</v>
      </c>
      <c r="H73" s="14">
        <f t="shared" si="26"/>
        <v>0</v>
      </c>
      <c r="I73" s="24">
        <f t="shared" si="27"/>
        <v>0</v>
      </c>
      <c r="J73" s="24">
        <f t="shared" si="28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20"/>
        <v>62026</v>
      </c>
      <c r="B74" s="12">
        <f ca="1" t="shared" si="21"/>
        <v>46194</v>
      </c>
      <c r="C74" s="13">
        <f t="shared" si="22"/>
        <v>0</v>
      </c>
      <c r="D74" s="13">
        <f t="shared" si="23"/>
        <v>0</v>
      </c>
      <c r="E74" s="13">
        <f t="shared" si="24"/>
        <v>0</v>
      </c>
      <c r="F74" s="14">
        <f t="shared" si="25"/>
        <v>0</v>
      </c>
      <c r="G74" s="14">
        <f t="shared" si="19"/>
        <v>0</v>
      </c>
      <c r="H74" s="14">
        <f t="shared" si="26"/>
        <v>0</v>
      </c>
      <c r="I74" s="24">
        <f t="shared" si="27"/>
        <v>0</v>
      </c>
      <c r="J74" s="24">
        <f t="shared" si="28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20"/>
        <v>72026</v>
      </c>
      <c r="B75" s="12">
        <f ca="1" t="shared" si="21"/>
        <v>46224</v>
      </c>
      <c r="C75" s="13">
        <f t="shared" si="22"/>
        <v>0</v>
      </c>
      <c r="D75" s="13">
        <f t="shared" si="23"/>
        <v>0</v>
      </c>
      <c r="E75" s="13">
        <f t="shared" si="24"/>
        <v>0</v>
      </c>
      <c r="F75" s="14">
        <f t="shared" si="25"/>
        <v>0</v>
      </c>
      <c r="G75" s="14">
        <f t="shared" si="19"/>
        <v>0</v>
      </c>
      <c r="H75" s="14">
        <f t="shared" si="26"/>
        <v>0</v>
      </c>
      <c r="I75" s="24">
        <f t="shared" si="27"/>
        <v>0</v>
      </c>
      <c r="J75" s="24">
        <f t="shared" si="28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20"/>
        <v>82026</v>
      </c>
      <c r="B76" s="12">
        <f ca="1" t="shared" si="21"/>
        <v>46255</v>
      </c>
      <c r="C76" s="13">
        <f t="shared" si="22"/>
        <v>0</v>
      </c>
      <c r="D76" s="13">
        <f t="shared" si="23"/>
        <v>0</v>
      </c>
      <c r="E76" s="13">
        <f t="shared" si="24"/>
        <v>0</v>
      </c>
      <c r="F76" s="14">
        <f t="shared" si="25"/>
        <v>0</v>
      </c>
      <c r="G76" s="14">
        <f t="shared" si="19"/>
        <v>0</v>
      </c>
      <c r="H76" s="14">
        <f t="shared" si="26"/>
        <v>0</v>
      </c>
      <c r="I76" s="24">
        <f t="shared" si="27"/>
        <v>0</v>
      </c>
      <c r="J76" s="24">
        <f t="shared" si="28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20"/>
        <v>92026</v>
      </c>
      <c r="B77" s="12">
        <f ca="1" t="shared" si="21"/>
        <v>46286</v>
      </c>
      <c r="C77" s="13">
        <f t="shared" si="22"/>
        <v>0</v>
      </c>
      <c r="D77" s="13">
        <f t="shared" si="23"/>
        <v>0</v>
      </c>
      <c r="E77" s="13">
        <f t="shared" si="24"/>
        <v>0</v>
      </c>
      <c r="F77" s="14">
        <f t="shared" si="25"/>
        <v>0</v>
      </c>
      <c r="G77" s="14">
        <f t="shared" si="19"/>
        <v>0</v>
      </c>
      <c r="H77" s="14">
        <f t="shared" si="26"/>
        <v>0</v>
      </c>
      <c r="I77" s="24">
        <f t="shared" si="27"/>
        <v>0</v>
      </c>
      <c r="J77" s="24">
        <f t="shared" si="28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20"/>
        <v>102026</v>
      </c>
      <c r="B78" s="12">
        <f ca="1" t="shared" si="21"/>
        <v>46316</v>
      </c>
      <c r="C78" s="13">
        <f t="shared" si="22"/>
        <v>0</v>
      </c>
      <c r="D78" s="13">
        <f t="shared" si="23"/>
        <v>0</v>
      </c>
      <c r="E78" s="13">
        <f t="shared" si="24"/>
        <v>0</v>
      </c>
      <c r="F78" s="14">
        <f t="shared" si="25"/>
        <v>0</v>
      </c>
      <c r="G78" s="14">
        <f t="shared" si="19"/>
        <v>0</v>
      </c>
      <c r="H78" s="14">
        <f t="shared" si="26"/>
        <v>0</v>
      </c>
      <c r="I78" s="24">
        <f t="shared" si="27"/>
        <v>0</v>
      </c>
      <c r="J78" s="24">
        <f t="shared" si="28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20"/>
        <v>112026</v>
      </c>
      <c r="B79" s="12">
        <f ca="1" t="shared" si="21"/>
        <v>46347</v>
      </c>
      <c r="C79" s="13">
        <f t="shared" si="22"/>
        <v>0</v>
      </c>
      <c r="D79" s="13">
        <f t="shared" si="23"/>
        <v>0</v>
      </c>
      <c r="E79" s="13">
        <f t="shared" si="24"/>
        <v>0</v>
      </c>
      <c r="F79" s="14">
        <f t="shared" si="25"/>
        <v>0</v>
      </c>
      <c r="G79" s="14">
        <f t="shared" si="19"/>
        <v>0</v>
      </c>
      <c r="H79" s="14">
        <f t="shared" si="26"/>
        <v>0</v>
      </c>
      <c r="I79" s="24">
        <f t="shared" si="27"/>
        <v>0</v>
      </c>
      <c r="J79" s="24">
        <f t="shared" si="28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20"/>
        <v>122026</v>
      </c>
      <c r="B80" s="12">
        <f ca="1" t="shared" si="21"/>
        <v>46377</v>
      </c>
      <c r="C80" s="13">
        <f t="shared" si="22"/>
        <v>0</v>
      </c>
      <c r="D80" s="13">
        <f t="shared" si="23"/>
        <v>0</v>
      </c>
      <c r="E80" s="13">
        <f t="shared" si="24"/>
        <v>0</v>
      </c>
      <c r="F80" s="14">
        <f t="shared" si="25"/>
        <v>0</v>
      </c>
      <c r="G80" s="14">
        <f t="shared" si="19"/>
        <v>0</v>
      </c>
      <c r="H80" s="14">
        <f t="shared" si="26"/>
        <v>0</v>
      </c>
      <c r="I80" s="24">
        <f t="shared" si="27"/>
        <v>0</v>
      </c>
      <c r="J80" s="24">
        <f t="shared" si="28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20"/>
        <v>12027</v>
      </c>
      <c r="B81" s="12">
        <f ca="1" t="shared" si="21"/>
        <v>46408</v>
      </c>
      <c r="C81" s="13">
        <f t="shared" si="22"/>
        <v>0</v>
      </c>
      <c r="D81" s="13">
        <f t="shared" si="23"/>
        <v>0</v>
      </c>
      <c r="E81" s="13">
        <f t="shared" si="24"/>
        <v>0</v>
      </c>
      <c r="F81" s="14">
        <f t="shared" si="25"/>
        <v>0</v>
      </c>
      <c r="G81" s="14">
        <f t="shared" si="19"/>
        <v>0</v>
      </c>
      <c r="H81" s="14">
        <f t="shared" si="26"/>
        <v>0</v>
      </c>
      <c r="I81" s="24">
        <f t="shared" si="27"/>
        <v>0</v>
      </c>
      <c r="J81" s="24">
        <f t="shared" si="28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20"/>
        <v>22027</v>
      </c>
      <c r="B82" s="12">
        <f ca="1" t="shared" si="21"/>
        <v>46439</v>
      </c>
      <c r="C82" s="13">
        <f t="shared" si="22"/>
        <v>0</v>
      </c>
      <c r="D82" s="13">
        <f t="shared" si="23"/>
        <v>0</v>
      </c>
      <c r="E82" s="13">
        <f t="shared" si="24"/>
        <v>0</v>
      </c>
      <c r="F82" s="14">
        <f t="shared" si="25"/>
        <v>0</v>
      </c>
      <c r="G82" s="14">
        <f t="shared" si="19"/>
        <v>0</v>
      </c>
      <c r="H82" s="14">
        <f t="shared" si="26"/>
        <v>0</v>
      </c>
      <c r="I82" s="24">
        <f t="shared" si="27"/>
        <v>0</v>
      </c>
      <c r="J82" s="24">
        <f t="shared" si="28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20"/>
        <v>32027</v>
      </c>
      <c r="B83" s="12">
        <f ca="1" t="shared" si="21"/>
        <v>46467</v>
      </c>
      <c r="C83" s="13">
        <f t="shared" si="22"/>
        <v>0</v>
      </c>
      <c r="D83" s="13">
        <f t="shared" si="23"/>
        <v>0</v>
      </c>
      <c r="E83" s="13">
        <f t="shared" si="24"/>
        <v>0</v>
      </c>
      <c r="F83" s="14">
        <f t="shared" si="25"/>
        <v>0</v>
      </c>
      <c r="G83" s="14">
        <f t="shared" si="19"/>
        <v>0</v>
      </c>
      <c r="H83" s="14">
        <f t="shared" si="26"/>
        <v>0</v>
      </c>
      <c r="I83" s="24">
        <f t="shared" si="27"/>
        <v>0</v>
      </c>
      <c r="J83" s="24">
        <f t="shared" si="28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20"/>
        <v>42027</v>
      </c>
      <c r="B84" s="12">
        <f ca="1" t="shared" si="21"/>
        <v>46498</v>
      </c>
      <c r="C84" s="13">
        <f t="shared" si="22"/>
        <v>0</v>
      </c>
      <c r="D84" s="13">
        <f t="shared" si="23"/>
        <v>0</v>
      </c>
      <c r="E84" s="13">
        <f t="shared" si="24"/>
        <v>0</v>
      </c>
      <c r="F84" s="14">
        <f t="shared" si="25"/>
        <v>0</v>
      </c>
      <c r="G84" s="14">
        <f t="shared" si="19"/>
        <v>0</v>
      </c>
      <c r="H84" s="14">
        <f t="shared" si="26"/>
        <v>0</v>
      </c>
      <c r="I84" s="24">
        <f t="shared" si="27"/>
        <v>0</v>
      </c>
      <c r="J84" s="24">
        <f t="shared" si="28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20"/>
        <v>52027</v>
      </c>
      <c r="B85" s="12">
        <f ca="1" t="shared" si="21"/>
        <v>46528</v>
      </c>
      <c r="C85" s="13">
        <f t="shared" si="22"/>
        <v>0</v>
      </c>
      <c r="D85" s="13">
        <f t="shared" si="23"/>
        <v>0</v>
      </c>
      <c r="E85" s="13">
        <f t="shared" si="24"/>
        <v>0</v>
      </c>
      <c r="F85" s="14">
        <f t="shared" si="25"/>
        <v>0</v>
      </c>
      <c r="G85" s="14">
        <f t="shared" si="19"/>
        <v>0</v>
      </c>
      <c r="H85" s="14">
        <f t="shared" si="26"/>
        <v>0</v>
      </c>
      <c r="I85" s="24">
        <f t="shared" si="27"/>
        <v>0</v>
      </c>
      <c r="J85" s="24">
        <f t="shared" si="28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20"/>
        <v>62027</v>
      </c>
      <c r="B86" s="12">
        <f ca="1" t="shared" si="21"/>
        <v>46559</v>
      </c>
      <c r="C86" s="13">
        <f t="shared" si="22"/>
        <v>0</v>
      </c>
      <c r="D86" s="13">
        <f t="shared" si="23"/>
        <v>0</v>
      </c>
      <c r="E86" s="13">
        <f t="shared" si="24"/>
        <v>0</v>
      </c>
      <c r="F86" s="14">
        <f t="shared" si="25"/>
        <v>0</v>
      </c>
      <c r="G86" s="14">
        <f t="shared" si="19"/>
        <v>0</v>
      </c>
      <c r="H86" s="14">
        <f t="shared" si="26"/>
        <v>0</v>
      </c>
      <c r="I86" s="24">
        <f t="shared" si="27"/>
        <v>0</v>
      </c>
      <c r="J86" s="24">
        <f t="shared" si="28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20"/>
        <v>72027</v>
      </c>
      <c r="B87" s="12">
        <f ca="1" t="shared" si="21"/>
        <v>46589</v>
      </c>
      <c r="C87" s="13">
        <f t="shared" si="22"/>
        <v>0</v>
      </c>
      <c r="D87" s="13">
        <f t="shared" si="23"/>
        <v>0</v>
      </c>
      <c r="E87" s="13">
        <f t="shared" si="24"/>
        <v>0</v>
      </c>
      <c r="F87" s="14">
        <f t="shared" si="25"/>
        <v>0</v>
      </c>
      <c r="G87" s="14">
        <f t="shared" si="19"/>
        <v>0</v>
      </c>
      <c r="H87" s="14">
        <f t="shared" si="26"/>
        <v>0</v>
      </c>
      <c r="I87" s="24">
        <f t="shared" si="27"/>
        <v>0</v>
      </c>
      <c r="J87" s="24">
        <f t="shared" si="28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20"/>
        <v>82027</v>
      </c>
      <c r="B88" s="12">
        <f ca="1" t="shared" si="21"/>
        <v>46620</v>
      </c>
      <c r="C88" s="13">
        <f t="shared" si="22"/>
        <v>0</v>
      </c>
      <c r="D88" s="13">
        <f t="shared" si="23"/>
        <v>0</v>
      </c>
      <c r="E88" s="13">
        <f t="shared" si="24"/>
        <v>0</v>
      </c>
      <c r="F88" s="14">
        <f t="shared" si="25"/>
        <v>0</v>
      </c>
      <c r="G88" s="14">
        <f t="shared" si="19"/>
        <v>0</v>
      </c>
      <c r="H88" s="14">
        <f t="shared" si="26"/>
        <v>0</v>
      </c>
      <c r="I88" s="24">
        <f t="shared" si="27"/>
        <v>0</v>
      </c>
      <c r="J88" s="24">
        <f t="shared" si="28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20"/>
        <v>92027</v>
      </c>
      <c r="B89" s="12">
        <f ca="1" t="shared" si="21"/>
        <v>46651</v>
      </c>
      <c r="C89" s="13">
        <f t="shared" si="22"/>
        <v>0</v>
      </c>
      <c r="D89" s="13">
        <f t="shared" si="23"/>
        <v>0</v>
      </c>
      <c r="E89" s="13">
        <f t="shared" si="24"/>
        <v>0</v>
      </c>
      <c r="F89" s="14">
        <f t="shared" si="25"/>
        <v>0</v>
      </c>
      <c r="G89" s="14">
        <f t="shared" si="19"/>
        <v>0</v>
      </c>
      <c r="H89" s="14">
        <f t="shared" si="26"/>
        <v>0</v>
      </c>
      <c r="I89" s="24">
        <f t="shared" si="27"/>
        <v>0</v>
      </c>
      <c r="J89" s="24">
        <f t="shared" si="28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20"/>
        <v>102027</v>
      </c>
      <c r="B90" s="12">
        <f ca="1" t="shared" si="21"/>
        <v>46681</v>
      </c>
      <c r="C90" s="13">
        <f t="shared" si="22"/>
        <v>0</v>
      </c>
      <c r="D90" s="13">
        <f t="shared" si="23"/>
        <v>0</v>
      </c>
      <c r="E90" s="13">
        <f t="shared" si="24"/>
        <v>0</v>
      </c>
      <c r="F90" s="14">
        <f t="shared" si="25"/>
        <v>0</v>
      </c>
      <c r="G90" s="14">
        <f t="shared" si="19"/>
        <v>0</v>
      </c>
      <c r="H90" s="14">
        <f t="shared" si="26"/>
        <v>0</v>
      </c>
      <c r="I90" s="24">
        <f t="shared" si="27"/>
        <v>0</v>
      </c>
      <c r="J90" s="24">
        <f t="shared" si="28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20"/>
        <v>112027</v>
      </c>
      <c r="B91" s="12">
        <f ca="1" t="shared" si="21"/>
        <v>46712</v>
      </c>
      <c r="C91" s="13">
        <f t="shared" si="22"/>
        <v>0</v>
      </c>
      <c r="D91" s="13">
        <f t="shared" si="23"/>
        <v>0</v>
      </c>
      <c r="E91" s="13">
        <f t="shared" si="24"/>
        <v>0</v>
      </c>
      <c r="F91" s="14">
        <f t="shared" si="25"/>
        <v>0</v>
      </c>
      <c r="G91" s="14">
        <f t="shared" si="19"/>
        <v>0</v>
      </c>
      <c r="H91" s="14">
        <f t="shared" si="26"/>
        <v>0</v>
      </c>
      <c r="I91" s="24">
        <f t="shared" si="27"/>
        <v>0</v>
      </c>
      <c r="J91" s="24">
        <f t="shared" si="28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20"/>
        <v>122027</v>
      </c>
      <c r="B92" s="12">
        <f ca="1" t="shared" si="21"/>
        <v>46742</v>
      </c>
      <c r="C92" s="13">
        <f t="shared" si="22"/>
        <v>0</v>
      </c>
      <c r="D92" s="13">
        <f t="shared" si="23"/>
        <v>0</v>
      </c>
      <c r="E92" s="13">
        <f t="shared" si="24"/>
        <v>0</v>
      </c>
      <c r="F92" s="14">
        <f t="shared" si="25"/>
        <v>0</v>
      </c>
      <c r="G92" s="14">
        <f t="shared" si="19"/>
        <v>0</v>
      </c>
      <c r="H92" s="14">
        <f t="shared" si="26"/>
        <v>0</v>
      </c>
      <c r="I92" s="24">
        <f t="shared" si="27"/>
        <v>0</v>
      </c>
      <c r="J92" s="24">
        <f t="shared" si="28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20"/>
        <v>12028</v>
      </c>
      <c r="B93" s="12">
        <f ca="1" t="shared" si="21"/>
        <v>46773</v>
      </c>
      <c r="C93" s="13">
        <f t="shared" si="22"/>
        <v>0</v>
      </c>
      <c r="D93" s="13">
        <f t="shared" si="23"/>
        <v>0</v>
      </c>
      <c r="E93" s="13">
        <f t="shared" si="24"/>
        <v>0</v>
      </c>
      <c r="F93" s="14">
        <f t="shared" si="25"/>
        <v>0</v>
      </c>
      <c r="G93" s="14">
        <f t="shared" si="19"/>
        <v>0</v>
      </c>
      <c r="H93" s="14">
        <f t="shared" si="26"/>
        <v>0</v>
      </c>
      <c r="I93" s="24">
        <f t="shared" si="27"/>
        <v>0</v>
      </c>
      <c r="J93" s="24">
        <f t="shared" si="28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20"/>
        <v>22028</v>
      </c>
      <c r="B94" s="12">
        <f ca="1" t="shared" si="21"/>
        <v>46804</v>
      </c>
      <c r="C94" s="13">
        <f t="shared" si="22"/>
        <v>0</v>
      </c>
      <c r="D94" s="13">
        <f t="shared" si="23"/>
        <v>0</v>
      </c>
      <c r="E94" s="13">
        <f t="shared" si="24"/>
        <v>0</v>
      </c>
      <c r="F94" s="14">
        <f t="shared" si="25"/>
        <v>0</v>
      </c>
      <c r="G94" s="14">
        <f t="shared" si="19"/>
        <v>0</v>
      </c>
      <c r="H94" s="14">
        <f t="shared" si="26"/>
        <v>0</v>
      </c>
      <c r="I94" s="24">
        <f t="shared" si="27"/>
        <v>0</v>
      </c>
      <c r="J94" s="24">
        <f t="shared" si="28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20"/>
        <v>32028</v>
      </c>
      <c r="B95" s="12">
        <f ca="1" t="shared" si="21"/>
        <v>46833</v>
      </c>
      <c r="C95" s="13">
        <f t="shared" si="22"/>
        <v>0</v>
      </c>
      <c r="D95" s="13">
        <f t="shared" si="23"/>
        <v>0</v>
      </c>
      <c r="E95" s="13">
        <f t="shared" si="24"/>
        <v>0</v>
      </c>
      <c r="F95" s="14">
        <f t="shared" si="25"/>
        <v>0</v>
      </c>
      <c r="G95" s="14">
        <f t="shared" si="19"/>
        <v>0</v>
      </c>
      <c r="H95" s="14">
        <f t="shared" si="26"/>
        <v>0</v>
      </c>
      <c r="I95" s="24">
        <f t="shared" si="27"/>
        <v>0</v>
      </c>
      <c r="J95" s="24">
        <f t="shared" si="28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20"/>
        <v>42028</v>
      </c>
      <c r="B96" s="12">
        <f ca="1" t="shared" si="21"/>
        <v>46864</v>
      </c>
      <c r="C96" s="13">
        <f t="shared" si="22"/>
        <v>0</v>
      </c>
      <c r="D96" s="13">
        <f t="shared" si="23"/>
        <v>0</v>
      </c>
      <c r="E96" s="13">
        <f t="shared" si="24"/>
        <v>0</v>
      </c>
      <c r="F96" s="14">
        <f t="shared" si="25"/>
        <v>0</v>
      </c>
      <c r="G96" s="14">
        <f t="shared" si="19"/>
        <v>0</v>
      </c>
      <c r="H96" s="14">
        <f t="shared" si="26"/>
        <v>0</v>
      </c>
      <c r="I96" s="24">
        <f t="shared" si="27"/>
        <v>0</v>
      </c>
      <c r="J96" s="24">
        <f t="shared" si="28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20"/>
        <v>52028</v>
      </c>
      <c r="B97" s="12">
        <f ca="1" t="shared" si="21"/>
        <v>46894</v>
      </c>
      <c r="C97" s="13">
        <f t="shared" si="22"/>
        <v>0</v>
      </c>
      <c r="D97" s="13">
        <f t="shared" si="23"/>
        <v>0</v>
      </c>
      <c r="E97" s="13">
        <f t="shared" si="24"/>
        <v>0</v>
      </c>
      <c r="F97" s="14">
        <f t="shared" si="25"/>
        <v>0</v>
      </c>
      <c r="G97" s="14">
        <f t="shared" si="19"/>
        <v>0</v>
      </c>
      <c r="H97" s="14">
        <f t="shared" si="26"/>
        <v>0</v>
      </c>
      <c r="I97" s="24">
        <f t="shared" si="27"/>
        <v>0</v>
      </c>
      <c r="J97" s="24">
        <f t="shared" si="28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20"/>
        <v>62028</v>
      </c>
      <c r="B98" s="12">
        <f ca="1" t="shared" si="21"/>
        <v>46925</v>
      </c>
      <c r="C98" s="13">
        <f t="shared" si="22"/>
        <v>0</v>
      </c>
      <c r="D98" s="13">
        <f t="shared" si="23"/>
        <v>0</v>
      </c>
      <c r="E98" s="13">
        <f t="shared" si="24"/>
        <v>0</v>
      </c>
      <c r="F98" s="14">
        <f t="shared" si="25"/>
        <v>0</v>
      </c>
      <c r="G98" s="14">
        <f t="shared" si="19"/>
        <v>0</v>
      </c>
      <c r="H98" s="14">
        <f t="shared" si="26"/>
        <v>0</v>
      </c>
      <c r="I98" s="24">
        <f t="shared" si="27"/>
        <v>0</v>
      </c>
      <c r="J98" s="24">
        <f t="shared" si="28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20"/>
        <v>72028</v>
      </c>
      <c r="B99" s="12">
        <f ca="1" t="shared" si="21"/>
        <v>46955</v>
      </c>
      <c r="C99" s="13">
        <f t="shared" si="22"/>
        <v>0</v>
      </c>
      <c r="D99" s="13">
        <f t="shared" si="23"/>
        <v>0</v>
      </c>
      <c r="E99" s="13">
        <f t="shared" si="24"/>
        <v>0</v>
      </c>
      <c r="F99" s="14">
        <f t="shared" si="25"/>
        <v>0</v>
      </c>
      <c r="G99" s="14">
        <f t="shared" si="19"/>
        <v>0</v>
      </c>
      <c r="H99" s="14">
        <f t="shared" si="26"/>
        <v>0</v>
      </c>
      <c r="I99" s="24">
        <f t="shared" si="27"/>
        <v>0</v>
      </c>
      <c r="J99" s="24">
        <f t="shared" si="28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20"/>
        <v>82028</v>
      </c>
      <c r="B100" s="12">
        <f ca="1" t="shared" si="21"/>
        <v>46986</v>
      </c>
      <c r="C100" s="13">
        <f t="shared" si="22"/>
        <v>0</v>
      </c>
      <c r="D100" s="13">
        <f t="shared" si="23"/>
        <v>0</v>
      </c>
      <c r="E100" s="13">
        <f t="shared" si="24"/>
        <v>0</v>
      </c>
      <c r="F100" s="14">
        <f t="shared" si="25"/>
        <v>0</v>
      </c>
      <c r="G100" s="14">
        <f t="shared" si="19"/>
        <v>0</v>
      </c>
      <c r="H100" s="14">
        <f t="shared" si="26"/>
        <v>0</v>
      </c>
      <c r="I100" s="24">
        <f t="shared" si="27"/>
        <v>0</v>
      </c>
      <c r="J100" s="24">
        <f t="shared" si="28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20"/>
        <v>92028</v>
      </c>
      <c r="B101" s="12">
        <f ca="1" t="shared" si="21"/>
        <v>47017</v>
      </c>
      <c r="C101" s="13">
        <f t="shared" si="22"/>
        <v>0</v>
      </c>
      <c r="D101" s="13">
        <f t="shared" si="23"/>
        <v>0</v>
      </c>
      <c r="E101" s="13">
        <f t="shared" si="24"/>
        <v>0</v>
      </c>
      <c r="F101" s="14">
        <f t="shared" si="25"/>
        <v>0</v>
      </c>
      <c r="G101" s="14">
        <f t="shared" ref="G101:G124" si="29">E101-F101</f>
        <v>0</v>
      </c>
      <c r="H101" s="14">
        <f t="shared" si="26"/>
        <v>0</v>
      </c>
      <c r="I101" s="24">
        <f t="shared" si="27"/>
        <v>0</v>
      </c>
      <c r="J101" s="24">
        <f t="shared" si="28"/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30">MONTH(B102)&amp;YEAR(B102)</f>
        <v>102028</v>
      </c>
      <c r="B102" s="12">
        <f ca="1" t="shared" ref="B102:B124" si="31">EDATE(B101,1)</f>
        <v>47047</v>
      </c>
      <c r="C102" s="13">
        <f t="shared" ref="C102:C124" si="32">C101-H102+I102</f>
        <v>0</v>
      </c>
      <c r="D102" s="13">
        <f t="shared" ref="D102:D124" si="33">C101*$K$1</f>
        <v>0</v>
      </c>
      <c r="E102" s="13">
        <f t="shared" ref="E102:E124" si="34">C101*$K$1+G101</f>
        <v>0</v>
      </c>
      <c r="F102" s="14">
        <f t="shared" ref="F102:F124" si="35">IF(J102&gt;E102,E102,J102)</f>
        <v>0</v>
      </c>
      <c r="G102" s="14">
        <f t="shared" si="29"/>
        <v>0</v>
      </c>
      <c r="H102" s="14">
        <f t="shared" ref="H102:H124" si="36">IF(J102&gt;F102,J102-F102,0)</f>
        <v>0</v>
      </c>
      <c r="I102" s="24">
        <f t="shared" ref="I102:I124" si="37">-SUMIF(L102:P102,"&lt;0",L102:P102)</f>
        <v>0</v>
      </c>
      <c r="J102" s="24">
        <f t="shared" si="28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30"/>
        <v>112028</v>
      </c>
      <c r="B103" s="12">
        <f ca="1" t="shared" si="31"/>
        <v>47078</v>
      </c>
      <c r="C103" s="13">
        <f t="shared" si="32"/>
        <v>0</v>
      </c>
      <c r="D103" s="13">
        <f t="shared" si="33"/>
        <v>0</v>
      </c>
      <c r="E103" s="13">
        <f t="shared" si="34"/>
        <v>0</v>
      </c>
      <c r="F103" s="14">
        <f t="shared" si="35"/>
        <v>0</v>
      </c>
      <c r="G103" s="14">
        <f t="shared" si="29"/>
        <v>0</v>
      </c>
      <c r="H103" s="14">
        <f t="shared" si="36"/>
        <v>0</v>
      </c>
      <c r="I103" s="24">
        <f t="shared" si="37"/>
        <v>0</v>
      </c>
      <c r="J103" s="24">
        <f t="shared" si="28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30"/>
        <v>122028</v>
      </c>
      <c r="B104" s="12">
        <f ca="1" t="shared" si="31"/>
        <v>47108</v>
      </c>
      <c r="C104" s="13">
        <f t="shared" si="32"/>
        <v>0</v>
      </c>
      <c r="D104" s="13">
        <f t="shared" si="33"/>
        <v>0</v>
      </c>
      <c r="E104" s="13">
        <f t="shared" si="34"/>
        <v>0</v>
      </c>
      <c r="F104" s="14">
        <f t="shared" si="35"/>
        <v>0</v>
      </c>
      <c r="G104" s="14">
        <f t="shared" si="29"/>
        <v>0</v>
      </c>
      <c r="H104" s="14">
        <f t="shared" si="36"/>
        <v>0</v>
      </c>
      <c r="I104" s="24">
        <f t="shared" si="37"/>
        <v>0</v>
      </c>
      <c r="J104" s="24">
        <f t="shared" si="28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30"/>
        <v>12029</v>
      </c>
      <c r="B105" s="12">
        <f ca="1" t="shared" si="31"/>
        <v>47139</v>
      </c>
      <c r="C105" s="13">
        <f t="shared" si="32"/>
        <v>0</v>
      </c>
      <c r="D105" s="13">
        <f t="shared" si="33"/>
        <v>0</v>
      </c>
      <c r="E105" s="13">
        <f t="shared" si="34"/>
        <v>0</v>
      </c>
      <c r="F105" s="14">
        <f t="shared" si="35"/>
        <v>0</v>
      </c>
      <c r="G105" s="14">
        <f t="shared" si="29"/>
        <v>0</v>
      </c>
      <c r="H105" s="14">
        <f t="shared" si="36"/>
        <v>0</v>
      </c>
      <c r="I105" s="24">
        <f t="shared" si="37"/>
        <v>0</v>
      </c>
      <c r="J105" s="24">
        <f t="shared" si="28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30"/>
        <v>22029</v>
      </c>
      <c r="B106" s="12">
        <f ca="1" t="shared" si="31"/>
        <v>47170</v>
      </c>
      <c r="C106" s="13">
        <f t="shared" si="32"/>
        <v>0</v>
      </c>
      <c r="D106" s="13">
        <f t="shared" si="33"/>
        <v>0</v>
      </c>
      <c r="E106" s="13">
        <f t="shared" si="34"/>
        <v>0</v>
      </c>
      <c r="F106" s="14">
        <f t="shared" si="35"/>
        <v>0</v>
      </c>
      <c r="G106" s="14">
        <f t="shared" si="29"/>
        <v>0</v>
      </c>
      <c r="H106" s="14">
        <f t="shared" si="36"/>
        <v>0</v>
      </c>
      <c r="I106" s="24">
        <f t="shared" si="37"/>
        <v>0</v>
      </c>
      <c r="J106" s="24">
        <f t="shared" si="28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30"/>
        <v>32029</v>
      </c>
      <c r="B107" s="12">
        <f ca="1" t="shared" si="31"/>
        <v>47198</v>
      </c>
      <c r="C107" s="13">
        <f t="shared" si="32"/>
        <v>0</v>
      </c>
      <c r="D107" s="13">
        <f t="shared" si="33"/>
        <v>0</v>
      </c>
      <c r="E107" s="13">
        <f t="shared" si="34"/>
        <v>0</v>
      </c>
      <c r="F107" s="14">
        <f t="shared" si="35"/>
        <v>0</v>
      </c>
      <c r="G107" s="14">
        <f t="shared" si="29"/>
        <v>0</v>
      </c>
      <c r="H107" s="14">
        <f t="shared" si="36"/>
        <v>0</v>
      </c>
      <c r="I107" s="24">
        <f t="shared" si="37"/>
        <v>0</v>
      </c>
      <c r="J107" s="24">
        <f t="shared" si="28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30"/>
        <v>42029</v>
      </c>
      <c r="B108" s="12">
        <f ca="1" t="shared" si="31"/>
        <v>47229</v>
      </c>
      <c r="C108" s="13">
        <f t="shared" si="32"/>
        <v>0</v>
      </c>
      <c r="D108" s="13">
        <f t="shared" si="33"/>
        <v>0</v>
      </c>
      <c r="E108" s="13">
        <f t="shared" si="34"/>
        <v>0</v>
      </c>
      <c r="F108" s="14">
        <f t="shared" si="35"/>
        <v>0</v>
      </c>
      <c r="G108" s="14">
        <f t="shared" si="29"/>
        <v>0</v>
      </c>
      <c r="H108" s="14">
        <f t="shared" si="36"/>
        <v>0</v>
      </c>
      <c r="I108" s="24">
        <f t="shared" si="37"/>
        <v>0</v>
      </c>
      <c r="J108" s="24">
        <f t="shared" si="28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30"/>
        <v>52029</v>
      </c>
      <c r="B109" s="12">
        <f ca="1" t="shared" si="31"/>
        <v>47259</v>
      </c>
      <c r="C109" s="13">
        <f t="shared" si="32"/>
        <v>0</v>
      </c>
      <c r="D109" s="13">
        <f t="shared" si="33"/>
        <v>0</v>
      </c>
      <c r="E109" s="13">
        <f t="shared" si="34"/>
        <v>0</v>
      </c>
      <c r="F109" s="14">
        <f t="shared" si="35"/>
        <v>0</v>
      </c>
      <c r="G109" s="14">
        <f t="shared" si="29"/>
        <v>0</v>
      </c>
      <c r="H109" s="14">
        <f t="shared" si="36"/>
        <v>0</v>
      </c>
      <c r="I109" s="24">
        <f t="shared" si="37"/>
        <v>0</v>
      </c>
      <c r="J109" s="24">
        <f t="shared" si="28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30"/>
        <v>62029</v>
      </c>
      <c r="B110" s="12">
        <f ca="1" t="shared" si="31"/>
        <v>47290</v>
      </c>
      <c r="C110" s="13">
        <f t="shared" si="32"/>
        <v>0</v>
      </c>
      <c r="D110" s="13">
        <f t="shared" si="33"/>
        <v>0</v>
      </c>
      <c r="E110" s="13">
        <f t="shared" si="34"/>
        <v>0</v>
      </c>
      <c r="F110" s="14">
        <f t="shared" si="35"/>
        <v>0</v>
      </c>
      <c r="G110" s="14">
        <f t="shared" si="29"/>
        <v>0</v>
      </c>
      <c r="H110" s="14">
        <f t="shared" si="36"/>
        <v>0</v>
      </c>
      <c r="I110" s="24">
        <f t="shared" si="37"/>
        <v>0</v>
      </c>
      <c r="J110" s="24">
        <f t="shared" si="28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30"/>
        <v>72029</v>
      </c>
      <c r="B111" s="12">
        <f ca="1" t="shared" si="31"/>
        <v>47320</v>
      </c>
      <c r="C111" s="13">
        <f t="shared" si="32"/>
        <v>0</v>
      </c>
      <c r="D111" s="13">
        <f t="shared" si="33"/>
        <v>0</v>
      </c>
      <c r="E111" s="13">
        <f t="shared" si="34"/>
        <v>0</v>
      </c>
      <c r="F111" s="14">
        <f t="shared" si="35"/>
        <v>0</v>
      </c>
      <c r="G111" s="14">
        <f t="shared" si="29"/>
        <v>0</v>
      </c>
      <c r="H111" s="14">
        <f t="shared" si="36"/>
        <v>0</v>
      </c>
      <c r="I111" s="24">
        <f t="shared" si="37"/>
        <v>0</v>
      </c>
      <c r="J111" s="24">
        <f t="shared" si="28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30"/>
        <v>82029</v>
      </c>
      <c r="B112" s="12">
        <f ca="1" t="shared" si="31"/>
        <v>47351</v>
      </c>
      <c r="C112" s="13">
        <f t="shared" si="32"/>
        <v>0</v>
      </c>
      <c r="D112" s="13">
        <f t="shared" si="33"/>
        <v>0</v>
      </c>
      <c r="E112" s="13">
        <f t="shared" si="34"/>
        <v>0</v>
      </c>
      <c r="F112" s="14">
        <f t="shared" si="35"/>
        <v>0</v>
      </c>
      <c r="G112" s="14">
        <f t="shared" si="29"/>
        <v>0</v>
      </c>
      <c r="H112" s="14">
        <f t="shared" si="36"/>
        <v>0</v>
      </c>
      <c r="I112" s="24">
        <f t="shared" si="37"/>
        <v>0</v>
      </c>
      <c r="J112" s="24">
        <f t="shared" si="28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30"/>
        <v>92029</v>
      </c>
      <c r="B113" s="12">
        <f ca="1" t="shared" si="31"/>
        <v>47382</v>
      </c>
      <c r="C113" s="13">
        <f t="shared" si="32"/>
        <v>0</v>
      </c>
      <c r="D113" s="13">
        <f t="shared" si="33"/>
        <v>0</v>
      </c>
      <c r="E113" s="13">
        <f t="shared" si="34"/>
        <v>0</v>
      </c>
      <c r="F113" s="14">
        <f t="shared" si="35"/>
        <v>0</v>
      </c>
      <c r="G113" s="14">
        <f t="shared" si="29"/>
        <v>0</v>
      </c>
      <c r="H113" s="14">
        <f t="shared" si="36"/>
        <v>0</v>
      </c>
      <c r="I113" s="24">
        <f t="shared" si="37"/>
        <v>0</v>
      </c>
      <c r="J113" s="24">
        <f t="shared" si="28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30"/>
        <v>102029</v>
      </c>
      <c r="B114" s="12">
        <f ca="1" t="shared" si="31"/>
        <v>47412</v>
      </c>
      <c r="C114" s="13">
        <f t="shared" si="32"/>
        <v>0</v>
      </c>
      <c r="D114" s="13">
        <f t="shared" si="33"/>
        <v>0</v>
      </c>
      <c r="E114" s="13">
        <f t="shared" si="34"/>
        <v>0</v>
      </c>
      <c r="F114" s="14">
        <f t="shared" si="35"/>
        <v>0</v>
      </c>
      <c r="G114" s="14">
        <f t="shared" si="29"/>
        <v>0</v>
      </c>
      <c r="H114" s="14">
        <f t="shared" si="36"/>
        <v>0</v>
      </c>
      <c r="I114" s="24">
        <f t="shared" si="37"/>
        <v>0</v>
      </c>
      <c r="J114" s="24">
        <f t="shared" si="28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30"/>
        <v>112029</v>
      </c>
      <c r="B115" s="12">
        <f ca="1" t="shared" si="31"/>
        <v>47443</v>
      </c>
      <c r="C115" s="13">
        <f t="shared" si="32"/>
        <v>0</v>
      </c>
      <c r="D115" s="13">
        <f t="shared" si="33"/>
        <v>0</v>
      </c>
      <c r="E115" s="13">
        <f t="shared" si="34"/>
        <v>0</v>
      </c>
      <c r="F115" s="14">
        <f t="shared" si="35"/>
        <v>0</v>
      </c>
      <c r="G115" s="14">
        <f t="shared" si="29"/>
        <v>0</v>
      </c>
      <c r="H115" s="14">
        <f t="shared" si="36"/>
        <v>0</v>
      </c>
      <c r="I115" s="24">
        <f t="shared" si="37"/>
        <v>0</v>
      </c>
      <c r="J115" s="24">
        <f t="shared" si="28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30"/>
        <v>122029</v>
      </c>
      <c r="B116" s="12">
        <f ca="1" t="shared" si="31"/>
        <v>47473</v>
      </c>
      <c r="C116" s="13">
        <f t="shared" si="32"/>
        <v>0</v>
      </c>
      <c r="D116" s="13">
        <f t="shared" si="33"/>
        <v>0</v>
      </c>
      <c r="E116" s="13">
        <f t="shared" si="34"/>
        <v>0</v>
      </c>
      <c r="F116" s="14">
        <f t="shared" si="35"/>
        <v>0</v>
      </c>
      <c r="G116" s="14">
        <f t="shared" si="29"/>
        <v>0</v>
      </c>
      <c r="H116" s="14">
        <f t="shared" si="36"/>
        <v>0</v>
      </c>
      <c r="I116" s="24">
        <f t="shared" si="37"/>
        <v>0</v>
      </c>
      <c r="J116" s="24">
        <f t="shared" si="28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30"/>
        <v>12030</v>
      </c>
      <c r="B117" s="12">
        <f ca="1" t="shared" si="31"/>
        <v>47504</v>
      </c>
      <c r="C117" s="13">
        <f t="shared" si="32"/>
        <v>0</v>
      </c>
      <c r="D117" s="13">
        <f t="shared" si="33"/>
        <v>0</v>
      </c>
      <c r="E117" s="13">
        <f t="shared" si="34"/>
        <v>0</v>
      </c>
      <c r="F117" s="14">
        <f t="shared" si="35"/>
        <v>0</v>
      </c>
      <c r="G117" s="14">
        <f t="shared" si="29"/>
        <v>0</v>
      </c>
      <c r="H117" s="14">
        <f t="shared" si="36"/>
        <v>0</v>
      </c>
      <c r="I117" s="24">
        <f t="shared" si="37"/>
        <v>0</v>
      </c>
      <c r="J117" s="24">
        <f t="shared" si="28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30"/>
        <v>22030</v>
      </c>
      <c r="B118" s="12">
        <f ca="1" t="shared" si="31"/>
        <v>47535</v>
      </c>
      <c r="C118" s="13">
        <f t="shared" si="32"/>
        <v>0</v>
      </c>
      <c r="D118" s="13">
        <f t="shared" si="33"/>
        <v>0</v>
      </c>
      <c r="E118" s="13">
        <f t="shared" si="34"/>
        <v>0</v>
      </c>
      <c r="F118" s="14">
        <f t="shared" si="35"/>
        <v>0</v>
      </c>
      <c r="G118" s="14">
        <f t="shared" si="29"/>
        <v>0</v>
      </c>
      <c r="H118" s="14">
        <f t="shared" si="36"/>
        <v>0</v>
      </c>
      <c r="I118" s="24">
        <f t="shared" si="37"/>
        <v>0</v>
      </c>
      <c r="J118" s="24">
        <f t="shared" si="28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30"/>
        <v>32030</v>
      </c>
      <c r="B119" s="12">
        <f ca="1" t="shared" si="31"/>
        <v>47563</v>
      </c>
      <c r="C119" s="13">
        <f t="shared" si="32"/>
        <v>0</v>
      </c>
      <c r="D119" s="13">
        <f t="shared" si="33"/>
        <v>0</v>
      </c>
      <c r="E119" s="13">
        <f t="shared" si="34"/>
        <v>0</v>
      </c>
      <c r="F119" s="14">
        <f t="shared" si="35"/>
        <v>0</v>
      </c>
      <c r="G119" s="14">
        <f t="shared" si="29"/>
        <v>0</v>
      </c>
      <c r="H119" s="14">
        <f t="shared" si="36"/>
        <v>0</v>
      </c>
      <c r="I119" s="24">
        <f t="shared" si="37"/>
        <v>0</v>
      </c>
      <c r="J119" s="24">
        <f t="shared" si="28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30"/>
        <v>42030</v>
      </c>
      <c r="B120" s="12">
        <f ca="1" t="shared" si="31"/>
        <v>47594</v>
      </c>
      <c r="C120" s="13">
        <f t="shared" si="32"/>
        <v>0</v>
      </c>
      <c r="D120" s="13">
        <f t="shared" si="33"/>
        <v>0</v>
      </c>
      <c r="E120" s="13">
        <f t="shared" si="34"/>
        <v>0</v>
      </c>
      <c r="F120" s="14">
        <f t="shared" si="35"/>
        <v>0</v>
      </c>
      <c r="G120" s="14">
        <f t="shared" si="29"/>
        <v>0</v>
      </c>
      <c r="H120" s="14">
        <f t="shared" si="36"/>
        <v>0</v>
      </c>
      <c r="I120" s="24">
        <f t="shared" si="37"/>
        <v>0</v>
      </c>
      <c r="J120" s="24">
        <f t="shared" si="28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30"/>
        <v>52030</v>
      </c>
      <c r="B121" s="12">
        <f ca="1" t="shared" si="31"/>
        <v>47624</v>
      </c>
      <c r="C121" s="13">
        <f t="shared" si="32"/>
        <v>0</v>
      </c>
      <c r="D121" s="13">
        <f t="shared" si="33"/>
        <v>0</v>
      </c>
      <c r="E121" s="13">
        <f t="shared" si="34"/>
        <v>0</v>
      </c>
      <c r="F121" s="14">
        <f t="shared" si="35"/>
        <v>0</v>
      </c>
      <c r="G121" s="14">
        <f t="shared" si="29"/>
        <v>0</v>
      </c>
      <c r="H121" s="14">
        <f t="shared" si="36"/>
        <v>0</v>
      </c>
      <c r="I121" s="24">
        <f t="shared" si="37"/>
        <v>0</v>
      </c>
      <c r="J121" s="24">
        <f t="shared" si="28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30"/>
        <v>62030</v>
      </c>
      <c r="B122" s="12">
        <f ca="1" t="shared" si="31"/>
        <v>47655</v>
      </c>
      <c r="C122" s="13">
        <f t="shared" si="32"/>
        <v>0</v>
      </c>
      <c r="D122" s="13">
        <f t="shared" si="33"/>
        <v>0</v>
      </c>
      <c r="E122" s="13">
        <f t="shared" si="34"/>
        <v>0</v>
      </c>
      <c r="F122" s="14">
        <f t="shared" si="35"/>
        <v>0</v>
      </c>
      <c r="G122" s="14">
        <f t="shared" si="29"/>
        <v>0</v>
      </c>
      <c r="H122" s="14">
        <f t="shared" si="36"/>
        <v>0</v>
      </c>
      <c r="I122" s="24">
        <f t="shared" si="37"/>
        <v>0</v>
      </c>
      <c r="J122" s="24">
        <f t="shared" si="28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30"/>
        <v>72030</v>
      </c>
      <c r="B123" s="12">
        <f ca="1" t="shared" si="31"/>
        <v>47685</v>
      </c>
      <c r="C123" s="13">
        <f t="shared" si="32"/>
        <v>0</v>
      </c>
      <c r="D123" s="13">
        <f t="shared" si="33"/>
        <v>0</v>
      </c>
      <c r="E123" s="13">
        <f t="shared" si="34"/>
        <v>0</v>
      </c>
      <c r="F123" s="14">
        <f t="shared" si="35"/>
        <v>0</v>
      </c>
      <c r="G123" s="14">
        <f t="shared" si="29"/>
        <v>0</v>
      </c>
      <c r="H123" s="14">
        <f t="shared" si="36"/>
        <v>0</v>
      </c>
      <c r="I123" s="24">
        <f t="shared" si="37"/>
        <v>0</v>
      </c>
      <c r="J123" s="24">
        <f t="shared" si="28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30"/>
        <v>82030</v>
      </c>
      <c r="B124" s="12">
        <f ca="1" t="shared" si="31"/>
        <v>47716</v>
      </c>
      <c r="C124" s="13">
        <f t="shared" si="32"/>
        <v>0</v>
      </c>
      <c r="D124" s="13">
        <f t="shared" si="33"/>
        <v>0</v>
      </c>
      <c r="E124" s="13">
        <f t="shared" si="34"/>
        <v>0</v>
      </c>
      <c r="F124" s="14">
        <f t="shared" si="35"/>
        <v>0</v>
      </c>
      <c r="G124" s="14">
        <f t="shared" si="29"/>
        <v>0</v>
      </c>
      <c r="H124" s="14">
        <f t="shared" si="36"/>
        <v>0</v>
      </c>
      <c r="I124" s="24">
        <f t="shared" si="37"/>
        <v>0</v>
      </c>
      <c r="J124" s="24">
        <f t="shared" si="28"/>
        <v>0</v>
      </c>
      <c r="K124" s="25"/>
      <c r="L124" s="26"/>
      <c r="M124" s="25"/>
      <c r="N124" s="26"/>
      <c r="O124" s="25"/>
      <c r="P124" s="26"/>
      <c r="S124" s="5"/>
    </row>
    <row r="125" spans="18:18">
      <c r="R125" s="5"/>
    </row>
  </sheetData>
  <mergeCells count="10">
    <mergeCell ref="C1:G1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K12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2:K1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11" operator="lessThan">
      <formula>0</formula>
    </cfRule>
  </conditionalFormatting>
  <conditionalFormatting sqref="M5:M15;O5:O15;K5:K2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24;O16:O124;K6:K1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5"/>
  <sheetViews>
    <sheetView zoomScale="90" zoomScaleNormal="90" topLeftCell="B1" workbookViewId="0">
      <selection activeCell="S3" sqref="S3"/>
    </sheetView>
  </sheetViews>
  <sheetFormatPr defaultColWidth="11" defaultRowHeight="15"/>
  <cols>
    <col min="1" max="1" width="7" hidden="1" customWidth="1"/>
    <col min="3" max="4" width="17" customWidth="1"/>
    <col min="5" max="10" width="12" customWidth="1"/>
    <col min="15" max="15" width="12" customWidth="1"/>
    <col min="16" max="16" width="12.1428571428571" customWidth="1"/>
    <col min="17" max="17" width="10.7142857142857" customWidth="1"/>
    <col min="18" max="18" width="20" customWidth="1"/>
    <col min="19" max="19" width="19.4285714285714" customWidth="1"/>
    <col min="20" max="20" width="10.7142857142857" customWidth="1"/>
  </cols>
  <sheetData>
    <row r="1" spans="2:17">
      <c r="B1" s="1" t="s">
        <v>9</v>
      </c>
      <c r="C1" s="2"/>
      <c r="D1" s="3"/>
      <c r="E1" s="3"/>
      <c r="F1" s="3"/>
      <c r="G1" s="3"/>
      <c r="H1" s="4"/>
      <c r="I1" s="15"/>
      <c r="J1" s="15" t="s">
        <v>11</v>
      </c>
      <c r="K1" s="16">
        <v>0.1</v>
      </c>
      <c r="L1" s="17" t="s">
        <v>12</v>
      </c>
      <c r="M1" s="18">
        <f ca="1">TODAY()</f>
        <v>44095</v>
      </c>
      <c r="N1" s="19" t="s">
        <v>13</v>
      </c>
      <c r="O1" s="20"/>
      <c r="Q1" s="31"/>
    </row>
    <row r="2" spans="1:1">
      <c r="A2" s="5" t="str">
        <f ca="1">A3&amp;A4</f>
        <v>92020</v>
      </c>
    </row>
    <row r="3" spans="1:19">
      <c r="A3">
        <f ca="1">MONTH(TODAY())</f>
        <v>9</v>
      </c>
      <c r="B3" s="6" t="s">
        <v>14</v>
      </c>
      <c r="C3" s="7" t="s">
        <v>4</v>
      </c>
      <c r="D3" s="8" t="s">
        <v>15</v>
      </c>
      <c r="E3" s="7" t="s">
        <v>16</v>
      </c>
      <c r="F3" s="9" t="s">
        <v>17</v>
      </c>
      <c r="G3" s="9" t="s">
        <v>18</v>
      </c>
      <c r="H3" s="9" t="s">
        <v>19</v>
      </c>
      <c r="I3" s="8" t="s">
        <v>20</v>
      </c>
      <c r="J3" s="7" t="s">
        <v>21</v>
      </c>
      <c r="K3" s="21" t="s">
        <v>22</v>
      </c>
      <c r="L3" s="6"/>
      <c r="M3" s="6"/>
      <c r="N3" s="6"/>
      <c r="O3" s="6"/>
      <c r="P3" s="6"/>
      <c r="R3" s="32" t="s">
        <v>2</v>
      </c>
      <c r="S3" s="33">
        <f ca="1">VLOOKUP($A$2,$A$5:$P$127,9,FALSE)</f>
        <v>0</v>
      </c>
    </row>
    <row r="4" ht="15.75" spans="1:19">
      <c r="A4">
        <f ca="1">YEAR(TODAY())</f>
        <v>2020</v>
      </c>
      <c r="B4" s="6"/>
      <c r="C4" s="7"/>
      <c r="D4" s="10"/>
      <c r="E4" s="7"/>
      <c r="F4" s="11"/>
      <c r="G4" s="11"/>
      <c r="H4" s="11"/>
      <c r="I4" s="22"/>
      <c r="J4" s="7"/>
      <c r="K4" s="23" t="s">
        <v>14</v>
      </c>
      <c r="L4" s="23" t="s">
        <v>23</v>
      </c>
      <c r="M4" s="23" t="s">
        <v>14</v>
      </c>
      <c r="N4" s="23" t="s">
        <v>23</v>
      </c>
      <c r="O4" s="23" t="s">
        <v>14</v>
      </c>
      <c r="P4" s="23" t="s">
        <v>23</v>
      </c>
      <c r="R4" s="34" t="s">
        <v>3</v>
      </c>
      <c r="S4" s="33">
        <f ca="1">VLOOKUP($A$2,$A$5:$P$127,8,FALSE)</f>
        <v>0</v>
      </c>
    </row>
    <row r="5" ht="15.75" spans="1:19">
      <c r="A5" s="5" t="str">
        <f ca="1">(MONTH(B5)&amp;YEAR(B5))</f>
        <v>92020</v>
      </c>
      <c r="B5" s="12">
        <f ca="1">EDATE(M1,0)</f>
        <v>44095</v>
      </c>
      <c r="C5" s="13">
        <f>IF(H5&gt;0,O1-H5,IF(J5&lt;0,O1-J5,O1))</f>
        <v>0</v>
      </c>
      <c r="D5" s="13"/>
      <c r="E5" s="13">
        <f>IF(OR(J5&lt;&gt;0,I5&lt;&gt;O1),O1*K1,0)</f>
        <v>0</v>
      </c>
      <c r="F5" s="14">
        <f>IF((J5+I5)&lt;0,0,IF((J5+I5)&gt;E5,E5,J5))</f>
        <v>0</v>
      </c>
      <c r="G5" s="14">
        <f t="shared" ref="G5:G36" si="0">E5-F5</f>
        <v>0</v>
      </c>
      <c r="H5" s="14">
        <f>IF(J5+I5&gt;F5,J5-F5,0)</f>
        <v>0</v>
      </c>
      <c r="I5" s="24">
        <f>-SUMIF($L5:$P5,"&lt;0",$L5:$P5)+O1</f>
        <v>0</v>
      </c>
      <c r="J5" s="24">
        <f t="shared" ref="J5:J36" si="1">SUMIF($L5:$P5,"&gt;0",$L5:$P5)</f>
        <v>0</v>
      </c>
      <c r="K5" s="25"/>
      <c r="L5" s="26"/>
      <c r="M5" s="25"/>
      <c r="N5" s="26"/>
      <c r="O5" s="25"/>
      <c r="P5" s="26"/>
      <c r="R5" s="34" t="s">
        <v>4</v>
      </c>
      <c r="S5" s="33">
        <f ca="1">VLOOKUP($A$2,$A$5:$P$127,3,FALSE)</f>
        <v>0</v>
      </c>
    </row>
    <row r="6" ht="15.75" spans="1:19">
      <c r="A6" s="5" t="str">
        <f ca="1" t="shared" ref="A6:A37" si="2">MONTH(B6)&amp;YEAR(B6)</f>
        <v>102020</v>
      </c>
      <c r="B6" s="12">
        <f ca="1" t="shared" ref="B6:B37" si="3">EDATE(B5,1)</f>
        <v>44125</v>
      </c>
      <c r="C6" s="13">
        <f t="shared" ref="C6:C37" si="4">C5-H6+I6</f>
        <v>0</v>
      </c>
      <c r="D6" s="13">
        <f t="shared" ref="D6:D37" si="5">C5*$K$1</f>
        <v>0</v>
      </c>
      <c r="E6" s="13">
        <f t="shared" ref="E6:E37" si="6">C5*$K$1+G5</f>
        <v>0</v>
      </c>
      <c r="F6" s="14">
        <f t="shared" ref="F6:F37" si="7">IF(J6&gt;E6,E6,J6)</f>
        <v>0</v>
      </c>
      <c r="G6" s="14">
        <f t="shared" si="0"/>
        <v>0</v>
      </c>
      <c r="H6" s="14">
        <f t="shared" ref="H6:H37" si="8">IF(J6&gt;F6,J6-F6,0)</f>
        <v>0</v>
      </c>
      <c r="I6" s="24">
        <f t="shared" ref="I6:I37" si="9">-SUMIF(L6:P6,"&lt;0",L6:P6)</f>
        <v>0</v>
      </c>
      <c r="J6" s="24">
        <f t="shared" si="1"/>
        <v>0</v>
      </c>
      <c r="K6" s="27"/>
      <c r="L6" s="26"/>
      <c r="M6" s="27"/>
      <c r="N6" s="28"/>
      <c r="O6" s="27"/>
      <c r="P6" s="28"/>
      <c r="R6" s="34" t="s">
        <v>5</v>
      </c>
      <c r="S6" s="33">
        <f ca="1">VLOOKUP($A$2,$A$5:$P$127,4,FALSE)</f>
        <v>0</v>
      </c>
    </row>
    <row r="7" ht="15.75" spans="1:19">
      <c r="A7" s="5" t="str">
        <f ca="1" t="shared" si="2"/>
        <v>112020</v>
      </c>
      <c r="B7" s="12">
        <f ca="1" t="shared" si="3"/>
        <v>44156</v>
      </c>
      <c r="C7" s="13">
        <f t="shared" si="4"/>
        <v>0</v>
      </c>
      <c r="D7" s="13">
        <f t="shared" si="5"/>
        <v>0</v>
      </c>
      <c r="E7" s="13">
        <f t="shared" si="6"/>
        <v>0</v>
      </c>
      <c r="F7" s="14">
        <f t="shared" si="7"/>
        <v>0</v>
      </c>
      <c r="G7" s="14">
        <f t="shared" si="0"/>
        <v>0</v>
      </c>
      <c r="H7" s="14">
        <f t="shared" si="8"/>
        <v>0</v>
      </c>
      <c r="I7" s="24">
        <f t="shared" si="9"/>
        <v>0</v>
      </c>
      <c r="J7" s="24">
        <f t="shared" si="1"/>
        <v>0</v>
      </c>
      <c r="K7" s="27"/>
      <c r="L7" s="26"/>
      <c r="M7" s="27"/>
      <c r="N7" s="28"/>
      <c r="O7" s="27"/>
      <c r="P7" s="28"/>
      <c r="R7" s="35" t="s">
        <v>24</v>
      </c>
      <c r="S7" s="33">
        <f ca="1">VLOOKUP($A$2,$A$5:$P$127,7,FALSE)</f>
        <v>0</v>
      </c>
    </row>
    <row r="8" ht="15.75" spans="1:19">
      <c r="A8" s="5" t="str">
        <f ca="1" t="shared" si="2"/>
        <v>122020</v>
      </c>
      <c r="B8" s="12">
        <f ca="1" t="shared" si="3"/>
        <v>44186</v>
      </c>
      <c r="C8" s="13">
        <f t="shared" si="4"/>
        <v>0</v>
      </c>
      <c r="D8" s="13">
        <f t="shared" si="5"/>
        <v>0</v>
      </c>
      <c r="E8" s="13">
        <f t="shared" si="6"/>
        <v>0</v>
      </c>
      <c r="F8" s="14">
        <f t="shared" si="7"/>
        <v>0</v>
      </c>
      <c r="G8" s="14">
        <f t="shared" si="0"/>
        <v>0</v>
      </c>
      <c r="H8" s="14">
        <f t="shared" si="8"/>
        <v>0</v>
      </c>
      <c r="I8" s="24">
        <f t="shared" si="9"/>
        <v>0</v>
      </c>
      <c r="J8" s="24">
        <f t="shared" si="1"/>
        <v>0</v>
      </c>
      <c r="K8" s="27"/>
      <c r="L8" s="26"/>
      <c r="M8" s="27"/>
      <c r="N8" s="28"/>
      <c r="O8" s="27"/>
      <c r="P8" s="28"/>
      <c r="R8" s="32" t="s">
        <v>7</v>
      </c>
      <c r="S8" s="33">
        <f ca="1">VLOOKUP($A$2,$A$5:$P$127,6,FALSE)</f>
        <v>0</v>
      </c>
    </row>
    <row r="9" ht="15.75" spans="1:19">
      <c r="A9" s="5" t="str">
        <f ca="1" t="shared" si="2"/>
        <v>12021</v>
      </c>
      <c r="B9" s="12">
        <f ca="1" t="shared" si="3"/>
        <v>44217</v>
      </c>
      <c r="C9" s="13">
        <f t="shared" si="4"/>
        <v>0</v>
      </c>
      <c r="D9" s="13">
        <f t="shared" si="5"/>
        <v>0</v>
      </c>
      <c r="E9" s="13">
        <f t="shared" si="6"/>
        <v>0</v>
      </c>
      <c r="F9" s="14">
        <f t="shared" si="7"/>
        <v>0</v>
      </c>
      <c r="G9" s="14">
        <f t="shared" si="0"/>
        <v>0</v>
      </c>
      <c r="H9" s="14">
        <f t="shared" si="8"/>
        <v>0</v>
      </c>
      <c r="I9" s="24">
        <f t="shared" si="9"/>
        <v>0</v>
      </c>
      <c r="J9" s="24">
        <f t="shared" si="1"/>
        <v>0</v>
      </c>
      <c r="K9" s="27"/>
      <c r="L9" s="26"/>
      <c r="M9" s="27"/>
      <c r="N9" s="28"/>
      <c r="O9" s="27"/>
      <c r="P9" s="28"/>
      <c r="S9" s="5"/>
    </row>
    <row r="10" ht="15.75" spans="1:19">
      <c r="A10" s="5" t="str">
        <f ca="1" t="shared" si="2"/>
        <v>22021</v>
      </c>
      <c r="B10" s="12">
        <f ca="1" t="shared" si="3"/>
        <v>44248</v>
      </c>
      <c r="C10" s="13">
        <f t="shared" si="4"/>
        <v>0</v>
      </c>
      <c r="D10" s="13">
        <f t="shared" si="5"/>
        <v>0</v>
      </c>
      <c r="E10" s="13">
        <f t="shared" si="6"/>
        <v>0</v>
      </c>
      <c r="F10" s="14">
        <f t="shared" si="7"/>
        <v>0</v>
      </c>
      <c r="G10" s="14">
        <f t="shared" si="0"/>
        <v>0</v>
      </c>
      <c r="H10" s="14">
        <f t="shared" si="8"/>
        <v>0</v>
      </c>
      <c r="I10" s="24">
        <f t="shared" si="9"/>
        <v>0</v>
      </c>
      <c r="J10" s="24">
        <f t="shared" si="1"/>
        <v>0</v>
      </c>
      <c r="K10" s="27"/>
      <c r="L10" s="26"/>
      <c r="M10" s="27"/>
      <c r="N10" s="28"/>
      <c r="O10" s="27"/>
      <c r="P10" s="28"/>
      <c r="S10" s="5"/>
    </row>
    <row r="11" ht="15.75" spans="1:19">
      <c r="A11" s="5" t="str">
        <f ca="1" t="shared" si="2"/>
        <v>32021</v>
      </c>
      <c r="B11" s="12">
        <f ca="1" t="shared" si="3"/>
        <v>44276</v>
      </c>
      <c r="C11" s="13">
        <f t="shared" si="4"/>
        <v>0</v>
      </c>
      <c r="D11" s="13">
        <f t="shared" si="5"/>
        <v>0</v>
      </c>
      <c r="E11" s="13">
        <f t="shared" si="6"/>
        <v>0</v>
      </c>
      <c r="F11" s="14">
        <f t="shared" si="7"/>
        <v>0</v>
      </c>
      <c r="G11" s="14">
        <f t="shared" si="0"/>
        <v>0</v>
      </c>
      <c r="H11" s="14">
        <f t="shared" si="8"/>
        <v>0</v>
      </c>
      <c r="I11" s="24">
        <f t="shared" si="9"/>
        <v>0</v>
      </c>
      <c r="J11" s="24">
        <f t="shared" si="1"/>
        <v>0</v>
      </c>
      <c r="K11" s="27"/>
      <c r="L11" s="26"/>
      <c r="M11" s="27"/>
      <c r="N11" s="28"/>
      <c r="O11" s="27"/>
      <c r="P11" s="28"/>
      <c r="S11" s="5"/>
    </row>
    <row r="12" ht="15.75" spans="1:19">
      <c r="A12" s="5" t="str">
        <f ca="1" t="shared" si="2"/>
        <v>42021</v>
      </c>
      <c r="B12" s="12">
        <f ca="1" t="shared" si="3"/>
        <v>44307</v>
      </c>
      <c r="C12" s="13">
        <f t="shared" si="4"/>
        <v>0</v>
      </c>
      <c r="D12" s="13">
        <f t="shared" si="5"/>
        <v>0</v>
      </c>
      <c r="E12" s="13">
        <f t="shared" si="6"/>
        <v>0</v>
      </c>
      <c r="F12" s="14">
        <f t="shared" si="7"/>
        <v>0</v>
      </c>
      <c r="G12" s="14">
        <f t="shared" si="0"/>
        <v>0</v>
      </c>
      <c r="H12" s="14">
        <f t="shared" si="8"/>
        <v>0</v>
      </c>
      <c r="I12" s="24">
        <f t="shared" si="9"/>
        <v>0</v>
      </c>
      <c r="J12" s="24">
        <f t="shared" si="1"/>
        <v>0</v>
      </c>
      <c r="K12" s="27"/>
      <c r="L12" s="26"/>
      <c r="M12" s="27"/>
      <c r="N12" s="28"/>
      <c r="O12" s="27"/>
      <c r="P12" s="28"/>
      <c r="S12" s="5"/>
    </row>
    <row r="13" ht="15.75" spans="1:19">
      <c r="A13" s="5" t="str">
        <f ca="1" t="shared" si="2"/>
        <v>52021</v>
      </c>
      <c r="B13" s="12">
        <f ca="1" t="shared" si="3"/>
        <v>44337</v>
      </c>
      <c r="C13" s="13">
        <f t="shared" si="4"/>
        <v>0</v>
      </c>
      <c r="D13" s="13">
        <f t="shared" si="5"/>
        <v>0</v>
      </c>
      <c r="E13" s="13">
        <f t="shared" si="6"/>
        <v>0</v>
      </c>
      <c r="F13" s="14">
        <f t="shared" si="7"/>
        <v>0</v>
      </c>
      <c r="G13" s="14">
        <f t="shared" si="0"/>
        <v>0</v>
      </c>
      <c r="H13" s="14">
        <f t="shared" si="8"/>
        <v>0</v>
      </c>
      <c r="I13" s="24">
        <f t="shared" si="9"/>
        <v>0</v>
      </c>
      <c r="J13" s="24">
        <f t="shared" si="1"/>
        <v>0</v>
      </c>
      <c r="K13" s="27"/>
      <c r="L13" s="26"/>
      <c r="M13" s="27"/>
      <c r="N13" s="28"/>
      <c r="O13" s="27"/>
      <c r="P13" s="28"/>
      <c r="S13" s="5"/>
    </row>
    <row r="14" ht="15.75" spans="1:19">
      <c r="A14" s="5" t="str">
        <f ca="1" t="shared" si="2"/>
        <v>62021</v>
      </c>
      <c r="B14" s="12">
        <f ca="1" t="shared" si="3"/>
        <v>44368</v>
      </c>
      <c r="C14" s="13">
        <f t="shared" si="4"/>
        <v>0</v>
      </c>
      <c r="D14" s="13">
        <f t="shared" si="5"/>
        <v>0</v>
      </c>
      <c r="E14" s="13">
        <f t="shared" si="6"/>
        <v>0</v>
      </c>
      <c r="F14" s="14">
        <f t="shared" si="7"/>
        <v>0</v>
      </c>
      <c r="G14" s="14">
        <f t="shared" si="0"/>
        <v>0</v>
      </c>
      <c r="H14" s="14">
        <f t="shared" si="8"/>
        <v>0</v>
      </c>
      <c r="I14" s="24">
        <f t="shared" si="9"/>
        <v>0</v>
      </c>
      <c r="J14" s="24">
        <f t="shared" si="1"/>
        <v>0</v>
      </c>
      <c r="K14" s="27"/>
      <c r="L14" s="26"/>
      <c r="M14" s="27"/>
      <c r="N14" s="28"/>
      <c r="O14" s="27"/>
      <c r="P14" s="28"/>
      <c r="S14" s="5"/>
    </row>
    <row r="15" ht="15.75" spans="1:19">
      <c r="A15" s="5" t="str">
        <f ca="1" t="shared" si="2"/>
        <v>72021</v>
      </c>
      <c r="B15" s="12">
        <f ca="1" t="shared" si="3"/>
        <v>44398</v>
      </c>
      <c r="C15" s="13">
        <f t="shared" si="4"/>
        <v>0</v>
      </c>
      <c r="D15" s="13">
        <f t="shared" si="5"/>
        <v>0</v>
      </c>
      <c r="E15" s="13">
        <f t="shared" si="6"/>
        <v>0</v>
      </c>
      <c r="F15" s="14">
        <f t="shared" si="7"/>
        <v>0</v>
      </c>
      <c r="G15" s="14">
        <f t="shared" si="0"/>
        <v>0</v>
      </c>
      <c r="H15" s="14">
        <f t="shared" si="8"/>
        <v>0</v>
      </c>
      <c r="I15" s="24">
        <f t="shared" si="9"/>
        <v>0</v>
      </c>
      <c r="J15" s="24">
        <f t="shared" si="1"/>
        <v>0</v>
      </c>
      <c r="K15" s="29"/>
      <c r="L15" s="26"/>
      <c r="M15" s="29"/>
      <c r="N15" s="30"/>
      <c r="O15" s="29"/>
      <c r="P15" s="30"/>
      <c r="S15" s="5"/>
    </row>
    <row r="16" ht="15.75" spans="1:19">
      <c r="A16" s="5" t="str">
        <f ca="1" t="shared" si="2"/>
        <v>82021</v>
      </c>
      <c r="B16" s="12">
        <f ca="1" t="shared" si="3"/>
        <v>44429</v>
      </c>
      <c r="C16" s="13">
        <f t="shared" si="4"/>
        <v>0</v>
      </c>
      <c r="D16" s="13">
        <f t="shared" si="5"/>
        <v>0</v>
      </c>
      <c r="E16" s="13">
        <f t="shared" si="6"/>
        <v>0</v>
      </c>
      <c r="F16" s="14">
        <f t="shared" si="7"/>
        <v>0</v>
      </c>
      <c r="G16" s="14">
        <f t="shared" si="0"/>
        <v>0</v>
      </c>
      <c r="H16" s="14">
        <f t="shared" si="8"/>
        <v>0</v>
      </c>
      <c r="I16" s="24">
        <f t="shared" si="9"/>
        <v>0</v>
      </c>
      <c r="J16" s="24">
        <f t="shared" si="1"/>
        <v>0</v>
      </c>
      <c r="K16" s="25"/>
      <c r="L16" s="26"/>
      <c r="M16" s="25"/>
      <c r="N16" s="26"/>
      <c r="O16" s="25"/>
      <c r="P16" s="26"/>
      <c r="S16" s="5"/>
    </row>
    <row r="17" ht="15.75" spans="1:19">
      <c r="A17" s="5" t="str">
        <f ca="1" t="shared" si="2"/>
        <v>92021</v>
      </c>
      <c r="B17" s="12">
        <f ca="1" t="shared" si="3"/>
        <v>44460</v>
      </c>
      <c r="C17" s="13">
        <f t="shared" si="4"/>
        <v>0</v>
      </c>
      <c r="D17" s="13">
        <f t="shared" si="5"/>
        <v>0</v>
      </c>
      <c r="E17" s="13">
        <f t="shared" si="6"/>
        <v>0</v>
      </c>
      <c r="F17" s="14">
        <f t="shared" si="7"/>
        <v>0</v>
      </c>
      <c r="G17" s="14">
        <f t="shared" si="0"/>
        <v>0</v>
      </c>
      <c r="H17" s="14">
        <f t="shared" si="8"/>
        <v>0</v>
      </c>
      <c r="I17" s="24">
        <f t="shared" si="9"/>
        <v>0</v>
      </c>
      <c r="J17" s="24">
        <f t="shared" si="1"/>
        <v>0</v>
      </c>
      <c r="K17" s="25"/>
      <c r="L17" s="26"/>
      <c r="M17" s="25"/>
      <c r="N17" s="26"/>
      <c r="O17" s="25"/>
      <c r="P17" s="26"/>
      <c r="S17" s="5"/>
    </row>
    <row r="18" ht="15.75" spans="1:19">
      <c r="A18" s="5" t="str">
        <f ca="1" t="shared" si="2"/>
        <v>102021</v>
      </c>
      <c r="B18" s="12">
        <f ca="1" t="shared" si="3"/>
        <v>44490</v>
      </c>
      <c r="C18" s="13">
        <f t="shared" si="4"/>
        <v>0</v>
      </c>
      <c r="D18" s="13">
        <f t="shared" si="5"/>
        <v>0</v>
      </c>
      <c r="E18" s="13">
        <f t="shared" si="6"/>
        <v>0</v>
      </c>
      <c r="F18" s="14">
        <f t="shared" si="7"/>
        <v>0</v>
      </c>
      <c r="G18" s="14">
        <f t="shared" si="0"/>
        <v>0</v>
      </c>
      <c r="H18" s="14">
        <f t="shared" si="8"/>
        <v>0</v>
      </c>
      <c r="I18" s="24">
        <f t="shared" si="9"/>
        <v>0</v>
      </c>
      <c r="J18" s="24">
        <f t="shared" si="1"/>
        <v>0</v>
      </c>
      <c r="K18" s="25"/>
      <c r="L18" s="26"/>
      <c r="M18" s="25"/>
      <c r="N18" s="26"/>
      <c r="O18" s="25"/>
      <c r="P18" s="26"/>
      <c r="S18" s="5"/>
    </row>
    <row r="19" ht="15.75" spans="1:19">
      <c r="A19" s="5" t="str">
        <f ca="1" t="shared" si="2"/>
        <v>112021</v>
      </c>
      <c r="B19" s="12">
        <f ca="1" t="shared" si="3"/>
        <v>44521</v>
      </c>
      <c r="C19" s="13">
        <f t="shared" si="4"/>
        <v>0</v>
      </c>
      <c r="D19" s="13">
        <f t="shared" si="5"/>
        <v>0</v>
      </c>
      <c r="E19" s="13">
        <f t="shared" si="6"/>
        <v>0</v>
      </c>
      <c r="F19" s="14">
        <f t="shared" si="7"/>
        <v>0</v>
      </c>
      <c r="G19" s="14">
        <f t="shared" si="0"/>
        <v>0</v>
      </c>
      <c r="H19" s="14">
        <f t="shared" si="8"/>
        <v>0</v>
      </c>
      <c r="I19" s="24">
        <f t="shared" si="9"/>
        <v>0</v>
      </c>
      <c r="J19" s="24">
        <f t="shared" si="1"/>
        <v>0</v>
      </c>
      <c r="K19" s="25"/>
      <c r="L19" s="26"/>
      <c r="M19" s="25"/>
      <c r="N19" s="26"/>
      <c r="O19" s="25"/>
      <c r="P19" s="26"/>
      <c r="S19" s="5"/>
    </row>
    <row r="20" ht="15.75" spans="1:19">
      <c r="A20" s="5" t="str">
        <f ca="1" t="shared" si="2"/>
        <v>122021</v>
      </c>
      <c r="B20" s="12">
        <f ca="1" t="shared" si="3"/>
        <v>44551</v>
      </c>
      <c r="C20" s="13">
        <f t="shared" si="4"/>
        <v>0</v>
      </c>
      <c r="D20" s="13">
        <f t="shared" si="5"/>
        <v>0</v>
      </c>
      <c r="E20" s="13">
        <f t="shared" si="6"/>
        <v>0</v>
      </c>
      <c r="F20" s="14">
        <f t="shared" si="7"/>
        <v>0</v>
      </c>
      <c r="G20" s="14">
        <f t="shared" si="0"/>
        <v>0</v>
      </c>
      <c r="H20" s="14">
        <f t="shared" si="8"/>
        <v>0</v>
      </c>
      <c r="I20" s="24">
        <f t="shared" si="9"/>
        <v>0</v>
      </c>
      <c r="J20" s="24">
        <f t="shared" si="1"/>
        <v>0</v>
      </c>
      <c r="K20" s="25"/>
      <c r="L20" s="26"/>
      <c r="M20" s="25"/>
      <c r="N20" s="26"/>
      <c r="O20" s="25"/>
      <c r="P20" s="26"/>
      <c r="S20" s="5"/>
    </row>
    <row r="21" ht="15.75" spans="1:19">
      <c r="A21" s="5" t="str">
        <f ca="1" t="shared" si="2"/>
        <v>12022</v>
      </c>
      <c r="B21" s="12">
        <f ca="1" t="shared" si="3"/>
        <v>44582</v>
      </c>
      <c r="C21" s="13">
        <f t="shared" si="4"/>
        <v>0</v>
      </c>
      <c r="D21" s="13">
        <f t="shared" si="5"/>
        <v>0</v>
      </c>
      <c r="E21" s="13">
        <f t="shared" si="6"/>
        <v>0</v>
      </c>
      <c r="F21" s="14">
        <f t="shared" si="7"/>
        <v>0</v>
      </c>
      <c r="G21" s="14">
        <f t="shared" si="0"/>
        <v>0</v>
      </c>
      <c r="H21" s="14">
        <f t="shared" si="8"/>
        <v>0</v>
      </c>
      <c r="I21" s="24">
        <f t="shared" si="9"/>
        <v>0</v>
      </c>
      <c r="J21" s="24">
        <f t="shared" si="1"/>
        <v>0</v>
      </c>
      <c r="K21" s="25"/>
      <c r="L21" s="26"/>
      <c r="M21" s="25"/>
      <c r="N21" s="26"/>
      <c r="O21" s="25"/>
      <c r="P21" s="26"/>
      <c r="S21" s="5"/>
    </row>
    <row r="22" ht="15.75" spans="1:19">
      <c r="A22" s="5" t="str">
        <f ca="1" t="shared" si="2"/>
        <v>22022</v>
      </c>
      <c r="B22" s="12">
        <f ca="1" t="shared" si="3"/>
        <v>44613</v>
      </c>
      <c r="C22" s="13">
        <f t="shared" si="4"/>
        <v>0</v>
      </c>
      <c r="D22" s="13">
        <f t="shared" si="5"/>
        <v>0</v>
      </c>
      <c r="E22" s="13">
        <f t="shared" si="6"/>
        <v>0</v>
      </c>
      <c r="F22" s="14">
        <f t="shared" si="7"/>
        <v>0</v>
      </c>
      <c r="G22" s="14">
        <f t="shared" si="0"/>
        <v>0</v>
      </c>
      <c r="H22" s="14">
        <f t="shared" si="8"/>
        <v>0</v>
      </c>
      <c r="I22" s="24">
        <f t="shared" si="9"/>
        <v>0</v>
      </c>
      <c r="J22" s="24">
        <f t="shared" si="1"/>
        <v>0</v>
      </c>
      <c r="K22" s="25"/>
      <c r="L22" s="26"/>
      <c r="M22" s="25"/>
      <c r="N22" s="26"/>
      <c r="O22" s="25"/>
      <c r="P22" s="26"/>
      <c r="S22" s="5"/>
    </row>
    <row r="23" ht="15.75" spans="1:19">
      <c r="A23" s="5" t="str">
        <f ca="1" t="shared" si="2"/>
        <v>32022</v>
      </c>
      <c r="B23" s="12">
        <f ca="1" t="shared" si="3"/>
        <v>44641</v>
      </c>
      <c r="C23" s="13">
        <f t="shared" si="4"/>
        <v>0</v>
      </c>
      <c r="D23" s="13">
        <f t="shared" si="5"/>
        <v>0</v>
      </c>
      <c r="E23" s="13">
        <f t="shared" si="6"/>
        <v>0</v>
      </c>
      <c r="F23" s="14">
        <f t="shared" si="7"/>
        <v>0</v>
      </c>
      <c r="G23" s="14">
        <f t="shared" si="0"/>
        <v>0</v>
      </c>
      <c r="H23" s="14">
        <f t="shared" si="8"/>
        <v>0</v>
      </c>
      <c r="I23" s="24">
        <f t="shared" si="9"/>
        <v>0</v>
      </c>
      <c r="J23" s="24">
        <f t="shared" si="1"/>
        <v>0</v>
      </c>
      <c r="K23" s="25"/>
      <c r="L23" s="26"/>
      <c r="M23" s="25"/>
      <c r="N23" s="26"/>
      <c r="O23" s="25"/>
      <c r="P23" s="26"/>
      <c r="S23" s="5"/>
    </row>
    <row r="24" ht="15.75" spans="1:19">
      <c r="A24" s="5" t="str">
        <f ca="1" t="shared" si="2"/>
        <v>42022</v>
      </c>
      <c r="B24" s="12">
        <f ca="1" t="shared" si="3"/>
        <v>44672</v>
      </c>
      <c r="C24" s="13">
        <f t="shared" si="4"/>
        <v>0</v>
      </c>
      <c r="D24" s="13">
        <f t="shared" si="5"/>
        <v>0</v>
      </c>
      <c r="E24" s="13">
        <f t="shared" si="6"/>
        <v>0</v>
      </c>
      <c r="F24" s="14">
        <f t="shared" si="7"/>
        <v>0</v>
      </c>
      <c r="G24" s="14">
        <f t="shared" si="0"/>
        <v>0</v>
      </c>
      <c r="H24" s="14">
        <f t="shared" si="8"/>
        <v>0</v>
      </c>
      <c r="I24" s="24">
        <f t="shared" si="9"/>
        <v>0</v>
      </c>
      <c r="J24" s="24">
        <f t="shared" si="1"/>
        <v>0</v>
      </c>
      <c r="K24" s="25"/>
      <c r="L24" s="26"/>
      <c r="M24" s="25"/>
      <c r="N24" s="26"/>
      <c r="O24" s="25"/>
      <c r="P24" s="26"/>
      <c r="S24" s="5"/>
    </row>
    <row r="25" ht="15.75" spans="1:19">
      <c r="A25" s="5" t="str">
        <f ca="1" t="shared" si="2"/>
        <v>52022</v>
      </c>
      <c r="B25" s="12">
        <f ca="1" t="shared" si="3"/>
        <v>44702</v>
      </c>
      <c r="C25" s="13">
        <f t="shared" si="4"/>
        <v>0</v>
      </c>
      <c r="D25" s="13">
        <f t="shared" si="5"/>
        <v>0</v>
      </c>
      <c r="E25" s="13">
        <f t="shared" si="6"/>
        <v>0</v>
      </c>
      <c r="F25" s="14">
        <f t="shared" si="7"/>
        <v>0</v>
      </c>
      <c r="G25" s="14">
        <f t="shared" si="0"/>
        <v>0</v>
      </c>
      <c r="H25" s="14">
        <f t="shared" si="8"/>
        <v>0</v>
      </c>
      <c r="I25" s="24">
        <f t="shared" si="9"/>
        <v>0</v>
      </c>
      <c r="J25" s="24">
        <f t="shared" si="1"/>
        <v>0</v>
      </c>
      <c r="K25" s="25"/>
      <c r="L25" s="26"/>
      <c r="M25" s="25"/>
      <c r="N25" s="26"/>
      <c r="O25" s="25"/>
      <c r="P25" s="26"/>
      <c r="S25" s="5"/>
    </row>
    <row r="26" ht="15.75" spans="1:19">
      <c r="A26" s="5" t="str">
        <f ca="1" t="shared" si="2"/>
        <v>62022</v>
      </c>
      <c r="B26" s="12">
        <f ca="1" t="shared" si="3"/>
        <v>44733</v>
      </c>
      <c r="C26" s="13">
        <f t="shared" si="4"/>
        <v>0</v>
      </c>
      <c r="D26" s="13">
        <f t="shared" si="5"/>
        <v>0</v>
      </c>
      <c r="E26" s="13">
        <f t="shared" si="6"/>
        <v>0</v>
      </c>
      <c r="F26" s="14">
        <f t="shared" si="7"/>
        <v>0</v>
      </c>
      <c r="G26" s="14">
        <f t="shared" si="0"/>
        <v>0</v>
      </c>
      <c r="H26" s="14">
        <f t="shared" si="8"/>
        <v>0</v>
      </c>
      <c r="I26" s="24">
        <f t="shared" si="9"/>
        <v>0</v>
      </c>
      <c r="J26" s="24">
        <f t="shared" si="1"/>
        <v>0</v>
      </c>
      <c r="K26" s="25"/>
      <c r="L26" s="26"/>
      <c r="M26" s="25"/>
      <c r="N26" s="26"/>
      <c r="O26" s="25"/>
      <c r="P26" s="26"/>
      <c r="S26" s="5"/>
    </row>
    <row r="27" ht="15.75" spans="1:19">
      <c r="A27" s="5" t="str">
        <f ca="1" t="shared" si="2"/>
        <v>72022</v>
      </c>
      <c r="B27" s="12">
        <f ca="1" t="shared" si="3"/>
        <v>44763</v>
      </c>
      <c r="C27" s="13">
        <f t="shared" si="4"/>
        <v>0</v>
      </c>
      <c r="D27" s="13">
        <f t="shared" si="5"/>
        <v>0</v>
      </c>
      <c r="E27" s="13">
        <f t="shared" si="6"/>
        <v>0</v>
      </c>
      <c r="F27" s="14">
        <f t="shared" si="7"/>
        <v>0</v>
      </c>
      <c r="G27" s="14">
        <f t="shared" si="0"/>
        <v>0</v>
      </c>
      <c r="H27" s="14">
        <f t="shared" si="8"/>
        <v>0</v>
      </c>
      <c r="I27" s="24">
        <f t="shared" si="9"/>
        <v>0</v>
      </c>
      <c r="J27" s="24">
        <f t="shared" si="1"/>
        <v>0</v>
      </c>
      <c r="K27" s="25"/>
      <c r="L27" s="26"/>
      <c r="M27" s="25"/>
      <c r="N27" s="26"/>
      <c r="O27" s="25"/>
      <c r="P27" s="26"/>
      <c r="S27" s="5"/>
    </row>
    <row r="28" ht="15.75" spans="1:19">
      <c r="A28" s="5" t="str">
        <f ca="1" t="shared" si="2"/>
        <v>82022</v>
      </c>
      <c r="B28" s="12">
        <f ca="1" t="shared" si="3"/>
        <v>44794</v>
      </c>
      <c r="C28" s="13">
        <f t="shared" si="4"/>
        <v>0</v>
      </c>
      <c r="D28" s="13">
        <f t="shared" si="5"/>
        <v>0</v>
      </c>
      <c r="E28" s="13">
        <f t="shared" si="6"/>
        <v>0</v>
      </c>
      <c r="F28" s="14">
        <f t="shared" si="7"/>
        <v>0</v>
      </c>
      <c r="G28" s="14">
        <f t="shared" si="0"/>
        <v>0</v>
      </c>
      <c r="H28" s="14">
        <f t="shared" si="8"/>
        <v>0</v>
      </c>
      <c r="I28" s="24">
        <f t="shared" si="9"/>
        <v>0</v>
      </c>
      <c r="J28" s="24">
        <f t="shared" si="1"/>
        <v>0</v>
      </c>
      <c r="K28" s="25"/>
      <c r="L28" s="26"/>
      <c r="M28" s="25"/>
      <c r="N28" s="26"/>
      <c r="O28" s="25"/>
      <c r="P28" s="26"/>
      <c r="S28" s="5"/>
    </row>
    <row r="29" ht="15.75" spans="1:19">
      <c r="A29" s="5" t="str">
        <f ca="1" t="shared" si="2"/>
        <v>92022</v>
      </c>
      <c r="B29" s="12">
        <f ca="1" t="shared" si="3"/>
        <v>44825</v>
      </c>
      <c r="C29" s="13">
        <f t="shared" si="4"/>
        <v>0</v>
      </c>
      <c r="D29" s="13">
        <f t="shared" si="5"/>
        <v>0</v>
      </c>
      <c r="E29" s="13">
        <f t="shared" si="6"/>
        <v>0</v>
      </c>
      <c r="F29" s="14">
        <f t="shared" si="7"/>
        <v>0</v>
      </c>
      <c r="G29" s="14">
        <f t="shared" si="0"/>
        <v>0</v>
      </c>
      <c r="H29" s="14">
        <f t="shared" si="8"/>
        <v>0</v>
      </c>
      <c r="I29" s="24">
        <f t="shared" si="9"/>
        <v>0</v>
      </c>
      <c r="J29" s="24">
        <f t="shared" si="1"/>
        <v>0</v>
      </c>
      <c r="K29" s="25"/>
      <c r="L29" s="26"/>
      <c r="M29" s="25"/>
      <c r="N29" s="26"/>
      <c r="O29" s="25"/>
      <c r="P29" s="26"/>
      <c r="S29" s="5"/>
    </row>
    <row r="30" ht="15.75" spans="1:19">
      <c r="A30" s="5" t="str">
        <f ca="1" t="shared" si="2"/>
        <v>102022</v>
      </c>
      <c r="B30" s="12">
        <f ca="1" t="shared" si="3"/>
        <v>44855</v>
      </c>
      <c r="C30" s="13">
        <f t="shared" si="4"/>
        <v>0</v>
      </c>
      <c r="D30" s="13">
        <f t="shared" si="5"/>
        <v>0</v>
      </c>
      <c r="E30" s="13">
        <f t="shared" si="6"/>
        <v>0</v>
      </c>
      <c r="F30" s="14">
        <f t="shared" si="7"/>
        <v>0</v>
      </c>
      <c r="G30" s="14">
        <f t="shared" si="0"/>
        <v>0</v>
      </c>
      <c r="H30" s="14">
        <f t="shared" si="8"/>
        <v>0</v>
      </c>
      <c r="I30" s="24">
        <f t="shared" si="9"/>
        <v>0</v>
      </c>
      <c r="J30" s="24">
        <f t="shared" si="1"/>
        <v>0</v>
      </c>
      <c r="K30" s="25"/>
      <c r="L30" s="26"/>
      <c r="M30" s="25"/>
      <c r="N30" s="26"/>
      <c r="O30" s="25"/>
      <c r="P30" s="26"/>
      <c r="S30" s="5"/>
    </row>
    <row r="31" ht="15.75" spans="1:19">
      <c r="A31" s="5" t="str">
        <f ca="1" t="shared" si="2"/>
        <v>112022</v>
      </c>
      <c r="B31" s="12">
        <f ca="1" t="shared" si="3"/>
        <v>44886</v>
      </c>
      <c r="C31" s="13">
        <f t="shared" si="4"/>
        <v>0</v>
      </c>
      <c r="D31" s="13">
        <f t="shared" si="5"/>
        <v>0</v>
      </c>
      <c r="E31" s="13">
        <f t="shared" si="6"/>
        <v>0</v>
      </c>
      <c r="F31" s="14">
        <f t="shared" si="7"/>
        <v>0</v>
      </c>
      <c r="G31" s="14">
        <f t="shared" si="0"/>
        <v>0</v>
      </c>
      <c r="H31" s="14">
        <f t="shared" si="8"/>
        <v>0</v>
      </c>
      <c r="I31" s="24">
        <f t="shared" si="9"/>
        <v>0</v>
      </c>
      <c r="J31" s="24">
        <f t="shared" si="1"/>
        <v>0</v>
      </c>
      <c r="K31" s="25"/>
      <c r="L31" s="26"/>
      <c r="M31" s="25"/>
      <c r="N31" s="26"/>
      <c r="O31" s="25"/>
      <c r="P31" s="26"/>
      <c r="S31" s="5"/>
    </row>
    <row r="32" ht="15.75" spans="1:19">
      <c r="A32" s="5" t="str">
        <f ca="1" t="shared" si="2"/>
        <v>122022</v>
      </c>
      <c r="B32" s="12">
        <f ca="1" t="shared" si="3"/>
        <v>44916</v>
      </c>
      <c r="C32" s="13">
        <f t="shared" si="4"/>
        <v>0</v>
      </c>
      <c r="D32" s="13">
        <f t="shared" si="5"/>
        <v>0</v>
      </c>
      <c r="E32" s="13">
        <f t="shared" si="6"/>
        <v>0</v>
      </c>
      <c r="F32" s="14">
        <f t="shared" si="7"/>
        <v>0</v>
      </c>
      <c r="G32" s="14">
        <f t="shared" si="0"/>
        <v>0</v>
      </c>
      <c r="H32" s="14">
        <f t="shared" si="8"/>
        <v>0</v>
      </c>
      <c r="I32" s="24">
        <f t="shared" si="9"/>
        <v>0</v>
      </c>
      <c r="J32" s="24">
        <f t="shared" si="1"/>
        <v>0</v>
      </c>
      <c r="K32" s="25"/>
      <c r="L32" s="26"/>
      <c r="M32" s="25"/>
      <c r="N32" s="26"/>
      <c r="O32" s="25"/>
      <c r="P32" s="26"/>
      <c r="S32" s="5"/>
    </row>
    <row r="33" ht="15.75" spans="1:19">
      <c r="A33" s="5" t="str">
        <f ca="1" t="shared" si="2"/>
        <v>12023</v>
      </c>
      <c r="B33" s="12">
        <f ca="1" t="shared" si="3"/>
        <v>44947</v>
      </c>
      <c r="C33" s="13">
        <f t="shared" si="4"/>
        <v>0</v>
      </c>
      <c r="D33" s="13">
        <f t="shared" si="5"/>
        <v>0</v>
      </c>
      <c r="E33" s="13">
        <f t="shared" si="6"/>
        <v>0</v>
      </c>
      <c r="F33" s="14">
        <f t="shared" si="7"/>
        <v>0</v>
      </c>
      <c r="G33" s="14">
        <f t="shared" si="0"/>
        <v>0</v>
      </c>
      <c r="H33" s="14">
        <f t="shared" si="8"/>
        <v>0</v>
      </c>
      <c r="I33" s="24">
        <f t="shared" si="9"/>
        <v>0</v>
      </c>
      <c r="J33" s="24">
        <f t="shared" si="1"/>
        <v>0</v>
      </c>
      <c r="K33" s="25"/>
      <c r="L33" s="26"/>
      <c r="M33" s="25"/>
      <c r="N33" s="26"/>
      <c r="O33" s="25"/>
      <c r="P33" s="26"/>
      <c r="S33" s="5"/>
    </row>
    <row r="34" ht="15.75" spans="1:19">
      <c r="A34" s="5" t="str">
        <f ca="1" t="shared" si="2"/>
        <v>22023</v>
      </c>
      <c r="B34" s="12">
        <f ca="1" t="shared" si="3"/>
        <v>44978</v>
      </c>
      <c r="C34" s="13">
        <f t="shared" si="4"/>
        <v>0</v>
      </c>
      <c r="D34" s="13">
        <f t="shared" si="5"/>
        <v>0</v>
      </c>
      <c r="E34" s="13">
        <f t="shared" si="6"/>
        <v>0</v>
      </c>
      <c r="F34" s="14">
        <f t="shared" si="7"/>
        <v>0</v>
      </c>
      <c r="G34" s="14">
        <f t="shared" si="0"/>
        <v>0</v>
      </c>
      <c r="H34" s="14">
        <f t="shared" si="8"/>
        <v>0</v>
      </c>
      <c r="I34" s="24">
        <f t="shared" si="9"/>
        <v>0</v>
      </c>
      <c r="J34" s="24">
        <f t="shared" si="1"/>
        <v>0</v>
      </c>
      <c r="K34" s="25"/>
      <c r="L34" s="26"/>
      <c r="M34" s="25"/>
      <c r="N34" s="26"/>
      <c r="O34" s="25"/>
      <c r="P34" s="26"/>
      <c r="S34" s="5"/>
    </row>
    <row r="35" ht="15.75" spans="1:19">
      <c r="A35" s="5" t="str">
        <f ca="1" t="shared" si="2"/>
        <v>32023</v>
      </c>
      <c r="B35" s="12">
        <f ca="1" t="shared" si="3"/>
        <v>45006</v>
      </c>
      <c r="C35" s="13">
        <f t="shared" si="4"/>
        <v>0</v>
      </c>
      <c r="D35" s="13">
        <f t="shared" si="5"/>
        <v>0</v>
      </c>
      <c r="E35" s="13">
        <f t="shared" si="6"/>
        <v>0</v>
      </c>
      <c r="F35" s="14">
        <f t="shared" si="7"/>
        <v>0</v>
      </c>
      <c r="G35" s="14">
        <f t="shared" si="0"/>
        <v>0</v>
      </c>
      <c r="H35" s="14">
        <f t="shared" si="8"/>
        <v>0</v>
      </c>
      <c r="I35" s="24">
        <f t="shared" si="9"/>
        <v>0</v>
      </c>
      <c r="J35" s="24">
        <f t="shared" si="1"/>
        <v>0</v>
      </c>
      <c r="K35" s="25"/>
      <c r="L35" s="26"/>
      <c r="M35" s="25"/>
      <c r="N35" s="26"/>
      <c r="O35" s="25"/>
      <c r="P35" s="26"/>
      <c r="S35" s="5"/>
    </row>
    <row r="36" ht="15.75" spans="1:19">
      <c r="A36" s="5" t="str">
        <f ca="1" t="shared" si="2"/>
        <v>42023</v>
      </c>
      <c r="B36" s="12">
        <f ca="1" t="shared" si="3"/>
        <v>45037</v>
      </c>
      <c r="C36" s="13">
        <f t="shared" si="4"/>
        <v>0</v>
      </c>
      <c r="D36" s="13">
        <f t="shared" si="5"/>
        <v>0</v>
      </c>
      <c r="E36" s="13">
        <f t="shared" si="6"/>
        <v>0</v>
      </c>
      <c r="F36" s="14">
        <f t="shared" si="7"/>
        <v>0</v>
      </c>
      <c r="G36" s="14">
        <f t="shared" si="0"/>
        <v>0</v>
      </c>
      <c r="H36" s="14">
        <f t="shared" si="8"/>
        <v>0</v>
      </c>
      <c r="I36" s="24">
        <f t="shared" si="9"/>
        <v>0</v>
      </c>
      <c r="J36" s="24">
        <f t="shared" si="1"/>
        <v>0</v>
      </c>
      <c r="K36" s="25"/>
      <c r="L36" s="26"/>
      <c r="M36" s="25"/>
      <c r="N36" s="26"/>
      <c r="O36" s="25"/>
      <c r="P36" s="26"/>
      <c r="S36" s="5"/>
    </row>
    <row r="37" ht="15.75" spans="1:19">
      <c r="A37" s="5" t="str">
        <f ca="1" t="shared" si="2"/>
        <v>52023</v>
      </c>
      <c r="B37" s="12">
        <f ca="1" t="shared" si="3"/>
        <v>45067</v>
      </c>
      <c r="C37" s="13">
        <f t="shared" si="4"/>
        <v>0</v>
      </c>
      <c r="D37" s="13">
        <f t="shared" si="5"/>
        <v>0</v>
      </c>
      <c r="E37" s="13">
        <f t="shared" si="6"/>
        <v>0</v>
      </c>
      <c r="F37" s="14">
        <f t="shared" si="7"/>
        <v>0</v>
      </c>
      <c r="G37" s="14">
        <f t="shared" ref="G37:G68" si="10">E37-F37</f>
        <v>0</v>
      </c>
      <c r="H37" s="14">
        <f t="shared" si="8"/>
        <v>0</v>
      </c>
      <c r="I37" s="24">
        <f t="shared" si="9"/>
        <v>0</v>
      </c>
      <c r="J37" s="24">
        <f t="shared" ref="J37:J68" si="11">SUMIF($L37:$P37,"&gt;0",$L37:$P37)</f>
        <v>0</v>
      </c>
      <c r="K37" s="25"/>
      <c r="L37" s="26"/>
      <c r="M37" s="25"/>
      <c r="N37" s="26"/>
      <c r="O37" s="25"/>
      <c r="P37" s="26"/>
      <c r="S37" s="5"/>
    </row>
    <row r="38" ht="15.75" spans="1:19">
      <c r="A38" s="5" t="str">
        <f ca="1" t="shared" ref="A38:A69" si="12">MONTH(B38)&amp;YEAR(B38)</f>
        <v>62023</v>
      </c>
      <c r="B38" s="12">
        <f ca="1" t="shared" ref="B38:B69" si="13">EDATE(B37,1)</f>
        <v>45098</v>
      </c>
      <c r="C38" s="13">
        <f t="shared" ref="C38:C69" si="14">C37-H38+I38</f>
        <v>0</v>
      </c>
      <c r="D38" s="13">
        <f t="shared" ref="D38:D69" si="15">C37*$K$1</f>
        <v>0</v>
      </c>
      <c r="E38" s="13">
        <f t="shared" ref="E38:E69" si="16">C37*$K$1+G37</f>
        <v>0</v>
      </c>
      <c r="F38" s="14">
        <f t="shared" ref="F38:F69" si="17">IF(J38&gt;E38,E38,J38)</f>
        <v>0</v>
      </c>
      <c r="G38" s="14">
        <f t="shared" si="10"/>
        <v>0</v>
      </c>
      <c r="H38" s="14">
        <f t="shared" ref="H38:H69" si="18">IF(J38&gt;F38,J38-F38,0)</f>
        <v>0</v>
      </c>
      <c r="I38" s="24">
        <f t="shared" ref="I38:I69" si="19">-SUMIF(L38:P38,"&lt;0",L38:P38)</f>
        <v>0</v>
      </c>
      <c r="J38" s="24">
        <f t="shared" si="11"/>
        <v>0</v>
      </c>
      <c r="K38" s="25"/>
      <c r="L38" s="26"/>
      <c r="M38" s="25"/>
      <c r="N38" s="26"/>
      <c r="O38" s="25"/>
      <c r="P38" s="26"/>
      <c r="S38" s="5"/>
    </row>
    <row r="39" ht="15.75" spans="1:19">
      <c r="A39" s="5" t="str">
        <f ca="1" t="shared" si="12"/>
        <v>72023</v>
      </c>
      <c r="B39" s="12">
        <f ca="1" t="shared" si="13"/>
        <v>45128</v>
      </c>
      <c r="C39" s="13">
        <f t="shared" si="14"/>
        <v>0</v>
      </c>
      <c r="D39" s="13">
        <f t="shared" si="15"/>
        <v>0</v>
      </c>
      <c r="E39" s="13">
        <f t="shared" si="16"/>
        <v>0</v>
      </c>
      <c r="F39" s="14">
        <f t="shared" si="17"/>
        <v>0</v>
      </c>
      <c r="G39" s="14">
        <f t="shared" si="10"/>
        <v>0</v>
      </c>
      <c r="H39" s="14">
        <f t="shared" si="18"/>
        <v>0</v>
      </c>
      <c r="I39" s="24">
        <f t="shared" si="19"/>
        <v>0</v>
      </c>
      <c r="J39" s="24">
        <f t="shared" si="11"/>
        <v>0</v>
      </c>
      <c r="K39" s="25"/>
      <c r="L39" s="26"/>
      <c r="M39" s="25"/>
      <c r="N39" s="26"/>
      <c r="O39" s="25"/>
      <c r="P39" s="26"/>
      <c r="S39" s="5"/>
    </row>
    <row r="40" ht="15.75" spans="1:19">
      <c r="A40" s="5" t="str">
        <f ca="1" t="shared" si="12"/>
        <v>82023</v>
      </c>
      <c r="B40" s="12">
        <f ca="1" t="shared" si="13"/>
        <v>45159</v>
      </c>
      <c r="C40" s="13">
        <f t="shared" si="14"/>
        <v>0</v>
      </c>
      <c r="D40" s="13">
        <f t="shared" si="15"/>
        <v>0</v>
      </c>
      <c r="E40" s="13">
        <f t="shared" si="16"/>
        <v>0</v>
      </c>
      <c r="F40" s="14">
        <f t="shared" si="17"/>
        <v>0</v>
      </c>
      <c r="G40" s="14">
        <f t="shared" si="10"/>
        <v>0</v>
      </c>
      <c r="H40" s="14">
        <f t="shared" si="18"/>
        <v>0</v>
      </c>
      <c r="I40" s="24">
        <f t="shared" si="19"/>
        <v>0</v>
      </c>
      <c r="J40" s="24">
        <f t="shared" si="11"/>
        <v>0</v>
      </c>
      <c r="K40" s="25"/>
      <c r="L40" s="26"/>
      <c r="M40" s="25"/>
      <c r="N40" s="26"/>
      <c r="O40" s="25"/>
      <c r="P40" s="26"/>
      <c r="S40" s="5"/>
    </row>
    <row r="41" ht="15.75" spans="1:19">
      <c r="A41" s="5" t="str">
        <f ca="1" t="shared" si="12"/>
        <v>92023</v>
      </c>
      <c r="B41" s="12">
        <f ca="1" t="shared" si="13"/>
        <v>45190</v>
      </c>
      <c r="C41" s="13">
        <f t="shared" si="14"/>
        <v>0</v>
      </c>
      <c r="D41" s="13">
        <f t="shared" si="15"/>
        <v>0</v>
      </c>
      <c r="E41" s="13">
        <f t="shared" si="16"/>
        <v>0</v>
      </c>
      <c r="F41" s="14">
        <f t="shared" si="17"/>
        <v>0</v>
      </c>
      <c r="G41" s="14">
        <f t="shared" si="10"/>
        <v>0</v>
      </c>
      <c r="H41" s="14">
        <f t="shared" si="18"/>
        <v>0</v>
      </c>
      <c r="I41" s="24">
        <f t="shared" si="19"/>
        <v>0</v>
      </c>
      <c r="J41" s="24">
        <f t="shared" si="11"/>
        <v>0</v>
      </c>
      <c r="K41" s="25"/>
      <c r="L41" s="26"/>
      <c r="M41" s="25"/>
      <c r="N41" s="26"/>
      <c r="O41" s="25"/>
      <c r="P41" s="26"/>
      <c r="S41" s="5"/>
    </row>
    <row r="42" ht="15.75" spans="1:19">
      <c r="A42" s="5" t="str">
        <f ca="1" t="shared" si="12"/>
        <v>102023</v>
      </c>
      <c r="B42" s="12">
        <f ca="1" t="shared" si="13"/>
        <v>45220</v>
      </c>
      <c r="C42" s="13">
        <f t="shared" si="14"/>
        <v>0</v>
      </c>
      <c r="D42" s="13">
        <f t="shared" si="15"/>
        <v>0</v>
      </c>
      <c r="E42" s="13">
        <f t="shared" si="16"/>
        <v>0</v>
      </c>
      <c r="F42" s="14">
        <f t="shared" si="17"/>
        <v>0</v>
      </c>
      <c r="G42" s="14">
        <f t="shared" si="10"/>
        <v>0</v>
      </c>
      <c r="H42" s="14">
        <f t="shared" si="18"/>
        <v>0</v>
      </c>
      <c r="I42" s="24">
        <f t="shared" si="19"/>
        <v>0</v>
      </c>
      <c r="J42" s="24">
        <f t="shared" si="11"/>
        <v>0</v>
      </c>
      <c r="K42" s="25"/>
      <c r="L42" s="26"/>
      <c r="M42" s="25"/>
      <c r="N42" s="26"/>
      <c r="O42" s="25"/>
      <c r="P42" s="26"/>
      <c r="S42" s="5"/>
    </row>
    <row r="43" ht="15.75" spans="1:19">
      <c r="A43" s="5" t="str">
        <f ca="1" t="shared" si="12"/>
        <v>112023</v>
      </c>
      <c r="B43" s="12">
        <f ca="1" t="shared" si="13"/>
        <v>45251</v>
      </c>
      <c r="C43" s="13">
        <f t="shared" si="14"/>
        <v>0</v>
      </c>
      <c r="D43" s="13">
        <f t="shared" si="15"/>
        <v>0</v>
      </c>
      <c r="E43" s="13">
        <f t="shared" si="16"/>
        <v>0</v>
      </c>
      <c r="F43" s="14">
        <f t="shared" si="17"/>
        <v>0</v>
      </c>
      <c r="G43" s="14">
        <f t="shared" si="10"/>
        <v>0</v>
      </c>
      <c r="H43" s="14">
        <f t="shared" si="18"/>
        <v>0</v>
      </c>
      <c r="I43" s="24">
        <f t="shared" si="19"/>
        <v>0</v>
      </c>
      <c r="J43" s="24">
        <f t="shared" si="11"/>
        <v>0</v>
      </c>
      <c r="K43" s="25"/>
      <c r="L43" s="26"/>
      <c r="M43" s="25"/>
      <c r="N43" s="26"/>
      <c r="O43" s="25"/>
      <c r="P43" s="26"/>
      <c r="S43" s="5"/>
    </row>
    <row r="44" ht="15.75" spans="1:19">
      <c r="A44" s="5" t="str">
        <f ca="1" t="shared" si="12"/>
        <v>122023</v>
      </c>
      <c r="B44" s="12">
        <f ca="1" t="shared" si="13"/>
        <v>45281</v>
      </c>
      <c r="C44" s="13">
        <f t="shared" si="14"/>
        <v>0</v>
      </c>
      <c r="D44" s="13">
        <f t="shared" si="15"/>
        <v>0</v>
      </c>
      <c r="E44" s="13">
        <f t="shared" si="16"/>
        <v>0</v>
      </c>
      <c r="F44" s="14">
        <f t="shared" si="17"/>
        <v>0</v>
      </c>
      <c r="G44" s="14">
        <f t="shared" si="10"/>
        <v>0</v>
      </c>
      <c r="H44" s="14">
        <f t="shared" si="18"/>
        <v>0</v>
      </c>
      <c r="I44" s="24">
        <f t="shared" si="19"/>
        <v>0</v>
      </c>
      <c r="J44" s="24">
        <f t="shared" si="11"/>
        <v>0</v>
      </c>
      <c r="K44" s="25"/>
      <c r="L44" s="26"/>
      <c r="M44" s="25"/>
      <c r="N44" s="26"/>
      <c r="O44" s="25"/>
      <c r="P44" s="26"/>
      <c r="S44" s="5"/>
    </row>
    <row r="45" ht="15.75" spans="1:19">
      <c r="A45" s="5" t="str">
        <f ca="1" t="shared" si="12"/>
        <v>12024</v>
      </c>
      <c r="B45" s="12">
        <f ca="1" t="shared" si="13"/>
        <v>45312</v>
      </c>
      <c r="C45" s="13">
        <f t="shared" si="14"/>
        <v>0</v>
      </c>
      <c r="D45" s="13">
        <f t="shared" si="15"/>
        <v>0</v>
      </c>
      <c r="E45" s="13">
        <f t="shared" si="16"/>
        <v>0</v>
      </c>
      <c r="F45" s="14">
        <f t="shared" si="17"/>
        <v>0</v>
      </c>
      <c r="G45" s="14">
        <f t="shared" si="10"/>
        <v>0</v>
      </c>
      <c r="H45" s="14">
        <f t="shared" si="18"/>
        <v>0</v>
      </c>
      <c r="I45" s="24">
        <f t="shared" si="19"/>
        <v>0</v>
      </c>
      <c r="J45" s="24">
        <f t="shared" si="11"/>
        <v>0</v>
      </c>
      <c r="K45" s="25"/>
      <c r="L45" s="26"/>
      <c r="M45" s="25"/>
      <c r="N45" s="26"/>
      <c r="O45" s="25"/>
      <c r="P45" s="26"/>
      <c r="S45" s="5"/>
    </row>
    <row r="46" ht="15.75" spans="1:19">
      <c r="A46" s="5" t="str">
        <f ca="1" t="shared" si="12"/>
        <v>22024</v>
      </c>
      <c r="B46" s="12">
        <f ca="1" t="shared" si="13"/>
        <v>45343</v>
      </c>
      <c r="C46" s="13">
        <f t="shared" si="14"/>
        <v>0</v>
      </c>
      <c r="D46" s="13">
        <f t="shared" si="15"/>
        <v>0</v>
      </c>
      <c r="E46" s="13">
        <f t="shared" si="16"/>
        <v>0</v>
      </c>
      <c r="F46" s="14">
        <f t="shared" si="17"/>
        <v>0</v>
      </c>
      <c r="G46" s="14">
        <f t="shared" si="10"/>
        <v>0</v>
      </c>
      <c r="H46" s="14">
        <f t="shared" si="18"/>
        <v>0</v>
      </c>
      <c r="I46" s="24">
        <f t="shared" si="19"/>
        <v>0</v>
      </c>
      <c r="J46" s="24">
        <f t="shared" si="11"/>
        <v>0</v>
      </c>
      <c r="K46" s="25"/>
      <c r="L46" s="26"/>
      <c r="M46" s="25"/>
      <c r="N46" s="26"/>
      <c r="O46" s="25"/>
      <c r="P46" s="26"/>
      <c r="S46" s="5"/>
    </row>
    <row r="47" ht="15.75" spans="1:19">
      <c r="A47" s="5" t="str">
        <f ca="1" t="shared" si="12"/>
        <v>32024</v>
      </c>
      <c r="B47" s="12">
        <f ca="1" t="shared" si="13"/>
        <v>45372</v>
      </c>
      <c r="C47" s="13">
        <f t="shared" si="14"/>
        <v>0</v>
      </c>
      <c r="D47" s="13">
        <f t="shared" si="15"/>
        <v>0</v>
      </c>
      <c r="E47" s="13">
        <f t="shared" si="16"/>
        <v>0</v>
      </c>
      <c r="F47" s="14">
        <f t="shared" si="17"/>
        <v>0</v>
      </c>
      <c r="G47" s="14">
        <f t="shared" si="10"/>
        <v>0</v>
      </c>
      <c r="H47" s="14">
        <f t="shared" si="18"/>
        <v>0</v>
      </c>
      <c r="I47" s="24">
        <f t="shared" si="19"/>
        <v>0</v>
      </c>
      <c r="J47" s="24">
        <f t="shared" si="11"/>
        <v>0</v>
      </c>
      <c r="K47" s="25"/>
      <c r="L47" s="26"/>
      <c r="M47" s="25"/>
      <c r="N47" s="26"/>
      <c r="O47" s="25"/>
      <c r="P47" s="26"/>
      <c r="S47" s="5"/>
    </row>
    <row r="48" ht="15.75" spans="1:19">
      <c r="A48" s="5" t="str">
        <f ca="1" t="shared" si="12"/>
        <v>42024</v>
      </c>
      <c r="B48" s="12">
        <f ca="1" t="shared" si="13"/>
        <v>45403</v>
      </c>
      <c r="C48" s="13">
        <f t="shared" si="14"/>
        <v>0</v>
      </c>
      <c r="D48" s="13">
        <f t="shared" si="15"/>
        <v>0</v>
      </c>
      <c r="E48" s="13">
        <f t="shared" si="16"/>
        <v>0</v>
      </c>
      <c r="F48" s="14">
        <f t="shared" si="17"/>
        <v>0</v>
      </c>
      <c r="G48" s="14">
        <f t="shared" si="10"/>
        <v>0</v>
      </c>
      <c r="H48" s="14">
        <f t="shared" si="18"/>
        <v>0</v>
      </c>
      <c r="I48" s="24">
        <f t="shared" si="19"/>
        <v>0</v>
      </c>
      <c r="J48" s="24">
        <f t="shared" si="11"/>
        <v>0</v>
      </c>
      <c r="K48" s="25"/>
      <c r="L48" s="26"/>
      <c r="M48" s="25"/>
      <c r="N48" s="26"/>
      <c r="O48" s="25"/>
      <c r="P48" s="26"/>
      <c r="S48" s="5"/>
    </row>
    <row r="49" ht="15.75" spans="1:19">
      <c r="A49" s="5" t="str">
        <f ca="1" t="shared" si="12"/>
        <v>52024</v>
      </c>
      <c r="B49" s="12">
        <f ca="1" t="shared" si="13"/>
        <v>45433</v>
      </c>
      <c r="C49" s="13">
        <f t="shared" si="14"/>
        <v>0</v>
      </c>
      <c r="D49" s="13">
        <f t="shared" si="15"/>
        <v>0</v>
      </c>
      <c r="E49" s="13">
        <f t="shared" si="16"/>
        <v>0</v>
      </c>
      <c r="F49" s="14">
        <f t="shared" si="17"/>
        <v>0</v>
      </c>
      <c r="G49" s="14">
        <f t="shared" si="10"/>
        <v>0</v>
      </c>
      <c r="H49" s="14">
        <f t="shared" si="18"/>
        <v>0</v>
      </c>
      <c r="I49" s="24">
        <f t="shared" si="19"/>
        <v>0</v>
      </c>
      <c r="J49" s="24">
        <f t="shared" si="11"/>
        <v>0</v>
      </c>
      <c r="K49" s="25"/>
      <c r="L49" s="26"/>
      <c r="M49" s="25"/>
      <c r="N49" s="26"/>
      <c r="O49" s="25"/>
      <c r="P49" s="26"/>
      <c r="S49" s="5"/>
    </row>
    <row r="50" ht="15.75" spans="1:19">
      <c r="A50" s="5" t="str">
        <f ca="1" t="shared" si="12"/>
        <v>62024</v>
      </c>
      <c r="B50" s="12">
        <f ca="1" t="shared" si="13"/>
        <v>45464</v>
      </c>
      <c r="C50" s="13">
        <f t="shared" si="14"/>
        <v>0</v>
      </c>
      <c r="D50" s="13">
        <f t="shared" si="15"/>
        <v>0</v>
      </c>
      <c r="E50" s="13">
        <f t="shared" si="16"/>
        <v>0</v>
      </c>
      <c r="F50" s="14">
        <f t="shared" si="17"/>
        <v>0</v>
      </c>
      <c r="G50" s="14">
        <f t="shared" si="10"/>
        <v>0</v>
      </c>
      <c r="H50" s="14">
        <f t="shared" si="18"/>
        <v>0</v>
      </c>
      <c r="I50" s="24">
        <f t="shared" si="19"/>
        <v>0</v>
      </c>
      <c r="J50" s="24">
        <f t="shared" si="11"/>
        <v>0</v>
      </c>
      <c r="K50" s="25"/>
      <c r="L50" s="26"/>
      <c r="M50" s="25"/>
      <c r="N50" s="26"/>
      <c r="O50" s="25"/>
      <c r="P50" s="26"/>
      <c r="S50" s="5"/>
    </row>
    <row r="51" ht="15.75" spans="1:19">
      <c r="A51" s="5" t="str">
        <f ca="1" t="shared" si="12"/>
        <v>72024</v>
      </c>
      <c r="B51" s="12">
        <f ca="1" t="shared" si="13"/>
        <v>45494</v>
      </c>
      <c r="C51" s="13">
        <f t="shared" si="14"/>
        <v>0</v>
      </c>
      <c r="D51" s="13">
        <f t="shared" si="15"/>
        <v>0</v>
      </c>
      <c r="E51" s="13">
        <f t="shared" si="16"/>
        <v>0</v>
      </c>
      <c r="F51" s="14">
        <f t="shared" si="17"/>
        <v>0</v>
      </c>
      <c r="G51" s="14">
        <f t="shared" si="10"/>
        <v>0</v>
      </c>
      <c r="H51" s="14">
        <f t="shared" si="18"/>
        <v>0</v>
      </c>
      <c r="I51" s="24">
        <f t="shared" si="19"/>
        <v>0</v>
      </c>
      <c r="J51" s="24">
        <f t="shared" si="11"/>
        <v>0</v>
      </c>
      <c r="K51" s="25"/>
      <c r="L51" s="26"/>
      <c r="M51" s="25"/>
      <c r="N51" s="26"/>
      <c r="O51" s="25"/>
      <c r="P51" s="26"/>
      <c r="S51" s="5"/>
    </row>
    <row r="52" ht="15.75" spans="1:19">
      <c r="A52" s="5" t="str">
        <f ca="1" t="shared" si="12"/>
        <v>82024</v>
      </c>
      <c r="B52" s="12">
        <f ca="1" t="shared" si="13"/>
        <v>45525</v>
      </c>
      <c r="C52" s="13">
        <f t="shared" si="14"/>
        <v>0</v>
      </c>
      <c r="D52" s="13">
        <f t="shared" si="15"/>
        <v>0</v>
      </c>
      <c r="E52" s="13">
        <f t="shared" si="16"/>
        <v>0</v>
      </c>
      <c r="F52" s="14">
        <f t="shared" si="17"/>
        <v>0</v>
      </c>
      <c r="G52" s="14">
        <f t="shared" si="10"/>
        <v>0</v>
      </c>
      <c r="H52" s="14">
        <f t="shared" si="18"/>
        <v>0</v>
      </c>
      <c r="I52" s="24">
        <f t="shared" si="19"/>
        <v>0</v>
      </c>
      <c r="J52" s="24">
        <f t="shared" si="11"/>
        <v>0</v>
      </c>
      <c r="K52" s="25"/>
      <c r="L52" s="26"/>
      <c r="M52" s="25"/>
      <c r="N52" s="26"/>
      <c r="O52" s="25"/>
      <c r="P52" s="26"/>
      <c r="S52" s="5"/>
    </row>
    <row r="53" ht="15.75" spans="1:19">
      <c r="A53" s="5" t="str">
        <f ca="1" t="shared" si="12"/>
        <v>92024</v>
      </c>
      <c r="B53" s="12">
        <f ca="1" t="shared" si="13"/>
        <v>45556</v>
      </c>
      <c r="C53" s="13">
        <f t="shared" si="14"/>
        <v>0</v>
      </c>
      <c r="D53" s="13">
        <f t="shared" si="15"/>
        <v>0</v>
      </c>
      <c r="E53" s="13">
        <f t="shared" si="16"/>
        <v>0</v>
      </c>
      <c r="F53" s="14">
        <f t="shared" si="17"/>
        <v>0</v>
      </c>
      <c r="G53" s="14">
        <f t="shared" si="10"/>
        <v>0</v>
      </c>
      <c r="H53" s="14">
        <f t="shared" si="18"/>
        <v>0</v>
      </c>
      <c r="I53" s="24">
        <f t="shared" si="19"/>
        <v>0</v>
      </c>
      <c r="J53" s="24">
        <f t="shared" si="11"/>
        <v>0</v>
      </c>
      <c r="K53" s="25"/>
      <c r="L53" s="26"/>
      <c r="M53" s="25"/>
      <c r="N53" s="26"/>
      <c r="O53" s="25"/>
      <c r="P53" s="26"/>
      <c r="S53" s="5"/>
    </row>
    <row r="54" ht="15.75" spans="1:19">
      <c r="A54" s="5" t="str">
        <f ca="1" t="shared" si="12"/>
        <v>102024</v>
      </c>
      <c r="B54" s="12">
        <f ca="1" t="shared" si="13"/>
        <v>45586</v>
      </c>
      <c r="C54" s="13">
        <f t="shared" si="14"/>
        <v>0</v>
      </c>
      <c r="D54" s="13">
        <f t="shared" si="15"/>
        <v>0</v>
      </c>
      <c r="E54" s="13">
        <f t="shared" si="16"/>
        <v>0</v>
      </c>
      <c r="F54" s="14">
        <f t="shared" si="17"/>
        <v>0</v>
      </c>
      <c r="G54" s="14">
        <f t="shared" si="10"/>
        <v>0</v>
      </c>
      <c r="H54" s="14">
        <f t="shared" si="18"/>
        <v>0</v>
      </c>
      <c r="I54" s="24">
        <f t="shared" si="19"/>
        <v>0</v>
      </c>
      <c r="J54" s="24">
        <f t="shared" si="11"/>
        <v>0</v>
      </c>
      <c r="K54" s="25"/>
      <c r="L54" s="26"/>
      <c r="M54" s="25"/>
      <c r="N54" s="26"/>
      <c r="O54" s="25"/>
      <c r="P54" s="26"/>
      <c r="S54" s="5"/>
    </row>
    <row r="55" ht="15.75" spans="1:19">
      <c r="A55" s="5" t="str">
        <f ca="1" t="shared" si="12"/>
        <v>112024</v>
      </c>
      <c r="B55" s="12">
        <f ca="1" t="shared" si="13"/>
        <v>45617</v>
      </c>
      <c r="C55" s="13">
        <f t="shared" si="14"/>
        <v>0</v>
      </c>
      <c r="D55" s="13">
        <f t="shared" si="15"/>
        <v>0</v>
      </c>
      <c r="E55" s="13">
        <f t="shared" si="16"/>
        <v>0</v>
      </c>
      <c r="F55" s="14">
        <f t="shared" si="17"/>
        <v>0</v>
      </c>
      <c r="G55" s="14">
        <f t="shared" si="10"/>
        <v>0</v>
      </c>
      <c r="H55" s="14">
        <f t="shared" si="18"/>
        <v>0</v>
      </c>
      <c r="I55" s="24">
        <f t="shared" si="19"/>
        <v>0</v>
      </c>
      <c r="J55" s="24">
        <f t="shared" si="11"/>
        <v>0</v>
      </c>
      <c r="K55" s="25"/>
      <c r="L55" s="26"/>
      <c r="M55" s="25"/>
      <c r="N55" s="26"/>
      <c r="O55" s="25"/>
      <c r="P55" s="26"/>
      <c r="S55" s="5"/>
    </row>
    <row r="56" ht="15.75" spans="1:19">
      <c r="A56" s="5" t="str">
        <f ca="1" t="shared" si="12"/>
        <v>122024</v>
      </c>
      <c r="B56" s="12">
        <f ca="1" t="shared" si="13"/>
        <v>45647</v>
      </c>
      <c r="C56" s="13">
        <f t="shared" si="14"/>
        <v>0</v>
      </c>
      <c r="D56" s="13">
        <f t="shared" si="15"/>
        <v>0</v>
      </c>
      <c r="E56" s="13">
        <f t="shared" si="16"/>
        <v>0</v>
      </c>
      <c r="F56" s="14">
        <f t="shared" si="17"/>
        <v>0</v>
      </c>
      <c r="G56" s="14">
        <f t="shared" si="10"/>
        <v>0</v>
      </c>
      <c r="H56" s="14">
        <f t="shared" si="18"/>
        <v>0</v>
      </c>
      <c r="I56" s="24">
        <f t="shared" si="19"/>
        <v>0</v>
      </c>
      <c r="J56" s="24">
        <f t="shared" si="11"/>
        <v>0</v>
      </c>
      <c r="K56" s="25"/>
      <c r="L56" s="26"/>
      <c r="M56" s="25"/>
      <c r="N56" s="26"/>
      <c r="O56" s="25"/>
      <c r="P56" s="26"/>
      <c r="S56" s="5"/>
    </row>
    <row r="57" ht="15.75" spans="1:19">
      <c r="A57" s="5" t="str">
        <f ca="1" t="shared" si="12"/>
        <v>12025</v>
      </c>
      <c r="B57" s="12">
        <f ca="1" t="shared" si="13"/>
        <v>45678</v>
      </c>
      <c r="C57" s="13">
        <f t="shared" si="14"/>
        <v>0</v>
      </c>
      <c r="D57" s="13">
        <f t="shared" si="15"/>
        <v>0</v>
      </c>
      <c r="E57" s="13">
        <f t="shared" si="16"/>
        <v>0</v>
      </c>
      <c r="F57" s="14">
        <f t="shared" si="17"/>
        <v>0</v>
      </c>
      <c r="G57" s="14">
        <f t="shared" si="10"/>
        <v>0</v>
      </c>
      <c r="H57" s="14">
        <f t="shared" si="18"/>
        <v>0</v>
      </c>
      <c r="I57" s="24">
        <f t="shared" si="19"/>
        <v>0</v>
      </c>
      <c r="J57" s="24">
        <f t="shared" si="11"/>
        <v>0</v>
      </c>
      <c r="K57" s="25"/>
      <c r="L57" s="26"/>
      <c r="M57" s="25"/>
      <c r="N57" s="26"/>
      <c r="O57" s="25"/>
      <c r="P57" s="26"/>
      <c r="S57" s="5"/>
    </row>
    <row r="58" ht="15.75" spans="1:19">
      <c r="A58" s="5" t="str">
        <f ca="1" t="shared" si="12"/>
        <v>22025</v>
      </c>
      <c r="B58" s="12">
        <f ca="1" t="shared" si="13"/>
        <v>45709</v>
      </c>
      <c r="C58" s="13">
        <f t="shared" si="14"/>
        <v>0</v>
      </c>
      <c r="D58" s="13">
        <f t="shared" si="15"/>
        <v>0</v>
      </c>
      <c r="E58" s="13">
        <f t="shared" si="16"/>
        <v>0</v>
      </c>
      <c r="F58" s="14">
        <f t="shared" si="17"/>
        <v>0</v>
      </c>
      <c r="G58" s="14">
        <f t="shared" si="10"/>
        <v>0</v>
      </c>
      <c r="H58" s="14">
        <f t="shared" si="18"/>
        <v>0</v>
      </c>
      <c r="I58" s="24">
        <f t="shared" si="19"/>
        <v>0</v>
      </c>
      <c r="J58" s="24">
        <f t="shared" si="11"/>
        <v>0</v>
      </c>
      <c r="K58" s="25"/>
      <c r="L58" s="26"/>
      <c r="M58" s="25"/>
      <c r="N58" s="26"/>
      <c r="O58" s="25"/>
      <c r="P58" s="26"/>
      <c r="S58" s="5"/>
    </row>
    <row r="59" ht="15.75" spans="1:19">
      <c r="A59" s="5" t="str">
        <f ca="1" t="shared" si="12"/>
        <v>32025</v>
      </c>
      <c r="B59" s="12">
        <f ca="1" t="shared" si="13"/>
        <v>45737</v>
      </c>
      <c r="C59" s="13">
        <f t="shared" si="14"/>
        <v>0</v>
      </c>
      <c r="D59" s="13">
        <f t="shared" si="15"/>
        <v>0</v>
      </c>
      <c r="E59" s="13">
        <f t="shared" si="16"/>
        <v>0</v>
      </c>
      <c r="F59" s="14">
        <f t="shared" si="17"/>
        <v>0</v>
      </c>
      <c r="G59" s="14">
        <f t="shared" si="10"/>
        <v>0</v>
      </c>
      <c r="H59" s="14">
        <f t="shared" si="18"/>
        <v>0</v>
      </c>
      <c r="I59" s="24">
        <f t="shared" si="19"/>
        <v>0</v>
      </c>
      <c r="J59" s="24">
        <f t="shared" si="11"/>
        <v>0</v>
      </c>
      <c r="K59" s="25"/>
      <c r="L59" s="26"/>
      <c r="M59" s="25"/>
      <c r="N59" s="26"/>
      <c r="O59" s="25"/>
      <c r="P59" s="26"/>
      <c r="S59" s="5"/>
    </row>
    <row r="60" ht="15.75" spans="1:19">
      <c r="A60" s="5" t="str">
        <f ca="1" t="shared" si="12"/>
        <v>42025</v>
      </c>
      <c r="B60" s="12">
        <f ca="1" t="shared" si="13"/>
        <v>45768</v>
      </c>
      <c r="C60" s="13">
        <f t="shared" si="14"/>
        <v>0</v>
      </c>
      <c r="D60" s="13">
        <f t="shared" si="15"/>
        <v>0</v>
      </c>
      <c r="E60" s="13">
        <f t="shared" si="16"/>
        <v>0</v>
      </c>
      <c r="F60" s="14">
        <f t="shared" si="17"/>
        <v>0</v>
      </c>
      <c r="G60" s="14">
        <f t="shared" si="10"/>
        <v>0</v>
      </c>
      <c r="H60" s="14">
        <f t="shared" si="18"/>
        <v>0</v>
      </c>
      <c r="I60" s="24">
        <f t="shared" si="19"/>
        <v>0</v>
      </c>
      <c r="J60" s="24">
        <f t="shared" si="11"/>
        <v>0</v>
      </c>
      <c r="K60" s="25"/>
      <c r="L60" s="26"/>
      <c r="M60" s="25"/>
      <c r="N60" s="26"/>
      <c r="O60" s="25"/>
      <c r="P60" s="26"/>
      <c r="S60" s="5"/>
    </row>
    <row r="61" ht="15.75" spans="1:19">
      <c r="A61" s="5" t="str">
        <f ca="1" t="shared" si="12"/>
        <v>52025</v>
      </c>
      <c r="B61" s="12">
        <f ca="1" t="shared" si="13"/>
        <v>45798</v>
      </c>
      <c r="C61" s="13">
        <f t="shared" si="14"/>
        <v>0</v>
      </c>
      <c r="D61" s="13">
        <f t="shared" si="15"/>
        <v>0</v>
      </c>
      <c r="E61" s="13">
        <f t="shared" si="16"/>
        <v>0</v>
      </c>
      <c r="F61" s="14">
        <f t="shared" si="17"/>
        <v>0</v>
      </c>
      <c r="G61" s="14">
        <f t="shared" si="10"/>
        <v>0</v>
      </c>
      <c r="H61" s="14">
        <f t="shared" si="18"/>
        <v>0</v>
      </c>
      <c r="I61" s="24">
        <f t="shared" si="19"/>
        <v>0</v>
      </c>
      <c r="J61" s="24">
        <f t="shared" si="11"/>
        <v>0</v>
      </c>
      <c r="K61" s="25"/>
      <c r="L61" s="26"/>
      <c r="M61" s="25"/>
      <c r="N61" s="26"/>
      <c r="O61" s="25"/>
      <c r="P61" s="26"/>
      <c r="S61" s="5"/>
    </row>
    <row r="62" ht="15.75" spans="1:19">
      <c r="A62" s="5" t="str">
        <f ca="1" t="shared" si="12"/>
        <v>62025</v>
      </c>
      <c r="B62" s="12">
        <f ca="1" t="shared" si="13"/>
        <v>45829</v>
      </c>
      <c r="C62" s="13">
        <f t="shared" si="14"/>
        <v>0</v>
      </c>
      <c r="D62" s="13">
        <f t="shared" si="15"/>
        <v>0</v>
      </c>
      <c r="E62" s="13">
        <f t="shared" si="16"/>
        <v>0</v>
      </c>
      <c r="F62" s="14">
        <f t="shared" si="17"/>
        <v>0</v>
      </c>
      <c r="G62" s="14">
        <f t="shared" si="10"/>
        <v>0</v>
      </c>
      <c r="H62" s="14">
        <f t="shared" si="18"/>
        <v>0</v>
      </c>
      <c r="I62" s="24">
        <f t="shared" si="19"/>
        <v>0</v>
      </c>
      <c r="J62" s="24">
        <f t="shared" si="11"/>
        <v>0</v>
      </c>
      <c r="K62" s="25"/>
      <c r="L62" s="26"/>
      <c r="M62" s="25"/>
      <c r="N62" s="26"/>
      <c r="O62" s="25"/>
      <c r="P62" s="26"/>
      <c r="S62" s="5"/>
    </row>
    <row r="63" ht="15.75" spans="1:19">
      <c r="A63" s="5" t="str">
        <f ca="1" t="shared" si="12"/>
        <v>72025</v>
      </c>
      <c r="B63" s="12">
        <f ca="1" t="shared" si="13"/>
        <v>45859</v>
      </c>
      <c r="C63" s="13">
        <f t="shared" si="14"/>
        <v>0</v>
      </c>
      <c r="D63" s="13">
        <f t="shared" si="15"/>
        <v>0</v>
      </c>
      <c r="E63" s="13">
        <f t="shared" si="16"/>
        <v>0</v>
      </c>
      <c r="F63" s="14">
        <f t="shared" si="17"/>
        <v>0</v>
      </c>
      <c r="G63" s="14">
        <f t="shared" si="10"/>
        <v>0</v>
      </c>
      <c r="H63" s="14">
        <f t="shared" si="18"/>
        <v>0</v>
      </c>
      <c r="I63" s="24">
        <f t="shared" si="19"/>
        <v>0</v>
      </c>
      <c r="J63" s="24">
        <f t="shared" si="11"/>
        <v>0</v>
      </c>
      <c r="K63" s="25"/>
      <c r="L63" s="26"/>
      <c r="M63" s="25"/>
      <c r="N63" s="26"/>
      <c r="O63" s="25"/>
      <c r="P63" s="26"/>
      <c r="S63" s="5"/>
    </row>
    <row r="64" ht="15.75" spans="1:19">
      <c r="A64" s="5" t="str">
        <f ca="1" t="shared" si="12"/>
        <v>82025</v>
      </c>
      <c r="B64" s="12">
        <f ca="1" t="shared" si="13"/>
        <v>45890</v>
      </c>
      <c r="C64" s="13">
        <f t="shared" si="14"/>
        <v>0</v>
      </c>
      <c r="D64" s="13">
        <f t="shared" si="15"/>
        <v>0</v>
      </c>
      <c r="E64" s="13">
        <f t="shared" si="16"/>
        <v>0</v>
      </c>
      <c r="F64" s="14">
        <f t="shared" si="17"/>
        <v>0</v>
      </c>
      <c r="G64" s="14">
        <f t="shared" si="10"/>
        <v>0</v>
      </c>
      <c r="H64" s="14">
        <f t="shared" si="18"/>
        <v>0</v>
      </c>
      <c r="I64" s="24">
        <f t="shared" si="19"/>
        <v>0</v>
      </c>
      <c r="J64" s="24">
        <f t="shared" si="11"/>
        <v>0</v>
      </c>
      <c r="K64" s="25"/>
      <c r="L64" s="26"/>
      <c r="M64" s="25"/>
      <c r="N64" s="26"/>
      <c r="O64" s="25"/>
      <c r="P64" s="26"/>
      <c r="S64" s="5"/>
    </row>
    <row r="65" ht="15.75" spans="1:19">
      <c r="A65" s="5" t="str">
        <f ca="1" t="shared" si="12"/>
        <v>92025</v>
      </c>
      <c r="B65" s="12">
        <f ca="1" t="shared" si="13"/>
        <v>45921</v>
      </c>
      <c r="C65" s="13">
        <f t="shared" si="14"/>
        <v>0</v>
      </c>
      <c r="D65" s="13">
        <f t="shared" si="15"/>
        <v>0</v>
      </c>
      <c r="E65" s="13">
        <f t="shared" si="16"/>
        <v>0</v>
      </c>
      <c r="F65" s="14">
        <f t="shared" si="17"/>
        <v>0</v>
      </c>
      <c r="G65" s="14">
        <f t="shared" si="10"/>
        <v>0</v>
      </c>
      <c r="H65" s="14">
        <f t="shared" si="18"/>
        <v>0</v>
      </c>
      <c r="I65" s="24">
        <f t="shared" si="19"/>
        <v>0</v>
      </c>
      <c r="J65" s="24">
        <f t="shared" si="11"/>
        <v>0</v>
      </c>
      <c r="K65" s="25"/>
      <c r="L65" s="26"/>
      <c r="M65" s="25"/>
      <c r="N65" s="26"/>
      <c r="O65" s="25"/>
      <c r="P65" s="26"/>
      <c r="S65" s="5"/>
    </row>
    <row r="66" ht="15.75" spans="1:19">
      <c r="A66" s="5" t="str">
        <f ca="1" t="shared" si="12"/>
        <v>102025</v>
      </c>
      <c r="B66" s="12">
        <f ca="1" t="shared" si="13"/>
        <v>45951</v>
      </c>
      <c r="C66" s="13">
        <f t="shared" si="14"/>
        <v>0</v>
      </c>
      <c r="D66" s="13">
        <f t="shared" si="15"/>
        <v>0</v>
      </c>
      <c r="E66" s="13">
        <f t="shared" si="16"/>
        <v>0</v>
      </c>
      <c r="F66" s="14">
        <f t="shared" si="17"/>
        <v>0</v>
      </c>
      <c r="G66" s="14">
        <f t="shared" si="10"/>
        <v>0</v>
      </c>
      <c r="H66" s="14">
        <f t="shared" si="18"/>
        <v>0</v>
      </c>
      <c r="I66" s="24">
        <f t="shared" si="19"/>
        <v>0</v>
      </c>
      <c r="J66" s="24">
        <f t="shared" si="11"/>
        <v>0</v>
      </c>
      <c r="K66" s="25"/>
      <c r="L66" s="26"/>
      <c r="M66" s="25"/>
      <c r="N66" s="26"/>
      <c r="O66" s="25"/>
      <c r="P66" s="26"/>
      <c r="S66" s="5"/>
    </row>
    <row r="67" ht="15.75" spans="1:19">
      <c r="A67" s="5" t="str">
        <f ca="1" t="shared" si="12"/>
        <v>112025</v>
      </c>
      <c r="B67" s="12">
        <f ca="1" t="shared" si="13"/>
        <v>45982</v>
      </c>
      <c r="C67" s="13">
        <f t="shared" si="14"/>
        <v>0</v>
      </c>
      <c r="D67" s="13">
        <f t="shared" si="15"/>
        <v>0</v>
      </c>
      <c r="E67" s="13">
        <f t="shared" si="16"/>
        <v>0</v>
      </c>
      <c r="F67" s="14">
        <f t="shared" si="17"/>
        <v>0</v>
      </c>
      <c r="G67" s="14">
        <f t="shared" si="10"/>
        <v>0</v>
      </c>
      <c r="H67" s="14">
        <f t="shared" si="18"/>
        <v>0</v>
      </c>
      <c r="I67" s="24">
        <f t="shared" si="19"/>
        <v>0</v>
      </c>
      <c r="J67" s="24">
        <f t="shared" si="11"/>
        <v>0</v>
      </c>
      <c r="K67" s="25"/>
      <c r="L67" s="26"/>
      <c r="M67" s="25"/>
      <c r="N67" s="26"/>
      <c r="O67" s="25"/>
      <c r="P67" s="26"/>
      <c r="S67" s="5"/>
    </row>
    <row r="68" ht="15.75" spans="1:19">
      <c r="A68" s="5" t="str">
        <f ca="1" t="shared" si="12"/>
        <v>122025</v>
      </c>
      <c r="B68" s="12">
        <f ca="1" t="shared" si="13"/>
        <v>46012</v>
      </c>
      <c r="C68" s="13">
        <f t="shared" si="14"/>
        <v>0</v>
      </c>
      <c r="D68" s="13">
        <f t="shared" si="15"/>
        <v>0</v>
      </c>
      <c r="E68" s="13">
        <f t="shared" si="16"/>
        <v>0</v>
      </c>
      <c r="F68" s="14">
        <f t="shared" si="17"/>
        <v>0</v>
      </c>
      <c r="G68" s="14">
        <f t="shared" si="10"/>
        <v>0</v>
      </c>
      <c r="H68" s="14">
        <f t="shared" si="18"/>
        <v>0</v>
      </c>
      <c r="I68" s="24">
        <f t="shared" si="19"/>
        <v>0</v>
      </c>
      <c r="J68" s="24">
        <f t="shared" si="11"/>
        <v>0</v>
      </c>
      <c r="K68" s="25"/>
      <c r="L68" s="26"/>
      <c r="M68" s="25"/>
      <c r="N68" s="26"/>
      <c r="O68" s="25"/>
      <c r="P68" s="26"/>
      <c r="S68" s="5"/>
    </row>
    <row r="69" ht="15.75" spans="1:19">
      <c r="A69" s="5" t="str">
        <f ca="1" t="shared" si="12"/>
        <v>12026</v>
      </c>
      <c r="B69" s="12">
        <f ca="1" t="shared" si="13"/>
        <v>46043</v>
      </c>
      <c r="C69" s="13">
        <f t="shared" si="14"/>
        <v>0</v>
      </c>
      <c r="D69" s="13">
        <f t="shared" si="15"/>
        <v>0</v>
      </c>
      <c r="E69" s="13">
        <f t="shared" si="16"/>
        <v>0</v>
      </c>
      <c r="F69" s="14">
        <f t="shared" si="17"/>
        <v>0</v>
      </c>
      <c r="G69" s="14">
        <f t="shared" ref="G69:G100" si="20">E69-F69</f>
        <v>0</v>
      </c>
      <c r="H69" s="14">
        <f t="shared" si="18"/>
        <v>0</v>
      </c>
      <c r="I69" s="24">
        <f t="shared" si="19"/>
        <v>0</v>
      </c>
      <c r="J69" s="24">
        <f t="shared" ref="J69:J100" si="21">SUMIF($L69:$P69,"&gt;0",$L69:$P69)</f>
        <v>0</v>
      </c>
      <c r="K69" s="25"/>
      <c r="L69" s="26"/>
      <c r="M69" s="25"/>
      <c r="N69" s="26"/>
      <c r="O69" s="25"/>
      <c r="P69" s="26"/>
      <c r="S69" s="5"/>
    </row>
    <row r="70" ht="15.75" spans="1:19">
      <c r="A70" s="5" t="str">
        <f ca="1" t="shared" ref="A70:A101" si="22">MONTH(B70)&amp;YEAR(B70)</f>
        <v>22026</v>
      </c>
      <c r="B70" s="12">
        <f ca="1" t="shared" ref="B70:B101" si="23">EDATE(B69,1)</f>
        <v>46074</v>
      </c>
      <c r="C70" s="13">
        <f t="shared" ref="C70:C101" si="24">C69-H70+I70</f>
        <v>0</v>
      </c>
      <c r="D70" s="13">
        <f t="shared" ref="D70:D101" si="25">C69*$K$1</f>
        <v>0</v>
      </c>
      <c r="E70" s="13">
        <f t="shared" ref="E70:E101" si="26">C69*$K$1+G69</f>
        <v>0</v>
      </c>
      <c r="F70" s="14">
        <f t="shared" ref="F70:F101" si="27">IF(J70&gt;E70,E70,J70)</f>
        <v>0</v>
      </c>
      <c r="G70" s="14">
        <f t="shared" si="20"/>
        <v>0</v>
      </c>
      <c r="H70" s="14">
        <f t="shared" ref="H70:H101" si="28">IF(J70&gt;F70,J70-F70,0)</f>
        <v>0</v>
      </c>
      <c r="I70" s="24">
        <f t="shared" ref="I70:I101" si="29">-SUMIF(L70:P70,"&lt;0",L70:P70)</f>
        <v>0</v>
      </c>
      <c r="J70" s="24">
        <f t="shared" si="21"/>
        <v>0</v>
      </c>
      <c r="K70" s="25"/>
      <c r="L70" s="26"/>
      <c r="M70" s="25"/>
      <c r="N70" s="26"/>
      <c r="O70" s="25"/>
      <c r="P70" s="26"/>
      <c r="S70" s="5"/>
    </row>
    <row r="71" ht="15.75" spans="1:19">
      <c r="A71" s="5" t="str">
        <f ca="1" t="shared" si="22"/>
        <v>32026</v>
      </c>
      <c r="B71" s="12">
        <f ca="1" t="shared" si="23"/>
        <v>46102</v>
      </c>
      <c r="C71" s="13">
        <f t="shared" si="24"/>
        <v>0</v>
      </c>
      <c r="D71" s="13">
        <f t="shared" si="25"/>
        <v>0</v>
      </c>
      <c r="E71" s="13">
        <f t="shared" si="26"/>
        <v>0</v>
      </c>
      <c r="F71" s="14">
        <f t="shared" si="27"/>
        <v>0</v>
      </c>
      <c r="G71" s="14">
        <f t="shared" si="20"/>
        <v>0</v>
      </c>
      <c r="H71" s="14">
        <f t="shared" si="28"/>
        <v>0</v>
      </c>
      <c r="I71" s="24">
        <f t="shared" si="29"/>
        <v>0</v>
      </c>
      <c r="J71" s="24">
        <f t="shared" si="21"/>
        <v>0</v>
      </c>
      <c r="K71" s="25"/>
      <c r="L71" s="26"/>
      <c r="M71" s="25"/>
      <c r="N71" s="26"/>
      <c r="O71" s="25"/>
      <c r="P71" s="26"/>
      <c r="S71" s="5"/>
    </row>
    <row r="72" ht="15.75" spans="1:19">
      <c r="A72" s="5" t="str">
        <f ca="1" t="shared" si="22"/>
        <v>42026</v>
      </c>
      <c r="B72" s="12">
        <f ca="1" t="shared" si="23"/>
        <v>46133</v>
      </c>
      <c r="C72" s="13">
        <f t="shared" si="24"/>
        <v>0</v>
      </c>
      <c r="D72" s="13">
        <f t="shared" si="25"/>
        <v>0</v>
      </c>
      <c r="E72" s="13">
        <f t="shared" si="26"/>
        <v>0</v>
      </c>
      <c r="F72" s="14">
        <f t="shared" si="27"/>
        <v>0</v>
      </c>
      <c r="G72" s="14">
        <f t="shared" si="20"/>
        <v>0</v>
      </c>
      <c r="H72" s="14">
        <f t="shared" si="28"/>
        <v>0</v>
      </c>
      <c r="I72" s="24">
        <f t="shared" si="29"/>
        <v>0</v>
      </c>
      <c r="J72" s="24">
        <f t="shared" si="21"/>
        <v>0</v>
      </c>
      <c r="K72" s="25"/>
      <c r="L72" s="26"/>
      <c r="M72" s="25"/>
      <c r="N72" s="26"/>
      <c r="O72" s="25"/>
      <c r="P72" s="26"/>
      <c r="S72" s="5"/>
    </row>
    <row r="73" ht="15.75" spans="1:19">
      <c r="A73" s="5" t="str">
        <f ca="1" t="shared" si="22"/>
        <v>52026</v>
      </c>
      <c r="B73" s="12">
        <f ca="1" t="shared" si="23"/>
        <v>46163</v>
      </c>
      <c r="C73" s="13">
        <f t="shared" si="24"/>
        <v>0</v>
      </c>
      <c r="D73" s="13">
        <f t="shared" si="25"/>
        <v>0</v>
      </c>
      <c r="E73" s="13">
        <f t="shared" si="26"/>
        <v>0</v>
      </c>
      <c r="F73" s="14">
        <f t="shared" si="27"/>
        <v>0</v>
      </c>
      <c r="G73" s="14">
        <f t="shared" si="20"/>
        <v>0</v>
      </c>
      <c r="H73" s="14">
        <f t="shared" si="28"/>
        <v>0</v>
      </c>
      <c r="I73" s="24">
        <f t="shared" si="29"/>
        <v>0</v>
      </c>
      <c r="J73" s="24">
        <f t="shared" si="21"/>
        <v>0</v>
      </c>
      <c r="K73" s="25"/>
      <c r="L73" s="26"/>
      <c r="M73" s="25"/>
      <c r="N73" s="26"/>
      <c r="O73" s="25"/>
      <c r="P73" s="26"/>
      <c r="S73" s="5"/>
    </row>
    <row r="74" ht="15.75" spans="1:19">
      <c r="A74" s="5" t="str">
        <f ca="1" t="shared" si="22"/>
        <v>62026</v>
      </c>
      <c r="B74" s="12">
        <f ca="1" t="shared" si="23"/>
        <v>46194</v>
      </c>
      <c r="C74" s="13">
        <f t="shared" si="24"/>
        <v>0</v>
      </c>
      <c r="D74" s="13">
        <f t="shared" si="25"/>
        <v>0</v>
      </c>
      <c r="E74" s="13">
        <f t="shared" si="26"/>
        <v>0</v>
      </c>
      <c r="F74" s="14">
        <f t="shared" si="27"/>
        <v>0</v>
      </c>
      <c r="G74" s="14">
        <f t="shared" si="20"/>
        <v>0</v>
      </c>
      <c r="H74" s="14">
        <f t="shared" si="28"/>
        <v>0</v>
      </c>
      <c r="I74" s="24">
        <f t="shared" si="29"/>
        <v>0</v>
      </c>
      <c r="J74" s="24">
        <f t="shared" si="21"/>
        <v>0</v>
      </c>
      <c r="K74" s="25"/>
      <c r="L74" s="26"/>
      <c r="M74" s="25"/>
      <c r="N74" s="26"/>
      <c r="O74" s="25"/>
      <c r="P74" s="26"/>
      <c r="S74" s="5"/>
    </row>
    <row r="75" ht="15.75" spans="1:19">
      <c r="A75" s="5" t="str">
        <f ca="1" t="shared" si="22"/>
        <v>72026</v>
      </c>
      <c r="B75" s="12">
        <f ca="1" t="shared" si="23"/>
        <v>46224</v>
      </c>
      <c r="C75" s="13">
        <f t="shared" si="24"/>
        <v>0</v>
      </c>
      <c r="D75" s="13">
        <f t="shared" si="25"/>
        <v>0</v>
      </c>
      <c r="E75" s="13">
        <f t="shared" si="26"/>
        <v>0</v>
      </c>
      <c r="F75" s="14">
        <f t="shared" si="27"/>
        <v>0</v>
      </c>
      <c r="G75" s="14">
        <f t="shared" si="20"/>
        <v>0</v>
      </c>
      <c r="H75" s="14">
        <f t="shared" si="28"/>
        <v>0</v>
      </c>
      <c r="I75" s="24">
        <f t="shared" si="29"/>
        <v>0</v>
      </c>
      <c r="J75" s="24">
        <f t="shared" si="21"/>
        <v>0</v>
      </c>
      <c r="K75" s="25"/>
      <c r="L75" s="26"/>
      <c r="M75" s="25"/>
      <c r="N75" s="26"/>
      <c r="O75" s="25"/>
      <c r="P75" s="26"/>
      <c r="S75" s="5"/>
    </row>
    <row r="76" ht="15.75" spans="1:19">
      <c r="A76" s="5" t="str">
        <f ca="1" t="shared" si="22"/>
        <v>82026</v>
      </c>
      <c r="B76" s="12">
        <f ca="1" t="shared" si="23"/>
        <v>46255</v>
      </c>
      <c r="C76" s="13">
        <f t="shared" si="24"/>
        <v>0</v>
      </c>
      <c r="D76" s="13">
        <f t="shared" si="25"/>
        <v>0</v>
      </c>
      <c r="E76" s="13">
        <f t="shared" si="26"/>
        <v>0</v>
      </c>
      <c r="F76" s="14">
        <f t="shared" si="27"/>
        <v>0</v>
      </c>
      <c r="G76" s="14">
        <f t="shared" si="20"/>
        <v>0</v>
      </c>
      <c r="H76" s="14">
        <f t="shared" si="28"/>
        <v>0</v>
      </c>
      <c r="I76" s="24">
        <f t="shared" si="29"/>
        <v>0</v>
      </c>
      <c r="J76" s="24">
        <f t="shared" si="21"/>
        <v>0</v>
      </c>
      <c r="K76" s="25"/>
      <c r="L76" s="26"/>
      <c r="M76" s="25"/>
      <c r="N76" s="26"/>
      <c r="O76" s="25"/>
      <c r="P76" s="26"/>
      <c r="S76" s="5"/>
    </row>
    <row r="77" ht="15.75" spans="1:19">
      <c r="A77" s="5" t="str">
        <f ca="1" t="shared" si="22"/>
        <v>92026</v>
      </c>
      <c r="B77" s="12">
        <f ca="1" t="shared" si="23"/>
        <v>46286</v>
      </c>
      <c r="C77" s="13">
        <f t="shared" si="24"/>
        <v>0</v>
      </c>
      <c r="D77" s="13">
        <f t="shared" si="25"/>
        <v>0</v>
      </c>
      <c r="E77" s="13">
        <f t="shared" si="26"/>
        <v>0</v>
      </c>
      <c r="F77" s="14">
        <f t="shared" si="27"/>
        <v>0</v>
      </c>
      <c r="G77" s="14">
        <f t="shared" si="20"/>
        <v>0</v>
      </c>
      <c r="H77" s="14">
        <f t="shared" si="28"/>
        <v>0</v>
      </c>
      <c r="I77" s="24">
        <f t="shared" si="29"/>
        <v>0</v>
      </c>
      <c r="J77" s="24">
        <f t="shared" si="21"/>
        <v>0</v>
      </c>
      <c r="K77" s="25"/>
      <c r="L77" s="26"/>
      <c r="M77" s="25"/>
      <c r="N77" s="26"/>
      <c r="O77" s="25"/>
      <c r="P77" s="26"/>
      <c r="S77" s="5"/>
    </row>
    <row r="78" ht="15.75" spans="1:19">
      <c r="A78" s="5" t="str">
        <f ca="1" t="shared" si="22"/>
        <v>102026</v>
      </c>
      <c r="B78" s="12">
        <f ca="1" t="shared" si="23"/>
        <v>46316</v>
      </c>
      <c r="C78" s="13">
        <f t="shared" si="24"/>
        <v>0</v>
      </c>
      <c r="D78" s="13">
        <f t="shared" si="25"/>
        <v>0</v>
      </c>
      <c r="E78" s="13">
        <f t="shared" si="26"/>
        <v>0</v>
      </c>
      <c r="F78" s="14">
        <f t="shared" si="27"/>
        <v>0</v>
      </c>
      <c r="G78" s="14">
        <f t="shared" si="20"/>
        <v>0</v>
      </c>
      <c r="H78" s="14">
        <f t="shared" si="28"/>
        <v>0</v>
      </c>
      <c r="I78" s="24">
        <f t="shared" si="29"/>
        <v>0</v>
      </c>
      <c r="J78" s="24">
        <f t="shared" si="21"/>
        <v>0</v>
      </c>
      <c r="K78" s="25"/>
      <c r="L78" s="26"/>
      <c r="M78" s="25"/>
      <c r="N78" s="26"/>
      <c r="O78" s="25"/>
      <c r="P78" s="26"/>
      <c r="S78" s="5"/>
    </row>
    <row r="79" ht="15.75" spans="1:19">
      <c r="A79" s="5" t="str">
        <f ca="1" t="shared" si="22"/>
        <v>112026</v>
      </c>
      <c r="B79" s="12">
        <f ca="1" t="shared" si="23"/>
        <v>46347</v>
      </c>
      <c r="C79" s="13">
        <f t="shared" si="24"/>
        <v>0</v>
      </c>
      <c r="D79" s="13">
        <f t="shared" si="25"/>
        <v>0</v>
      </c>
      <c r="E79" s="13">
        <f t="shared" si="26"/>
        <v>0</v>
      </c>
      <c r="F79" s="14">
        <f t="shared" si="27"/>
        <v>0</v>
      </c>
      <c r="G79" s="14">
        <f t="shared" si="20"/>
        <v>0</v>
      </c>
      <c r="H79" s="14">
        <f t="shared" si="28"/>
        <v>0</v>
      </c>
      <c r="I79" s="24">
        <f t="shared" si="29"/>
        <v>0</v>
      </c>
      <c r="J79" s="24">
        <f t="shared" si="21"/>
        <v>0</v>
      </c>
      <c r="K79" s="25"/>
      <c r="L79" s="26"/>
      <c r="M79" s="25"/>
      <c r="N79" s="26"/>
      <c r="O79" s="25"/>
      <c r="P79" s="26"/>
      <c r="S79" s="5"/>
    </row>
    <row r="80" ht="15.75" spans="1:19">
      <c r="A80" s="5" t="str">
        <f ca="1" t="shared" si="22"/>
        <v>122026</v>
      </c>
      <c r="B80" s="12">
        <f ca="1" t="shared" si="23"/>
        <v>46377</v>
      </c>
      <c r="C80" s="13">
        <f t="shared" si="24"/>
        <v>0</v>
      </c>
      <c r="D80" s="13">
        <f t="shared" si="25"/>
        <v>0</v>
      </c>
      <c r="E80" s="13">
        <f t="shared" si="26"/>
        <v>0</v>
      </c>
      <c r="F80" s="14">
        <f t="shared" si="27"/>
        <v>0</v>
      </c>
      <c r="G80" s="14">
        <f t="shared" si="20"/>
        <v>0</v>
      </c>
      <c r="H80" s="14">
        <f t="shared" si="28"/>
        <v>0</v>
      </c>
      <c r="I80" s="24">
        <f t="shared" si="29"/>
        <v>0</v>
      </c>
      <c r="J80" s="24">
        <f t="shared" si="21"/>
        <v>0</v>
      </c>
      <c r="K80" s="25"/>
      <c r="L80" s="26"/>
      <c r="M80" s="25"/>
      <c r="N80" s="26"/>
      <c r="O80" s="25"/>
      <c r="P80" s="26"/>
      <c r="S80" s="5"/>
    </row>
    <row r="81" ht="15.75" spans="1:19">
      <c r="A81" s="5" t="str">
        <f ca="1" t="shared" si="22"/>
        <v>12027</v>
      </c>
      <c r="B81" s="12">
        <f ca="1" t="shared" si="23"/>
        <v>46408</v>
      </c>
      <c r="C81" s="13">
        <f t="shared" si="24"/>
        <v>0</v>
      </c>
      <c r="D81" s="13">
        <f t="shared" si="25"/>
        <v>0</v>
      </c>
      <c r="E81" s="13">
        <f t="shared" si="26"/>
        <v>0</v>
      </c>
      <c r="F81" s="14">
        <f t="shared" si="27"/>
        <v>0</v>
      </c>
      <c r="G81" s="14">
        <f t="shared" si="20"/>
        <v>0</v>
      </c>
      <c r="H81" s="14">
        <f t="shared" si="28"/>
        <v>0</v>
      </c>
      <c r="I81" s="24">
        <f t="shared" si="29"/>
        <v>0</v>
      </c>
      <c r="J81" s="24">
        <f t="shared" si="21"/>
        <v>0</v>
      </c>
      <c r="K81" s="25"/>
      <c r="L81" s="26"/>
      <c r="M81" s="25"/>
      <c r="N81" s="26"/>
      <c r="O81" s="25"/>
      <c r="P81" s="26"/>
      <c r="S81" s="5"/>
    </row>
    <row r="82" ht="15.75" spans="1:19">
      <c r="A82" s="5" t="str">
        <f ca="1" t="shared" si="22"/>
        <v>22027</v>
      </c>
      <c r="B82" s="12">
        <f ca="1" t="shared" si="23"/>
        <v>46439</v>
      </c>
      <c r="C82" s="13">
        <f t="shared" si="24"/>
        <v>0</v>
      </c>
      <c r="D82" s="13">
        <f t="shared" si="25"/>
        <v>0</v>
      </c>
      <c r="E82" s="13">
        <f t="shared" si="26"/>
        <v>0</v>
      </c>
      <c r="F82" s="14">
        <f t="shared" si="27"/>
        <v>0</v>
      </c>
      <c r="G82" s="14">
        <f t="shared" si="20"/>
        <v>0</v>
      </c>
      <c r="H82" s="14">
        <f t="shared" si="28"/>
        <v>0</v>
      </c>
      <c r="I82" s="24">
        <f t="shared" si="29"/>
        <v>0</v>
      </c>
      <c r="J82" s="24">
        <f t="shared" si="21"/>
        <v>0</v>
      </c>
      <c r="K82" s="25"/>
      <c r="L82" s="26"/>
      <c r="M82" s="25"/>
      <c r="N82" s="26"/>
      <c r="O82" s="25"/>
      <c r="P82" s="26"/>
      <c r="S82" s="5"/>
    </row>
    <row r="83" ht="15.75" spans="1:19">
      <c r="A83" s="5" t="str">
        <f ca="1" t="shared" si="22"/>
        <v>32027</v>
      </c>
      <c r="B83" s="12">
        <f ca="1" t="shared" si="23"/>
        <v>46467</v>
      </c>
      <c r="C83" s="13">
        <f t="shared" si="24"/>
        <v>0</v>
      </c>
      <c r="D83" s="13">
        <f t="shared" si="25"/>
        <v>0</v>
      </c>
      <c r="E83" s="13">
        <f t="shared" si="26"/>
        <v>0</v>
      </c>
      <c r="F83" s="14">
        <f t="shared" si="27"/>
        <v>0</v>
      </c>
      <c r="G83" s="14">
        <f t="shared" si="20"/>
        <v>0</v>
      </c>
      <c r="H83" s="14">
        <f t="shared" si="28"/>
        <v>0</v>
      </c>
      <c r="I83" s="24">
        <f t="shared" si="29"/>
        <v>0</v>
      </c>
      <c r="J83" s="24">
        <f t="shared" si="21"/>
        <v>0</v>
      </c>
      <c r="K83" s="25"/>
      <c r="L83" s="26"/>
      <c r="M83" s="25"/>
      <c r="N83" s="26"/>
      <c r="O83" s="25"/>
      <c r="P83" s="26"/>
      <c r="S83" s="5"/>
    </row>
    <row r="84" ht="15.75" spans="1:19">
      <c r="A84" s="5" t="str">
        <f ca="1" t="shared" si="22"/>
        <v>42027</v>
      </c>
      <c r="B84" s="12">
        <f ca="1" t="shared" si="23"/>
        <v>46498</v>
      </c>
      <c r="C84" s="13">
        <f t="shared" si="24"/>
        <v>0</v>
      </c>
      <c r="D84" s="13">
        <f t="shared" si="25"/>
        <v>0</v>
      </c>
      <c r="E84" s="13">
        <f t="shared" si="26"/>
        <v>0</v>
      </c>
      <c r="F84" s="14">
        <f t="shared" si="27"/>
        <v>0</v>
      </c>
      <c r="G84" s="14">
        <f t="shared" si="20"/>
        <v>0</v>
      </c>
      <c r="H84" s="14">
        <f t="shared" si="28"/>
        <v>0</v>
      </c>
      <c r="I84" s="24">
        <f t="shared" si="29"/>
        <v>0</v>
      </c>
      <c r="J84" s="24">
        <f t="shared" si="21"/>
        <v>0</v>
      </c>
      <c r="K84" s="25"/>
      <c r="L84" s="26"/>
      <c r="M84" s="25"/>
      <c r="N84" s="26"/>
      <c r="O84" s="25"/>
      <c r="P84" s="26"/>
      <c r="S84" s="5"/>
    </row>
    <row r="85" ht="15.75" spans="1:19">
      <c r="A85" s="5" t="str">
        <f ca="1" t="shared" si="22"/>
        <v>52027</v>
      </c>
      <c r="B85" s="12">
        <f ca="1" t="shared" si="23"/>
        <v>46528</v>
      </c>
      <c r="C85" s="13">
        <f t="shared" si="24"/>
        <v>0</v>
      </c>
      <c r="D85" s="13">
        <f t="shared" si="25"/>
        <v>0</v>
      </c>
      <c r="E85" s="13">
        <f t="shared" si="26"/>
        <v>0</v>
      </c>
      <c r="F85" s="14">
        <f t="shared" si="27"/>
        <v>0</v>
      </c>
      <c r="G85" s="14">
        <f t="shared" si="20"/>
        <v>0</v>
      </c>
      <c r="H85" s="14">
        <f t="shared" si="28"/>
        <v>0</v>
      </c>
      <c r="I85" s="24">
        <f t="shared" si="29"/>
        <v>0</v>
      </c>
      <c r="J85" s="24">
        <f t="shared" si="21"/>
        <v>0</v>
      </c>
      <c r="K85" s="25"/>
      <c r="L85" s="26"/>
      <c r="M85" s="25"/>
      <c r="N85" s="26"/>
      <c r="O85" s="25"/>
      <c r="P85" s="26"/>
      <c r="S85" s="5"/>
    </row>
    <row r="86" ht="15.75" spans="1:19">
      <c r="A86" s="5" t="str">
        <f ca="1" t="shared" si="22"/>
        <v>62027</v>
      </c>
      <c r="B86" s="12">
        <f ca="1" t="shared" si="23"/>
        <v>46559</v>
      </c>
      <c r="C86" s="13">
        <f t="shared" si="24"/>
        <v>0</v>
      </c>
      <c r="D86" s="13">
        <f t="shared" si="25"/>
        <v>0</v>
      </c>
      <c r="E86" s="13">
        <f t="shared" si="26"/>
        <v>0</v>
      </c>
      <c r="F86" s="14">
        <f t="shared" si="27"/>
        <v>0</v>
      </c>
      <c r="G86" s="14">
        <f t="shared" si="20"/>
        <v>0</v>
      </c>
      <c r="H86" s="14">
        <f t="shared" si="28"/>
        <v>0</v>
      </c>
      <c r="I86" s="24">
        <f t="shared" si="29"/>
        <v>0</v>
      </c>
      <c r="J86" s="24">
        <f t="shared" si="21"/>
        <v>0</v>
      </c>
      <c r="K86" s="25"/>
      <c r="L86" s="26"/>
      <c r="M86" s="25"/>
      <c r="N86" s="26"/>
      <c r="O86" s="25"/>
      <c r="P86" s="26"/>
      <c r="S86" s="5"/>
    </row>
    <row r="87" ht="15.75" spans="1:19">
      <c r="A87" s="5" t="str">
        <f ca="1" t="shared" si="22"/>
        <v>72027</v>
      </c>
      <c r="B87" s="12">
        <f ca="1" t="shared" si="23"/>
        <v>46589</v>
      </c>
      <c r="C87" s="13">
        <f t="shared" si="24"/>
        <v>0</v>
      </c>
      <c r="D87" s="13">
        <f t="shared" si="25"/>
        <v>0</v>
      </c>
      <c r="E87" s="13">
        <f t="shared" si="26"/>
        <v>0</v>
      </c>
      <c r="F87" s="14">
        <f t="shared" si="27"/>
        <v>0</v>
      </c>
      <c r="G87" s="14">
        <f t="shared" si="20"/>
        <v>0</v>
      </c>
      <c r="H87" s="14">
        <f t="shared" si="28"/>
        <v>0</v>
      </c>
      <c r="I87" s="24">
        <f t="shared" si="29"/>
        <v>0</v>
      </c>
      <c r="J87" s="24">
        <f t="shared" si="21"/>
        <v>0</v>
      </c>
      <c r="K87" s="25"/>
      <c r="L87" s="26"/>
      <c r="M87" s="25"/>
      <c r="N87" s="26"/>
      <c r="O87" s="25"/>
      <c r="P87" s="26"/>
      <c r="S87" s="5"/>
    </row>
    <row r="88" ht="15.75" spans="1:19">
      <c r="A88" s="5" t="str">
        <f ca="1" t="shared" si="22"/>
        <v>82027</v>
      </c>
      <c r="B88" s="12">
        <f ca="1" t="shared" si="23"/>
        <v>46620</v>
      </c>
      <c r="C88" s="13">
        <f t="shared" si="24"/>
        <v>0</v>
      </c>
      <c r="D88" s="13">
        <f t="shared" si="25"/>
        <v>0</v>
      </c>
      <c r="E88" s="13">
        <f t="shared" si="26"/>
        <v>0</v>
      </c>
      <c r="F88" s="14">
        <f t="shared" si="27"/>
        <v>0</v>
      </c>
      <c r="G88" s="14">
        <f t="shared" si="20"/>
        <v>0</v>
      </c>
      <c r="H88" s="14">
        <f t="shared" si="28"/>
        <v>0</v>
      </c>
      <c r="I88" s="24">
        <f t="shared" si="29"/>
        <v>0</v>
      </c>
      <c r="J88" s="24">
        <f t="shared" si="21"/>
        <v>0</v>
      </c>
      <c r="K88" s="25"/>
      <c r="L88" s="26"/>
      <c r="M88" s="25"/>
      <c r="N88" s="26"/>
      <c r="O88" s="25"/>
      <c r="P88" s="26"/>
      <c r="S88" s="5"/>
    </row>
    <row r="89" ht="15.75" spans="1:19">
      <c r="A89" s="5" t="str">
        <f ca="1" t="shared" si="22"/>
        <v>92027</v>
      </c>
      <c r="B89" s="12">
        <f ca="1" t="shared" si="23"/>
        <v>46651</v>
      </c>
      <c r="C89" s="13">
        <f t="shared" si="24"/>
        <v>0</v>
      </c>
      <c r="D89" s="13">
        <f t="shared" si="25"/>
        <v>0</v>
      </c>
      <c r="E89" s="13">
        <f t="shared" si="26"/>
        <v>0</v>
      </c>
      <c r="F89" s="14">
        <f t="shared" si="27"/>
        <v>0</v>
      </c>
      <c r="G89" s="14">
        <f t="shared" si="20"/>
        <v>0</v>
      </c>
      <c r="H89" s="14">
        <f t="shared" si="28"/>
        <v>0</v>
      </c>
      <c r="I89" s="24">
        <f t="shared" si="29"/>
        <v>0</v>
      </c>
      <c r="J89" s="24">
        <f t="shared" si="21"/>
        <v>0</v>
      </c>
      <c r="K89" s="25"/>
      <c r="L89" s="26"/>
      <c r="M89" s="25"/>
      <c r="N89" s="26"/>
      <c r="O89" s="25"/>
      <c r="P89" s="26"/>
      <c r="S89" s="5"/>
    </row>
    <row r="90" ht="15.75" spans="1:19">
      <c r="A90" s="5" t="str">
        <f ca="1" t="shared" si="22"/>
        <v>102027</v>
      </c>
      <c r="B90" s="12">
        <f ca="1" t="shared" si="23"/>
        <v>46681</v>
      </c>
      <c r="C90" s="13">
        <f t="shared" si="24"/>
        <v>0</v>
      </c>
      <c r="D90" s="13">
        <f t="shared" si="25"/>
        <v>0</v>
      </c>
      <c r="E90" s="13">
        <f t="shared" si="26"/>
        <v>0</v>
      </c>
      <c r="F90" s="14">
        <f t="shared" si="27"/>
        <v>0</v>
      </c>
      <c r="G90" s="14">
        <f t="shared" si="20"/>
        <v>0</v>
      </c>
      <c r="H90" s="14">
        <f t="shared" si="28"/>
        <v>0</v>
      </c>
      <c r="I90" s="24">
        <f t="shared" si="29"/>
        <v>0</v>
      </c>
      <c r="J90" s="24">
        <f t="shared" si="21"/>
        <v>0</v>
      </c>
      <c r="K90" s="25"/>
      <c r="L90" s="26"/>
      <c r="M90" s="25"/>
      <c r="N90" s="26"/>
      <c r="O90" s="25"/>
      <c r="P90" s="26"/>
      <c r="S90" s="5"/>
    </row>
    <row r="91" ht="15.75" spans="1:19">
      <c r="A91" s="5" t="str">
        <f ca="1" t="shared" si="22"/>
        <v>112027</v>
      </c>
      <c r="B91" s="12">
        <f ca="1" t="shared" si="23"/>
        <v>46712</v>
      </c>
      <c r="C91" s="13">
        <f t="shared" si="24"/>
        <v>0</v>
      </c>
      <c r="D91" s="13">
        <f t="shared" si="25"/>
        <v>0</v>
      </c>
      <c r="E91" s="13">
        <f t="shared" si="26"/>
        <v>0</v>
      </c>
      <c r="F91" s="14">
        <f t="shared" si="27"/>
        <v>0</v>
      </c>
      <c r="G91" s="14">
        <f t="shared" si="20"/>
        <v>0</v>
      </c>
      <c r="H91" s="14">
        <f t="shared" si="28"/>
        <v>0</v>
      </c>
      <c r="I91" s="24">
        <f t="shared" si="29"/>
        <v>0</v>
      </c>
      <c r="J91" s="24">
        <f t="shared" si="21"/>
        <v>0</v>
      </c>
      <c r="K91" s="25"/>
      <c r="L91" s="26"/>
      <c r="M91" s="25"/>
      <c r="N91" s="26"/>
      <c r="O91" s="25"/>
      <c r="P91" s="26"/>
      <c r="S91" s="5"/>
    </row>
    <row r="92" ht="15.75" spans="1:19">
      <c r="A92" s="5" t="str">
        <f ca="1" t="shared" si="22"/>
        <v>122027</v>
      </c>
      <c r="B92" s="12">
        <f ca="1" t="shared" si="23"/>
        <v>46742</v>
      </c>
      <c r="C92" s="13">
        <f t="shared" si="24"/>
        <v>0</v>
      </c>
      <c r="D92" s="13">
        <f t="shared" si="25"/>
        <v>0</v>
      </c>
      <c r="E92" s="13">
        <f t="shared" si="26"/>
        <v>0</v>
      </c>
      <c r="F92" s="14">
        <f t="shared" si="27"/>
        <v>0</v>
      </c>
      <c r="G92" s="14">
        <f t="shared" si="20"/>
        <v>0</v>
      </c>
      <c r="H92" s="14">
        <f t="shared" si="28"/>
        <v>0</v>
      </c>
      <c r="I92" s="24">
        <f t="shared" si="29"/>
        <v>0</v>
      </c>
      <c r="J92" s="24">
        <f t="shared" si="21"/>
        <v>0</v>
      </c>
      <c r="K92" s="25"/>
      <c r="L92" s="26"/>
      <c r="M92" s="25"/>
      <c r="N92" s="26"/>
      <c r="O92" s="25"/>
      <c r="P92" s="26"/>
      <c r="S92" s="5"/>
    </row>
    <row r="93" ht="15.75" spans="1:19">
      <c r="A93" s="5" t="str">
        <f ca="1" t="shared" si="22"/>
        <v>12028</v>
      </c>
      <c r="B93" s="12">
        <f ca="1" t="shared" si="23"/>
        <v>46773</v>
      </c>
      <c r="C93" s="13">
        <f t="shared" si="24"/>
        <v>0</v>
      </c>
      <c r="D93" s="13">
        <f t="shared" si="25"/>
        <v>0</v>
      </c>
      <c r="E93" s="13">
        <f t="shared" si="26"/>
        <v>0</v>
      </c>
      <c r="F93" s="14">
        <f t="shared" si="27"/>
        <v>0</v>
      </c>
      <c r="G93" s="14">
        <f t="shared" si="20"/>
        <v>0</v>
      </c>
      <c r="H93" s="14">
        <f t="shared" si="28"/>
        <v>0</v>
      </c>
      <c r="I93" s="24">
        <f t="shared" si="29"/>
        <v>0</v>
      </c>
      <c r="J93" s="24">
        <f t="shared" si="21"/>
        <v>0</v>
      </c>
      <c r="K93" s="25"/>
      <c r="L93" s="26"/>
      <c r="M93" s="25"/>
      <c r="N93" s="26"/>
      <c r="O93" s="25"/>
      <c r="P93" s="26"/>
      <c r="S93" s="5"/>
    </row>
    <row r="94" ht="15.75" spans="1:19">
      <c r="A94" s="5" t="str">
        <f ca="1" t="shared" si="22"/>
        <v>22028</v>
      </c>
      <c r="B94" s="12">
        <f ca="1" t="shared" si="23"/>
        <v>46804</v>
      </c>
      <c r="C94" s="13">
        <f t="shared" si="24"/>
        <v>0</v>
      </c>
      <c r="D94" s="13">
        <f t="shared" si="25"/>
        <v>0</v>
      </c>
      <c r="E94" s="13">
        <f t="shared" si="26"/>
        <v>0</v>
      </c>
      <c r="F94" s="14">
        <f t="shared" si="27"/>
        <v>0</v>
      </c>
      <c r="G94" s="14">
        <f t="shared" si="20"/>
        <v>0</v>
      </c>
      <c r="H94" s="14">
        <f t="shared" si="28"/>
        <v>0</v>
      </c>
      <c r="I94" s="24">
        <f t="shared" si="29"/>
        <v>0</v>
      </c>
      <c r="J94" s="24">
        <f t="shared" si="21"/>
        <v>0</v>
      </c>
      <c r="K94" s="25"/>
      <c r="L94" s="26"/>
      <c r="M94" s="25"/>
      <c r="N94" s="26"/>
      <c r="O94" s="25"/>
      <c r="P94" s="26"/>
      <c r="S94" s="5"/>
    </row>
    <row r="95" ht="15.75" spans="1:19">
      <c r="A95" s="5" t="str">
        <f ca="1" t="shared" si="22"/>
        <v>32028</v>
      </c>
      <c r="B95" s="12">
        <f ca="1" t="shared" si="23"/>
        <v>46833</v>
      </c>
      <c r="C95" s="13">
        <f t="shared" si="24"/>
        <v>0</v>
      </c>
      <c r="D95" s="13">
        <f t="shared" si="25"/>
        <v>0</v>
      </c>
      <c r="E95" s="13">
        <f t="shared" si="26"/>
        <v>0</v>
      </c>
      <c r="F95" s="14">
        <f t="shared" si="27"/>
        <v>0</v>
      </c>
      <c r="G95" s="14">
        <f t="shared" si="20"/>
        <v>0</v>
      </c>
      <c r="H95" s="14">
        <f t="shared" si="28"/>
        <v>0</v>
      </c>
      <c r="I95" s="24">
        <f t="shared" si="29"/>
        <v>0</v>
      </c>
      <c r="J95" s="24">
        <f t="shared" si="21"/>
        <v>0</v>
      </c>
      <c r="K95" s="25"/>
      <c r="L95" s="26"/>
      <c r="M95" s="25"/>
      <c r="N95" s="26"/>
      <c r="O95" s="25"/>
      <c r="P95" s="26"/>
      <c r="S95" s="5"/>
    </row>
    <row r="96" ht="15.75" spans="1:19">
      <c r="A96" s="5" t="str">
        <f ca="1" t="shared" si="22"/>
        <v>42028</v>
      </c>
      <c r="B96" s="12">
        <f ca="1" t="shared" si="23"/>
        <v>46864</v>
      </c>
      <c r="C96" s="13">
        <f t="shared" si="24"/>
        <v>0</v>
      </c>
      <c r="D96" s="13">
        <f t="shared" si="25"/>
        <v>0</v>
      </c>
      <c r="E96" s="13">
        <f t="shared" si="26"/>
        <v>0</v>
      </c>
      <c r="F96" s="14">
        <f t="shared" si="27"/>
        <v>0</v>
      </c>
      <c r="G96" s="14">
        <f t="shared" si="20"/>
        <v>0</v>
      </c>
      <c r="H96" s="14">
        <f t="shared" si="28"/>
        <v>0</v>
      </c>
      <c r="I96" s="24">
        <f t="shared" si="29"/>
        <v>0</v>
      </c>
      <c r="J96" s="24">
        <f t="shared" si="21"/>
        <v>0</v>
      </c>
      <c r="K96" s="25"/>
      <c r="L96" s="26"/>
      <c r="M96" s="25"/>
      <c r="N96" s="26"/>
      <c r="O96" s="25"/>
      <c r="P96" s="26"/>
      <c r="S96" s="5"/>
    </row>
    <row r="97" ht="15.75" spans="1:19">
      <c r="A97" s="5" t="str">
        <f ca="1" t="shared" si="22"/>
        <v>52028</v>
      </c>
      <c r="B97" s="12">
        <f ca="1" t="shared" si="23"/>
        <v>46894</v>
      </c>
      <c r="C97" s="13">
        <f t="shared" si="24"/>
        <v>0</v>
      </c>
      <c r="D97" s="13">
        <f t="shared" si="25"/>
        <v>0</v>
      </c>
      <c r="E97" s="13">
        <f t="shared" si="26"/>
        <v>0</v>
      </c>
      <c r="F97" s="14">
        <f t="shared" si="27"/>
        <v>0</v>
      </c>
      <c r="G97" s="14">
        <f t="shared" si="20"/>
        <v>0</v>
      </c>
      <c r="H97" s="14">
        <f t="shared" si="28"/>
        <v>0</v>
      </c>
      <c r="I97" s="24">
        <f t="shared" si="29"/>
        <v>0</v>
      </c>
      <c r="J97" s="24">
        <f t="shared" si="21"/>
        <v>0</v>
      </c>
      <c r="K97" s="25"/>
      <c r="L97" s="26"/>
      <c r="M97" s="25"/>
      <c r="N97" s="26"/>
      <c r="O97" s="25"/>
      <c r="P97" s="26"/>
      <c r="S97" s="5"/>
    </row>
    <row r="98" ht="15.75" spans="1:19">
      <c r="A98" s="5" t="str">
        <f ca="1" t="shared" si="22"/>
        <v>62028</v>
      </c>
      <c r="B98" s="12">
        <f ca="1" t="shared" si="23"/>
        <v>46925</v>
      </c>
      <c r="C98" s="13">
        <f t="shared" si="24"/>
        <v>0</v>
      </c>
      <c r="D98" s="13">
        <f t="shared" si="25"/>
        <v>0</v>
      </c>
      <c r="E98" s="13">
        <f t="shared" si="26"/>
        <v>0</v>
      </c>
      <c r="F98" s="14">
        <f t="shared" si="27"/>
        <v>0</v>
      </c>
      <c r="G98" s="14">
        <f t="shared" si="20"/>
        <v>0</v>
      </c>
      <c r="H98" s="14">
        <f t="shared" si="28"/>
        <v>0</v>
      </c>
      <c r="I98" s="24">
        <f t="shared" si="29"/>
        <v>0</v>
      </c>
      <c r="J98" s="24">
        <f t="shared" si="21"/>
        <v>0</v>
      </c>
      <c r="K98" s="25"/>
      <c r="L98" s="26"/>
      <c r="M98" s="25"/>
      <c r="N98" s="26"/>
      <c r="O98" s="25"/>
      <c r="P98" s="26"/>
      <c r="S98" s="5"/>
    </row>
    <row r="99" ht="15.75" spans="1:19">
      <c r="A99" s="5" t="str">
        <f ca="1" t="shared" si="22"/>
        <v>72028</v>
      </c>
      <c r="B99" s="12">
        <f ca="1" t="shared" si="23"/>
        <v>46955</v>
      </c>
      <c r="C99" s="13">
        <f t="shared" si="24"/>
        <v>0</v>
      </c>
      <c r="D99" s="13">
        <f t="shared" si="25"/>
        <v>0</v>
      </c>
      <c r="E99" s="13">
        <f t="shared" si="26"/>
        <v>0</v>
      </c>
      <c r="F99" s="14">
        <f t="shared" si="27"/>
        <v>0</v>
      </c>
      <c r="G99" s="14">
        <f t="shared" si="20"/>
        <v>0</v>
      </c>
      <c r="H99" s="14">
        <f t="shared" si="28"/>
        <v>0</v>
      </c>
      <c r="I99" s="24">
        <f t="shared" si="29"/>
        <v>0</v>
      </c>
      <c r="J99" s="24">
        <f t="shared" si="21"/>
        <v>0</v>
      </c>
      <c r="K99" s="25"/>
      <c r="L99" s="26"/>
      <c r="M99" s="25"/>
      <c r="N99" s="26"/>
      <c r="O99" s="25"/>
      <c r="P99" s="26"/>
      <c r="S99" s="5"/>
    </row>
    <row r="100" ht="15.75" spans="1:19">
      <c r="A100" s="5" t="str">
        <f ca="1" t="shared" si="22"/>
        <v>82028</v>
      </c>
      <c r="B100" s="12">
        <f ca="1" t="shared" si="23"/>
        <v>46986</v>
      </c>
      <c r="C100" s="13">
        <f t="shared" si="24"/>
        <v>0</v>
      </c>
      <c r="D100" s="13">
        <f t="shared" si="25"/>
        <v>0</v>
      </c>
      <c r="E100" s="13">
        <f t="shared" si="26"/>
        <v>0</v>
      </c>
      <c r="F100" s="14">
        <f t="shared" si="27"/>
        <v>0</v>
      </c>
      <c r="G100" s="14">
        <f t="shared" si="20"/>
        <v>0</v>
      </c>
      <c r="H100" s="14">
        <f t="shared" si="28"/>
        <v>0</v>
      </c>
      <c r="I100" s="24">
        <f t="shared" si="29"/>
        <v>0</v>
      </c>
      <c r="J100" s="24">
        <f t="shared" si="21"/>
        <v>0</v>
      </c>
      <c r="K100" s="25"/>
      <c r="L100" s="26"/>
      <c r="M100" s="25"/>
      <c r="N100" s="26"/>
      <c r="O100" s="25"/>
      <c r="P100" s="26"/>
      <c r="S100" s="5"/>
    </row>
    <row r="101" ht="15.75" spans="1:19">
      <c r="A101" s="5" t="str">
        <f ca="1" t="shared" si="22"/>
        <v>92028</v>
      </c>
      <c r="B101" s="12">
        <f ca="1" t="shared" si="23"/>
        <v>47017</v>
      </c>
      <c r="C101" s="13">
        <f t="shared" si="24"/>
        <v>0</v>
      </c>
      <c r="D101" s="13">
        <f t="shared" si="25"/>
        <v>0</v>
      </c>
      <c r="E101" s="13">
        <f t="shared" si="26"/>
        <v>0</v>
      </c>
      <c r="F101" s="14">
        <f t="shared" si="27"/>
        <v>0</v>
      </c>
      <c r="G101" s="14">
        <f t="shared" ref="G101:G124" si="30">E101-F101</f>
        <v>0</v>
      </c>
      <c r="H101" s="14">
        <f t="shared" si="28"/>
        <v>0</v>
      </c>
      <c r="I101" s="24">
        <f t="shared" si="29"/>
        <v>0</v>
      </c>
      <c r="J101" s="24">
        <f t="shared" ref="J101:J124" si="31">SUMIF($L101:$P101,"&gt;0",$L101:$P101)</f>
        <v>0</v>
      </c>
      <c r="K101" s="25"/>
      <c r="L101" s="26"/>
      <c r="M101" s="25"/>
      <c r="N101" s="26"/>
      <c r="O101" s="25"/>
      <c r="P101" s="26"/>
      <c r="S101" s="5"/>
    </row>
    <row r="102" ht="15.75" spans="1:19">
      <c r="A102" s="5" t="str">
        <f ca="1" t="shared" ref="A102:A124" si="32">MONTH(B102)&amp;YEAR(B102)</f>
        <v>102028</v>
      </c>
      <c r="B102" s="12">
        <f ca="1" t="shared" ref="B102:B124" si="33">EDATE(B101,1)</f>
        <v>47047</v>
      </c>
      <c r="C102" s="13">
        <f t="shared" ref="C102:C124" si="34">C101-H102+I102</f>
        <v>0</v>
      </c>
      <c r="D102" s="13">
        <f t="shared" ref="D102:D124" si="35">C101*$K$1</f>
        <v>0</v>
      </c>
      <c r="E102" s="13">
        <f t="shared" ref="E102:E124" si="36">C101*$K$1+G101</f>
        <v>0</v>
      </c>
      <c r="F102" s="14">
        <f t="shared" ref="F102:F124" si="37">IF(J102&gt;E102,E102,J102)</f>
        <v>0</v>
      </c>
      <c r="G102" s="14">
        <f t="shared" si="30"/>
        <v>0</v>
      </c>
      <c r="H102" s="14">
        <f t="shared" ref="H102:H124" si="38">IF(J102&gt;F102,J102-F102,0)</f>
        <v>0</v>
      </c>
      <c r="I102" s="24">
        <f t="shared" ref="I102:I124" si="39">-SUMIF(L102:P102,"&lt;0",L102:P102)</f>
        <v>0</v>
      </c>
      <c r="J102" s="24">
        <f t="shared" si="31"/>
        <v>0</v>
      </c>
      <c r="K102" s="25"/>
      <c r="L102" s="26"/>
      <c r="M102" s="25"/>
      <c r="N102" s="26"/>
      <c r="O102" s="25"/>
      <c r="P102" s="26"/>
      <c r="S102" s="5"/>
    </row>
    <row r="103" ht="15.75" spans="1:19">
      <c r="A103" s="5" t="str">
        <f ca="1" t="shared" si="32"/>
        <v>112028</v>
      </c>
      <c r="B103" s="12">
        <f ca="1" t="shared" si="33"/>
        <v>47078</v>
      </c>
      <c r="C103" s="13">
        <f t="shared" si="34"/>
        <v>0</v>
      </c>
      <c r="D103" s="13">
        <f t="shared" si="35"/>
        <v>0</v>
      </c>
      <c r="E103" s="13">
        <f t="shared" si="36"/>
        <v>0</v>
      </c>
      <c r="F103" s="14">
        <f t="shared" si="37"/>
        <v>0</v>
      </c>
      <c r="G103" s="14">
        <f t="shared" si="30"/>
        <v>0</v>
      </c>
      <c r="H103" s="14">
        <f t="shared" si="38"/>
        <v>0</v>
      </c>
      <c r="I103" s="24">
        <f t="shared" si="39"/>
        <v>0</v>
      </c>
      <c r="J103" s="24">
        <f t="shared" si="31"/>
        <v>0</v>
      </c>
      <c r="K103" s="25"/>
      <c r="L103" s="26"/>
      <c r="M103" s="25"/>
      <c r="N103" s="26"/>
      <c r="O103" s="25"/>
      <c r="P103" s="26"/>
      <c r="S103" s="5"/>
    </row>
    <row r="104" ht="15.75" spans="1:19">
      <c r="A104" s="5" t="str">
        <f ca="1" t="shared" si="32"/>
        <v>122028</v>
      </c>
      <c r="B104" s="12">
        <f ca="1" t="shared" si="33"/>
        <v>47108</v>
      </c>
      <c r="C104" s="13">
        <f t="shared" si="34"/>
        <v>0</v>
      </c>
      <c r="D104" s="13">
        <f t="shared" si="35"/>
        <v>0</v>
      </c>
      <c r="E104" s="13">
        <f t="shared" si="36"/>
        <v>0</v>
      </c>
      <c r="F104" s="14">
        <f t="shared" si="37"/>
        <v>0</v>
      </c>
      <c r="G104" s="14">
        <f t="shared" si="30"/>
        <v>0</v>
      </c>
      <c r="H104" s="14">
        <f t="shared" si="38"/>
        <v>0</v>
      </c>
      <c r="I104" s="24">
        <f t="shared" si="39"/>
        <v>0</v>
      </c>
      <c r="J104" s="24">
        <f t="shared" si="31"/>
        <v>0</v>
      </c>
      <c r="K104" s="25"/>
      <c r="L104" s="26"/>
      <c r="M104" s="25"/>
      <c r="N104" s="26"/>
      <c r="O104" s="25"/>
      <c r="P104" s="26"/>
      <c r="S104" s="5"/>
    </row>
    <row r="105" ht="15.75" spans="1:19">
      <c r="A105" s="5" t="str">
        <f ca="1" t="shared" si="32"/>
        <v>12029</v>
      </c>
      <c r="B105" s="12">
        <f ca="1" t="shared" si="33"/>
        <v>47139</v>
      </c>
      <c r="C105" s="13">
        <f t="shared" si="34"/>
        <v>0</v>
      </c>
      <c r="D105" s="13">
        <f t="shared" si="35"/>
        <v>0</v>
      </c>
      <c r="E105" s="13">
        <f t="shared" si="36"/>
        <v>0</v>
      </c>
      <c r="F105" s="14">
        <f t="shared" si="37"/>
        <v>0</v>
      </c>
      <c r="G105" s="14">
        <f t="shared" si="30"/>
        <v>0</v>
      </c>
      <c r="H105" s="14">
        <f t="shared" si="38"/>
        <v>0</v>
      </c>
      <c r="I105" s="24">
        <f t="shared" si="39"/>
        <v>0</v>
      </c>
      <c r="J105" s="24">
        <f t="shared" si="31"/>
        <v>0</v>
      </c>
      <c r="K105" s="25"/>
      <c r="L105" s="26"/>
      <c r="M105" s="25"/>
      <c r="N105" s="26"/>
      <c r="O105" s="25"/>
      <c r="P105" s="26"/>
      <c r="S105" s="5"/>
    </row>
    <row r="106" ht="15.75" spans="1:19">
      <c r="A106" s="5" t="str">
        <f ca="1" t="shared" si="32"/>
        <v>22029</v>
      </c>
      <c r="B106" s="12">
        <f ca="1" t="shared" si="33"/>
        <v>47170</v>
      </c>
      <c r="C106" s="13">
        <f t="shared" si="34"/>
        <v>0</v>
      </c>
      <c r="D106" s="13">
        <f t="shared" si="35"/>
        <v>0</v>
      </c>
      <c r="E106" s="13">
        <f t="shared" si="36"/>
        <v>0</v>
      </c>
      <c r="F106" s="14">
        <f t="shared" si="37"/>
        <v>0</v>
      </c>
      <c r="G106" s="14">
        <f t="shared" si="30"/>
        <v>0</v>
      </c>
      <c r="H106" s="14">
        <f t="shared" si="38"/>
        <v>0</v>
      </c>
      <c r="I106" s="24">
        <f t="shared" si="39"/>
        <v>0</v>
      </c>
      <c r="J106" s="24">
        <f t="shared" si="31"/>
        <v>0</v>
      </c>
      <c r="K106" s="25"/>
      <c r="L106" s="26"/>
      <c r="M106" s="25"/>
      <c r="N106" s="26"/>
      <c r="O106" s="25"/>
      <c r="P106" s="26"/>
      <c r="S106" s="5"/>
    </row>
    <row r="107" ht="15.75" spans="1:19">
      <c r="A107" s="5" t="str">
        <f ca="1" t="shared" si="32"/>
        <v>32029</v>
      </c>
      <c r="B107" s="12">
        <f ca="1" t="shared" si="33"/>
        <v>47198</v>
      </c>
      <c r="C107" s="13">
        <f t="shared" si="34"/>
        <v>0</v>
      </c>
      <c r="D107" s="13">
        <f t="shared" si="35"/>
        <v>0</v>
      </c>
      <c r="E107" s="13">
        <f t="shared" si="36"/>
        <v>0</v>
      </c>
      <c r="F107" s="14">
        <f t="shared" si="37"/>
        <v>0</v>
      </c>
      <c r="G107" s="14">
        <f t="shared" si="30"/>
        <v>0</v>
      </c>
      <c r="H107" s="14">
        <f t="shared" si="38"/>
        <v>0</v>
      </c>
      <c r="I107" s="24">
        <f t="shared" si="39"/>
        <v>0</v>
      </c>
      <c r="J107" s="24">
        <f t="shared" si="31"/>
        <v>0</v>
      </c>
      <c r="K107" s="25"/>
      <c r="L107" s="26"/>
      <c r="M107" s="25"/>
      <c r="N107" s="26"/>
      <c r="O107" s="25"/>
      <c r="P107" s="26"/>
      <c r="S107" s="5"/>
    </row>
    <row r="108" ht="15.75" spans="1:19">
      <c r="A108" s="5" t="str">
        <f ca="1" t="shared" si="32"/>
        <v>42029</v>
      </c>
      <c r="B108" s="12">
        <f ca="1" t="shared" si="33"/>
        <v>47229</v>
      </c>
      <c r="C108" s="13">
        <f t="shared" si="34"/>
        <v>0</v>
      </c>
      <c r="D108" s="13">
        <f t="shared" si="35"/>
        <v>0</v>
      </c>
      <c r="E108" s="13">
        <f t="shared" si="36"/>
        <v>0</v>
      </c>
      <c r="F108" s="14">
        <f t="shared" si="37"/>
        <v>0</v>
      </c>
      <c r="G108" s="14">
        <f t="shared" si="30"/>
        <v>0</v>
      </c>
      <c r="H108" s="14">
        <f t="shared" si="38"/>
        <v>0</v>
      </c>
      <c r="I108" s="24">
        <f t="shared" si="39"/>
        <v>0</v>
      </c>
      <c r="J108" s="24">
        <f t="shared" si="31"/>
        <v>0</v>
      </c>
      <c r="K108" s="25"/>
      <c r="L108" s="26"/>
      <c r="M108" s="25"/>
      <c r="N108" s="26"/>
      <c r="O108" s="25"/>
      <c r="P108" s="26"/>
      <c r="S108" s="5"/>
    </row>
    <row r="109" ht="15.75" spans="1:19">
      <c r="A109" s="5" t="str">
        <f ca="1" t="shared" si="32"/>
        <v>52029</v>
      </c>
      <c r="B109" s="12">
        <f ca="1" t="shared" si="33"/>
        <v>47259</v>
      </c>
      <c r="C109" s="13">
        <f t="shared" si="34"/>
        <v>0</v>
      </c>
      <c r="D109" s="13">
        <f t="shared" si="35"/>
        <v>0</v>
      </c>
      <c r="E109" s="13">
        <f t="shared" si="36"/>
        <v>0</v>
      </c>
      <c r="F109" s="14">
        <f t="shared" si="37"/>
        <v>0</v>
      </c>
      <c r="G109" s="14">
        <f t="shared" si="30"/>
        <v>0</v>
      </c>
      <c r="H109" s="14">
        <f t="shared" si="38"/>
        <v>0</v>
      </c>
      <c r="I109" s="24">
        <f t="shared" si="39"/>
        <v>0</v>
      </c>
      <c r="J109" s="24">
        <f t="shared" si="31"/>
        <v>0</v>
      </c>
      <c r="K109" s="25"/>
      <c r="L109" s="26"/>
      <c r="M109" s="25"/>
      <c r="N109" s="26"/>
      <c r="O109" s="25"/>
      <c r="P109" s="26"/>
      <c r="S109" s="5"/>
    </row>
    <row r="110" ht="15.75" spans="1:19">
      <c r="A110" s="5" t="str">
        <f ca="1" t="shared" si="32"/>
        <v>62029</v>
      </c>
      <c r="B110" s="12">
        <f ca="1" t="shared" si="33"/>
        <v>47290</v>
      </c>
      <c r="C110" s="13">
        <f t="shared" si="34"/>
        <v>0</v>
      </c>
      <c r="D110" s="13">
        <f t="shared" si="35"/>
        <v>0</v>
      </c>
      <c r="E110" s="13">
        <f t="shared" si="36"/>
        <v>0</v>
      </c>
      <c r="F110" s="14">
        <f t="shared" si="37"/>
        <v>0</v>
      </c>
      <c r="G110" s="14">
        <f t="shared" si="30"/>
        <v>0</v>
      </c>
      <c r="H110" s="14">
        <f t="shared" si="38"/>
        <v>0</v>
      </c>
      <c r="I110" s="24">
        <f t="shared" si="39"/>
        <v>0</v>
      </c>
      <c r="J110" s="24">
        <f t="shared" si="31"/>
        <v>0</v>
      </c>
      <c r="K110" s="25"/>
      <c r="L110" s="26"/>
      <c r="M110" s="25"/>
      <c r="N110" s="26"/>
      <c r="O110" s="25"/>
      <c r="P110" s="26"/>
      <c r="S110" s="5"/>
    </row>
    <row r="111" ht="15.75" spans="1:19">
      <c r="A111" s="5" t="str">
        <f ca="1" t="shared" si="32"/>
        <v>72029</v>
      </c>
      <c r="B111" s="12">
        <f ca="1" t="shared" si="33"/>
        <v>47320</v>
      </c>
      <c r="C111" s="13">
        <f t="shared" si="34"/>
        <v>0</v>
      </c>
      <c r="D111" s="13">
        <f t="shared" si="35"/>
        <v>0</v>
      </c>
      <c r="E111" s="13">
        <f t="shared" si="36"/>
        <v>0</v>
      </c>
      <c r="F111" s="14">
        <f t="shared" si="37"/>
        <v>0</v>
      </c>
      <c r="G111" s="14">
        <f t="shared" si="30"/>
        <v>0</v>
      </c>
      <c r="H111" s="14">
        <f t="shared" si="38"/>
        <v>0</v>
      </c>
      <c r="I111" s="24">
        <f t="shared" si="39"/>
        <v>0</v>
      </c>
      <c r="J111" s="24">
        <f t="shared" si="31"/>
        <v>0</v>
      </c>
      <c r="K111" s="25"/>
      <c r="L111" s="26"/>
      <c r="M111" s="25"/>
      <c r="N111" s="26"/>
      <c r="O111" s="25"/>
      <c r="P111" s="26"/>
      <c r="S111" s="5"/>
    </row>
    <row r="112" ht="15.75" spans="1:19">
      <c r="A112" s="5" t="str">
        <f ca="1" t="shared" si="32"/>
        <v>82029</v>
      </c>
      <c r="B112" s="12">
        <f ca="1" t="shared" si="33"/>
        <v>47351</v>
      </c>
      <c r="C112" s="13">
        <f t="shared" si="34"/>
        <v>0</v>
      </c>
      <c r="D112" s="13">
        <f t="shared" si="35"/>
        <v>0</v>
      </c>
      <c r="E112" s="13">
        <f t="shared" si="36"/>
        <v>0</v>
      </c>
      <c r="F112" s="14">
        <f t="shared" si="37"/>
        <v>0</v>
      </c>
      <c r="G112" s="14">
        <f t="shared" si="30"/>
        <v>0</v>
      </c>
      <c r="H112" s="14">
        <f t="shared" si="38"/>
        <v>0</v>
      </c>
      <c r="I112" s="24">
        <f t="shared" si="39"/>
        <v>0</v>
      </c>
      <c r="J112" s="24">
        <f t="shared" si="31"/>
        <v>0</v>
      </c>
      <c r="K112" s="25"/>
      <c r="L112" s="26"/>
      <c r="M112" s="25"/>
      <c r="N112" s="26"/>
      <c r="O112" s="25"/>
      <c r="P112" s="26"/>
      <c r="S112" s="5"/>
    </row>
    <row r="113" ht="15.75" spans="1:19">
      <c r="A113" s="5" t="str">
        <f ca="1" t="shared" si="32"/>
        <v>92029</v>
      </c>
      <c r="B113" s="12">
        <f ca="1" t="shared" si="33"/>
        <v>47382</v>
      </c>
      <c r="C113" s="13">
        <f t="shared" si="34"/>
        <v>0</v>
      </c>
      <c r="D113" s="13">
        <f t="shared" si="35"/>
        <v>0</v>
      </c>
      <c r="E113" s="13">
        <f t="shared" si="36"/>
        <v>0</v>
      </c>
      <c r="F113" s="14">
        <f t="shared" si="37"/>
        <v>0</v>
      </c>
      <c r="G113" s="14">
        <f t="shared" si="30"/>
        <v>0</v>
      </c>
      <c r="H113" s="14">
        <f t="shared" si="38"/>
        <v>0</v>
      </c>
      <c r="I113" s="24">
        <f t="shared" si="39"/>
        <v>0</v>
      </c>
      <c r="J113" s="24">
        <f t="shared" si="31"/>
        <v>0</v>
      </c>
      <c r="K113" s="25"/>
      <c r="L113" s="26"/>
      <c r="M113" s="25"/>
      <c r="N113" s="26"/>
      <c r="O113" s="25"/>
      <c r="P113" s="26"/>
      <c r="S113" s="5"/>
    </row>
    <row r="114" ht="15.75" spans="1:19">
      <c r="A114" s="5" t="str">
        <f ca="1" t="shared" si="32"/>
        <v>102029</v>
      </c>
      <c r="B114" s="12">
        <f ca="1" t="shared" si="33"/>
        <v>47412</v>
      </c>
      <c r="C114" s="13">
        <f t="shared" si="34"/>
        <v>0</v>
      </c>
      <c r="D114" s="13">
        <f t="shared" si="35"/>
        <v>0</v>
      </c>
      <c r="E114" s="13">
        <f t="shared" si="36"/>
        <v>0</v>
      </c>
      <c r="F114" s="14">
        <f t="shared" si="37"/>
        <v>0</v>
      </c>
      <c r="G114" s="14">
        <f t="shared" si="30"/>
        <v>0</v>
      </c>
      <c r="H114" s="14">
        <f t="shared" si="38"/>
        <v>0</v>
      </c>
      <c r="I114" s="24">
        <f t="shared" si="39"/>
        <v>0</v>
      </c>
      <c r="J114" s="24">
        <f t="shared" si="31"/>
        <v>0</v>
      </c>
      <c r="K114" s="25"/>
      <c r="L114" s="26"/>
      <c r="M114" s="25"/>
      <c r="N114" s="26"/>
      <c r="O114" s="25"/>
      <c r="P114" s="26"/>
      <c r="S114" s="5"/>
    </row>
    <row r="115" ht="15.75" spans="1:19">
      <c r="A115" s="5" t="str">
        <f ca="1" t="shared" si="32"/>
        <v>112029</v>
      </c>
      <c r="B115" s="12">
        <f ca="1" t="shared" si="33"/>
        <v>47443</v>
      </c>
      <c r="C115" s="13">
        <f t="shared" si="34"/>
        <v>0</v>
      </c>
      <c r="D115" s="13">
        <f t="shared" si="35"/>
        <v>0</v>
      </c>
      <c r="E115" s="13">
        <f t="shared" si="36"/>
        <v>0</v>
      </c>
      <c r="F115" s="14">
        <f t="shared" si="37"/>
        <v>0</v>
      </c>
      <c r="G115" s="14">
        <f t="shared" si="30"/>
        <v>0</v>
      </c>
      <c r="H115" s="14">
        <f t="shared" si="38"/>
        <v>0</v>
      </c>
      <c r="I115" s="24">
        <f t="shared" si="39"/>
        <v>0</v>
      </c>
      <c r="J115" s="24">
        <f t="shared" si="31"/>
        <v>0</v>
      </c>
      <c r="K115" s="25"/>
      <c r="L115" s="26"/>
      <c r="M115" s="25"/>
      <c r="N115" s="26"/>
      <c r="O115" s="25"/>
      <c r="P115" s="26"/>
      <c r="S115" s="5"/>
    </row>
    <row r="116" ht="15.75" spans="1:19">
      <c r="A116" s="5" t="str">
        <f ca="1" t="shared" si="32"/>
        <v>122029</v>
      </c>
      <c r="B116" s="12">
        <f ca="1" t="shared" si="33"/>
        <v>47473</v>
      </c>
      <c r="C116" s="13">
        <f t="shared" si="34"/>
        <v>0</v>
      </c>
      <c r="D116" s="13">
        <f t="shared" si="35"/>
        <v>0</v>
      </c>
      <c r="E116" s="13">
        <f t="shared" si="36"/>
        <v>0</v>
      </c>
      <c r="F116" s="14">
        <f t="shared" si="37"/>
        <v>0</v>
      </c>
      <c r="G116" s="14">
        <f t="shared" si="30"/>
        <v>0</v>
      </c>
      <c r="H116" s="14">
        <f t="shared" si="38"/>
        <v>0</v>
      </c>
      <c r="I116" s="24">
        <f t="shared" si="39"/>
        <v>0</v>
      </c>
      <c r="J116" s="24">
        <f t="shared" si="31"/>
        <v>0</v>
      </c>
      <c r="K116" s="25"/>
      <c r="L116" s="26"/>
      <c r="M116" s="25"/>
      <c r="N116" s="26"/>
      <c r="O116" s="25"/>
      <c r="P116" s="26"/>
      <c r="S116" s="5"/>
    </row>
    <row r="117" ht="15.75" spans="1:19">
      <c r="A117" s="5" t="str">
        <f ca="1" t="shared" si="32"/>
        <v>12030</v>
      </c>
      <c r="B117" s="12">
        <f ca="1" t="shared" si="33"/>
        <v>47504</v>
      </c>
      <c r="C117" s="13">
        <f t="shared" si="34"/>
        <v>0</v>
      </c>
      <c r="D117" s="13">
        <f t="shared" si="35"/>
        <v>0</v>
      </c>
      <c r="E117" s="13">
        <f t="shared" si="36"/>
        <v>0</v>
      </c>
      <c r="F117" s="14">
        <f t="shared" si="37"/>
        <v>0</v>
      </c>
      <c r="G117" s="14">
        <f t="shared" si="30"/>
        <v>0</v>
      </c>
      <c r="H117" s="14">
        <f t="shared" si="38"/>
        <v>0</v>
      </c>
      <c r="I117" s="24">
        <f t="shared" si="39"/>
        <v>0</v>
      </c>
      <c r="J117" s="24">
        <f t="shared" si="31"/>
        <v>0</v>
      </c>
      <c r="K117" s="25"/>
      <c r="L117" s="26"/>
      <c r="M117" s="25"/>
      <c r="N117" s="26"/>
      <c r="O117" s="25"/>
      <c r="P117" s="26"/>
      <c r="S117" s="5"/>
    </row>
    <row r="118" ht="15.75" spans="1:19">
      <c r="A118" s="5" t="str">
        <f ca="1" t="shared" si="32"/>
        <v>22030</v>
      </c>
      <c r="B118" s="12">
        <f ca="1" t="shared" si="33"/>
        <v>47535</v>
      </c>
      <c r="C118" s="13">
        <f t="shared" si="34"/>
        <v>0</v>
      </c>
      <c r="D118" s="13">
        <f t="shared" si="35"/>
        <v>0</v>
      </c>
      <c r="E118" s="13">
        <f t="shared" si="36"/>
        <v>0</v>
      </c>
      <c r="F118" s="14">
        <f t="shared" si="37"/>
        <v>0</v>
      </c>
      <c r="G118" s="14">
        <f t="shared" si="30"/>
        <v>0</v>
      </c>
      <c r="H118" s="14">
        <f t="shared" si="38"/>
        <v>0</v>
      </c>
      <c r="I118" s="24">
        <f t="shared" si="39"/>
        <v>0</v>
      </c>
      <c r="J118" s="24">
        <f t="shared" si="31"/>
        <v>0</v>
      </c>
      <c r="K118" s="25"/>
      <c r="L118" s="26"/>
      <c r="M118" s="25"/>
      <c r="N118" s="26"/>
      <c r="O118" s="25"/>
      <c r="P118" s="26"/>
      <c r="S118" s="5"/>
    </row>
    <row r="119" ht="15.75" spans="1:19">
      <c r="A119" s="5" t="str">
        <f ca="1" t="shared" si="32"/>
        <v>32030</v>
      </c>
      <c r="B119" s="12">
        <f ca="1" t="shared" si="33"/>
        <v>47563</v>
      </c>
      <c r="C119" s="13">
        <f t="shared" si="34"/>
        <v>0</v>
      </c>
      <c r="D119" s="13">
        <f t="shared" si="35"/>
        <v>0</v>
      </c>
      <c r="E119" s="13">
        <f t="shared" si="36"/>
        <v>0</v>
      </c>
      <c r="F119" s="14">
        <f t="shared" si="37"/>
        <v>0</v>
      </c>
      <c r="G119" s="14">
        <f t="shared" si="30"/>
        <v>0</v>
      </c>
      <c r="H119" s="14">
        <f t="shared" si="38"/>
        <v>0</v>
      </c>
      <c r="I119" s="24">
        <f t="shared" si="39"/>
        <v>0</v>
      </c>
      <c r="J119" s="24">
        <f t="shared" si="31"/>
        <v>0</v>
      </c>
      <c r="K119" s="25"/>
      <c r="L119" s="26"/>
      <c r="M119" s="25"/>
      <c r="N119" s="26"/>
      <c r="O119" s="25"/>
      <c r="P119" s="26"/>
      <c r="S119" s="5"/>
    </row>
    <row r="120" ht="15.75" spans="1:19">
      <c r="A120" s="5" t="str">
        <f ca="1" t="shared" si="32"/>
        <v>42030</v>
      </c>
      <c r="B120" s="12">
        <f ca="1" t="shared" si="33"/>
        <v>47594</v>
      </c>
      <c r="C120" s="13">
        <f t="shared" si="34"/>
        <v>0</v>
      </c>
      <c r="D120" s="13">
        <f t="shared" si="35"/>
        <v>0</v>
      </c>
      <c r="E120" s="13">
        <f t="shared" si="36"/>
        <v>0</v>
      </c>
      <c r="F120" s="14">
        <f t="shared" si="37"/>
        <v>0</v>
      </c>
      <c r="G120" s="14">
        <f t="shared" si="30"/>
        <v>0</v>
      </c>
      <c r="H120" s="14">
        <f t="shared" si="38"/>
        <v>0</v>
      </c>
      <c r="I120" s="24">
        <f t="shared" si="39"/>
        <v>0</v>
      </c>
      <c r="J120" s="24">
        <f t="shared" si="31"/>
        <v>0</v>
      </c>
      <c r="K120" s="25"/>
      <c r="L120" s="26"/>
      <c r="M120" s="25"/>
      <c r="N120" s="26"/>
      <c r="O120" s="25"/>
      <c r="P120" s="26"/>
      <c r="S120" s="5"/>
    </row>
    <row r="121" ht="15.75" spans="1:19">
      <c r="A121" s="5" t="str">
        <f ca="1" t="shared" si="32"/>
        <v>52030</v>
      </c>
      <c r="B121" s="12">
        <f ca="1" t="shared" si="33"/>
        <v>47624</v>
      </c>
      <c r="C121" s="13">
        <f t="shared" si="34"/>
        <v>0</v>
      </c>
      <c r="D121" s="13">
        <f t="shared" si="35"/>
        <v>0</v>
      </c>
      <c r="E121" s="13">
        <f t="shared" si="36"/>
        <v>0</v>
      </c>
      <c r="F121" s="14">
        <f t="shared" si="37"/>
        <v>0</v>
      </c>
      <c r="G121" s="14">
        <f t="shared" si="30"/>
        <v>0</v>
      </c>
      <c r="H121" s="14">
        <f t="shared" si="38"/>
        <v>0</v>
      </c>
      <c r="I121" s="24">
        <f t="shared" si="39"/>
        <v>0</v>
      </c>
      <c r="J121" s="24">
        <f t="shared" si="31"/>
        <v>0</v>
      </c>
      <c r="K121" s="25"/>
      <c r="L121" s="26"/>
      <c r="M121" s="25"/>
      <c r="N121" s="26"/>
      <c r="O121" s="25"/>
      <c r="P121" s="26"/>
      <c r="S121" s="5"/>
    </row>
    <row r="122" ht="15.75" spans="1:19">
      <c r="A122" s="5" t="str">
        <f ca="1" t="shared" si="32"/>
        <v>62030</v>
      </c>
      <c r="B122" s="12">
        <f ca="1" t="shared" si="33"/>
        <v>47655</v>
      </c>
      <c r="C122" s="13">
        <f t="shared" si="34"/>
        <v>0</v>
      </c>
      <c r="D122" s="13">
        <f t="shared" si="35"/>
        <v>0</v>
      </c>
      <c r="E122" s="13">
        <f t="shared" si="36"/>
        <v>0</v>
      </c>
      <c r="F122" s="14">
        <f t="shared" si="37"/>
        <v>0</v>
      </c>
      <c r="G122" s="14">
        <f t="shared" si="30"/>
        <v>0</v>
      </c>
      <c r="H122" s="14">
        <f t="shared" si="38"/>
        <v>0</v>
      </c>
      <c r="I122" s="24">
        <f t="shared" si="39"/>
        <v>0</v>
      </c>
      <c r="J122" s="24">
        <f t="shared" si="31"/>
        <v>0</v>
      </c>
      <c r="K122" s="25"/>
      <c r="L122" s="26"/>
      <c r="M122" s="25"/>
      <c r="N122" s="26"/>
      <c r="O122" s="25"/>
      <c r="P122" s="26"/>
      <c r="S122" s="5"/>
    </row>
    <row r="123" ht="15.75" spans="1:19">
      <c r="A123" s="5" t="str">
        <f ca="1" t="shared" si="32"/>
        <v>72030</v>
      </c>
      <c r="B123" s="12">
        <f ca="1" t="shared" si="33"/>
        <v>47685</v>
      </c>
      <c r="C123" s="13">
        <f t="shared" si="34"/>
        <v>0</v>
      </c>
      <c r="D123" s="13">
        <f t="shared" si="35"/>
        <v>0</v>
      </c>
      <c r="E123" s="13">
        <f t="shared" si="36"/>
        <v>0</v>
      </c>
      <c r="F123" s="14">
        <f t="shared" si="37"/>
        <v>0</v>
      </c>
      <c r="G123" s="14">
        <f t="shared" si="30"/>
        <v>0</v>
      </c>
      <c r="H123" s="14">
        <f t="shared" si="38"/>
        <v>0</v>
      </c>
      <c r="I123" s="24">
        <f t="shared" si="39"/>
        <v>0</v>
      </c>
      <c r="J123" s="24">
        <f t="shared" si="31"/>
        <v>0</v>
      </c>
      <c r="K123" s="25"/>
      <c r="L123" s="26"/>
      <c r="M123" s="25"/>
      <c r="N123" s="26"/>
      <c r="O123" s="25"/>
      <c r="P123" s="26"/>
      <c r="S123" s="5"/>
    </row>
    <row r="124" spans="1:19">
      <c r="A124" s="5" t="str">
        <f ca="1" t="shared" si="32"/>
        <v>82030</v>
      </c>
      <c r="B124" s="12">
        <f ca="1" t="shared" si="33"/>
        <v>47716</v>
      </c>
      <c r="C124" s="13">
        <f t="shared" si="34"/>
        <v>0</v>
      </c>
      <c r="D124" s="13">
        <f t="shared" si="35"/>
        <v>0</v>
      </c>
      <c r="E124" s="13">
        <f t="shared" si="36"/>
        <v>0</v>
      </c>
      <c r="F124" s="14">
        <f t="shared" si="37"/>
        <v>0</v>
      </c>
      <c r="G124" s="14">
        <f t="shared" si="30"/>
        <v>0</v>
      </c>
      <c r="H124" s="14">
        <f t="shared" si="38"/>
        <v>0</v>
      </c>
      <c r="I124" s="24">
        <f t="shared" si="39"/>
        <v>0</v>
      </c>
      <c r="J124" s="24">
        <f t="shared" si="31"/>
        <v>0</v>
      </c>
      <c r="K124" s="25"/>
      <c r="L124" s="26"/>
      <c r="M124" s="25"/>
      <c r="N124" s="26"/>
      <c r="O124" s="25"/>
      <c r="P124" s="26"/>
      <c r="S124" s="5"/>
    </row>
    <row r="125" spans="19:19">
      <c r="S125" s="5"/>
    </row>
  </sheetData>
  <mergeCells count="11">
    <mergeCell ref="C1:H1"/>
    <mergeCell ref="K3:P3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conditionalFormatting sqref="L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1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P124">
    <cfRule type="cellIs" dxfId="0" priority="6" operator="lessThan">
      <formula>0</formula>
    </cfRule>
  </conditionalFormatting>
  <conditionalFormatting sqref="N5:N15;P5:P15;L5:L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24;P16:P124;L6:L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headerFooter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" footer="0.5"/>
  <headerFooter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" footer="0.5"/>
  <headerFooter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" footer="0.5"/>
  <headerFooter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" footer="0.5"/>
  <headerFooter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0" workbookViewId="0">
      <selection activeCell="A1" sqref="A1"/>
    </sheetView>
  </sheetViews>
  <sheetFormatPr defaultColWidth="9.14285714285714" defaultRowHeight="1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HP</Company>
  <Application>Microsoft Excel</Application>
  <HeadingPairs>
    <vt:vector size="2" baseType="variant">
      <vt:variant>
        <vt:lpstr>工作表</vt:lpstr>
      </vt:variant>
      <vt:variant>
        <vt:i4>211</vt:i4>
      </vt:variant>
    </vt:vector>
  </HeadingPairs>
  <TitlesOfParts>
    <vt:vector size="211" baseType="lpstr">
      <vt:lpstr>Resumen General</vt:lpstr>
      <vt:lpstr>001-002</vt:lpstr>
      <vt:lpstr>001-003</vt:lpstr>
      <vt:lpstr>001-004</vt:lpstr>
      <vt:lpstr>001-005</vt:lpstr>
      <vt:lpstr>001-006</vt:lpstr>
      <vt:lpstr>001-007</vt:lpstr>
      <vt:lpstr>001-008</vt:lpstr>
      <vt:lpstr>001-009</vt:lpstr>
      <vt:lpstr>001-010</vt:lpstr>
      <vt:lpstr>001-011</vt:lpstr>
      <vt:lpstr>001-012</vt:lpstr>
      <vt:lpstr>001-013</vt:lpstr>
      <vt:lpstr>001-014</vt:lpstr>
      <vt:lpstr>001-015</vt:lpstr>
      <vt:lpstr>001-016</vt:lpstr>
      <vt:lpstr>001-017</vt:lpstr>
      <vt:lpstr>001-018</vt:lpstr>
      <vt:lpstr>001-019</vt:lpstr>
      <vt:lpstr>001-020</vt:lpstr>
      <vt:lpstr>001-021</vt:lpstr>
      <vt:lpstr>001-022</vt:lpstr>
      <vt:lpstr>001-023</vt:lpstr>
      <vt:lpstr>001-024</vt:lpstr>
      <vt:lpstr>001-025</vt:lpstr>
      <vt:lpstr>001-026</vt:lpstr>
      <vt:lpstr>001-027</vt:lpstr>
      <vt:lpstr>001-028</vt:lpstr>
      <vt:lpstr>001-029</vt:lpstr>
      <vt:lpstr>001-030</vt:lpstr>
      <vt:lpstr>001-031</vt:lpstr>
      <vt:lpstr>001-032</vt:lpstr>
      <vt:lpstr>001-033</vt:lpstr>
      <vt:lpstr>001-034</vt:lpstr>
      <vt:lpstr>001-035</vt:lpstr>
      <vt:lpstr>001-036</vt:lpstr>
      <vt:lpstr>001-037</vt:lpstr>
      <vt:lpstr>001-038</vt:lpstr>
      <vt:lpstr>001-039</vt:lpstr>
      <vt:lpstr>001-040</vt:lpstr>
      <vt:lpstr>001-041</vt:lpstr>
      <vt:lpstr>001-042</vt:lpstr>
      <vt:lpstr>001-043</vt:lpstr>
      <vt:lpstr>001-044</vt:lpstr>
      <vt:lpstr>001-045</vt:lpstr>
      <vt:lpstr>001-046</vt:lpstr>
      <vt:lpstr>001-047</vt:lpstr>
      <vt:lpstr>001-048</vt:lpstr>
      <vt:lpstr>001-049</vt:lpstr>
      <vt:lpstr>001-050</vt:lpstr>
      <vt:lpstr>001-051</vt:lpstr>
      <vt:lpstr>001-052</vt:lpstr>
      <vt:lpstr>001-053</vt:lpstr>
      <vt:lpstr>001-054</vt:lpstr>
      <vt:lpstr>001-055</vt:lpstr>
      <vt:lpstr>001-056</vt:lpstr>
      <vt:lpstr>001-057</vt:lpstr>
      <vt:lpstr>001-058</vt:lpstr>
      <vt:lpstr>001-059</vt:lpstr>
      <vt:lpstr>001-060</vt:lpstr>
      <vt:lpstr>001-061</vt:lpstr>
      <vt:lpstr>001-062</vt:lpstr>
      <vt:lpstr>001-063</vt:lpstr>
      <vt:lpstr>001-064</vt:lpstr>
      <vt:lpstr>001-065</vt:lpstr>
      <vt:lpstr>001-066</vt:lpstr>
      <vt:lpstr>001-067</vt:lpstr>
      <vt:lpstr>001-068</vt:lpstr>
      <vt:lpstr>001-069</vt:lpstr>
      <vt:lpstr>001-070</vt:lpstr>
      <vt:lpstr>001-071</vt:lpstr>
      <vt:lpstr>001-072</vt:lpstr>
      <vt:lpstr>001-073</vt:lpstr>
      <vt:lpstr>001-074</vt:lpstr>
      <vt:lpstr>001-075</vt:lpstr>
      <vt:lpstr>001-076</vt:lpstr>
      <vt:lpstr>001-077</vt:lpstr>
      <vt:lpstr>001-078</vt:lpstr>
      <vt:lpstr>001-079</vt:lpstr>
      <vt:lpstr>001-080</vt:lpstr>
      <vt:lpstr>001-081</vt:lpstr>
      <vt:lpstr>001-082</vt:lpstr>
      <vt:lpstr>001-083</vt:lpstr>
      <vt:lpstr>001-084</vt:lpstr>
      <vt:lpstr>001-085</vt:lpstr>
      <vt:lpstr>001-086</vt:lpstr>
      <vt:lpstr>001-087</vt:lpstr>
      <vt:lpstr>001-088</vt:lpstr>
      <vt:lpstr>001-089</vt:lpstr>
      <vt:lpstr>001-090</vt:lpstr>
      <vt:lpstr>001-091</vt:lpstr>
      <vt:lpstr>001-092</vt:lpstr>
      <vt:lpstr>001-093</vt:lpstr>
      <vt:lpstr>001-094</vt:lpstr>
      <vt:lpstr>001-095</vt:lpstr>
      <vt:lpstr>001-096</vt:lpstr>
      <vt:lpstr>001-097</vt:lpstr>
      <vt:lpstr>001-098</vt:lpstr>
      <vt:lpstr>001-099</vt:lpstr>
      <vt:lpstr>001-100</vt:lpstr>
      <vt:lpstr>001-101</vt:lpstr>
      <vt:lpstr>001-102</vt:lpstr>
      <vt:lpstr>001-103</vt:lpstr>
      <vt:lpstr>001-104</vt:lpstr>
      <vt:lpstr>001-105</vt:lpstr>
      <vt:lpstr>001-106</vt:lpstr>
      <vt:lpstr>001-107</vt:lpstr>
      <vt:lpstr>001-108</vt:lpstr>
      <vt:lpstr>001-109</vt:lpstr>
      <vt:lpstr>001-110</vt:lpstr>
      <vt:lpstr>001-111</vt:lpstr>
      <vt:lpstr>001-112</vt:lpstr>
      <vt:lpstr>001-113</vt:lpstr>
      <vt:lpstr>001-114</vt:lpstr>
      <vt:lpstr>001-115</vt:lpstr>
      <vt:lpstr>001-116</vt:lpstr>
      <vt:lpstr>001-117</vt:lpstr>
      <vt:lpstr>001-118</vt:lpstr>
      <vt:lpstr>001-119</vt:lpstr>
      <vt:lpstr>001-120</vt:lpstr>
      <vt:lpstr>001-121</vt:lpstr>
      <vt:lpstr>001-122</vt:lpstr>
      <vt:lpstr>001-123</vt:lpstr>
      <vt:lpstr>001-124</vt:lpstr>
      <vt:lpstr>001-125</vt:lpstr>
      <vt:lpstr>001-126</vt:lpstr>
      <vt:lpstr>001-127</vt:lpstr>
      <vt:lpstr>001-128</vt:lpstr>
      <vt:lpstr>002-001</vt:lpstr>
      <vt:lpstr>003-001</vt:lpstr>
      <vt:lpstr>003-002</vt:lpstr>
      <vt:lpstr>004-001</vt:lpstr>
      <vt:lpstr>004-002</vt:lpstr>
      <vt:lpstr>004-003</vt:lpstr>
      <vt:lpstr>005-001</vt:lpstr>
      <vt:lpstr>006-001</vt:lpstr>
      <vt:lpstr>006-002</vt:lpstr>
      <vt:lpstr>006-003</vt:lpstr>
      <vt:lpstr>006-004</vt:lpstr>
      <vt:lpstr>006-005</vt:lpstr>
      <vt:lpstr>006-006</vt:lpstr>
      <vt:lpstr>006-007</vt:lpstr>
      <vt:lpstr>006-008</vt:lpstr>
      <vt:lpstr>006-009</vt:lpstr>
      <vt:lpstr>006-010</vt:lpstr>
      <vt:lpstr>006-011</vt:lpstr>
      <vt:lpstr>007-001</vt:lpstr>
      <vt:lpstr>008-001</vt:lpstr>
      <vt:lpstr>008-002</vt:lpstr>
      <vt:lpstr>009-001</vt:lpstr>
      <vt:lpstr>009-002</vt:lpstr>
      <vt:lpstr>009-003</vt:lpstr>
      <vt:lpstr>009-004</vt:lpstr>
      <vt:lpstr>009-005</vt:lpstr>
      <vt:lpstr>010-001</vt:lpstr>
      <vt:lpstr>010-002</vt:lpstr>
      <vt:lpstr>010-003</vt:lpstr>
      <vt:lpstr>010-004</vt:lpstr>
      <vt:lpstr>011-001</vt:lpstr>
      <vt:lpstr>011-002</vt:lpstr>
      <vt:lpstr>011-003</vt:lpstr>
      <vt:lpstr>011-004</vt:lpstr>
      <vt:lpstr>011-005</vt:lpstr>
      <vt:lpstr>011-006</vt:lpstr>
      <vt:lpstr>012-001</vt:lpstr>
      <vt:lpstr>012-002</vt:lpstr>
      <vt:lpstr>012-003</vt:lpstr>
      <vt:lpstr>013-001</vt:lpstr>
      <vt:lpstr>013-002</vt:lpstr>
      <vt:lpstr>013-003</vt:lpstr>
      <vt:lpstr>013-004</vt:lpstr>
      <vt:lpstr>013-005</vt:lpstr>
      <vt:lpstr>013-006</vt:lpstr>
      <vt:lpstr>013-007</vt:lpstr>
      <vt:lpstr>013-008</vt:lpstr>
      <vt:lpstr>013-009</vt:lpstr>
      <vt:lpstr>014-001</vt:lpstr>
      <vt:lpstr>014-002</vt:lpstr>
      <vt:lpstr>014-003</vt:lpstr>
      <vt:lpstr>014-004</vt:lpstr>
      <vt:lpstr>014-005</vt:lpstr>
      <vt:lpstr>014-006</vt:lpstr>
      <vt:lpstr>014-007</vt:lpstr>
      <vt:lpstr>014-008</vt:lpstr>
      <vt:lpstr>014-009</vt:lpstr>
      <vt:lpstr>014-010</vt:lpstr>
      <vt:lpstr>014-011</vt:lpstr>
      <vt:lpstr>015-001</vt:lpstr>
      <vt:lpstr>015-002</vt:lpstr>
      <vt:lpstr>015-003</vt:lpstr>
      <vt:lpstr>015-004</vt:lpstr>
      <vt:lpstr>015-005</vt:lpstr>
      <vt:lpstr>015-006</vt:lpstr>
      <vt:lpstr>015-007</vt:lpstr>
      <vt:lpstr>016-001</vt:lpstr>
      <vt:lpstr>016-002</vt:lpstr>
      <vt:lpstr>016-003</vt:lpstr>
      <vt:lpstr>016-004</vt:lpstr>
      <vt:lpstr>016-005</vt:lpstr>
      <vt:lpstr>016-006</vt:lpstr>
      <vt:lpstr>016-007</vt:lpstr>
      <vt:lpstr>016-008</vt:lpstr>
      <vt:lpstr>016-009</vt:lpstr>
      <vt:lpstr>016-010</vt:lpstr>
      <vt:lpstr>016-011</vt:lpstr>
      <vt:lpstr>Codigo</vt:lpstr>
      <vt:lpstr>Sheet1</vt:lpstr>
      <vt:lpstr>Hoja208</vt:lpstr>
      <vt:lpstr>Hoja209</vt:lpstr>
      <vt:lpstr>Hoja210</vt:lpstr>
      <vt:lpstr>Hoja211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Operativo Consular 2</dc:creator>
  <cp:lastModifiedBy>jose medrano</cp:lastModifiedBy>
  <dcterms:created xsi:type="dcterms:W3CDTF">2019-04-14T17:35:00Z</dcterms:created>
  <dcterms:modified xsi:type="dcterms:W3CDTF">2020-09-21T10:06:48Z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3082-11.2.0.9665</vt:lpwstr>
  </property>
</Properties>
</file>